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ma\Google Drive (nipon.te@ku.th)\Investment\Bananas Investment\Power Query\"/>
    </mc:Choice>
  </mc:AlternateContent>
  <xr:revisionPtr revIDLastSave="0" documentId="8_{37001235-F613-4821-8ED9-C0D89B9CEAD7}" xr6:coauthVersionLast="47" xr6:coauthVersionMax="47" xr10:uidLastSave="{00000000-0000-0000-0000-000000000000}"/>
  <bookViews>
    <workbookView xWindow="0" yWindow="0" windowWidth="19200" windowHeight="15600" xr2:uid="{B3EDB147-67E4-4000-9106-A47041490E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2" i="1"/>
  <c r="D11" i="1"/>
  <c r="D10" i="1"/>
  <c r="F19" i="1"/>
  <c r="G19" i="1"/>
  <c r="H19" i="1"/>
  <c r="I19" i="1"/>
  <c r="J19" i="1"/>
  <c r="K19" i="1"/>
  <c r="L19" i="1"/>
  <c r="M19" i="1"/>
  <c r="N19" i="1"/>
  <c r="O19" i="1"/>
  <c r="P19" i="1"/>
  <c r="Q19" i="1"/>
  <c r="E19" i="1"/>
  <c r="D19" i="1"/>
  <c r="D13" i="1" l="1"/>
  <c r="D21" i="1"/>
  <c r="D23" i="1"/>
  <c r="D24" i="1"/>
  <c r="D22" i="1"/>
  <c r="D32" i="1" l="1"/>
  <c r="D15" i="1"/>
  <c r="D33" i="1" s="1"/>
  <c r="D25" i="1"/>
  <c r="E32" i="1" l="1"/>
  <c r="F32" i="1" s="1"/>
  <c r="D27" i="1"/>
  <c r="E33" i="1" s="1"/>
  <c r="F33" i="1" s="1"/>
</calcChain>
</file>

<file path=xl/sharedStrings.xml><?xml version="1.0" encoding="utf-8"?>
<sst xmlns="http://schemas.openxmlformats.org/spreadsheetml/2006/main" count="37" uniqueCount="22">
  <si>
    <t>DCC</t>
  </si>
  <si>
    <t>Common Shares</t>
  </si>
  <si>
    <t>Book Value / Share</t>
  </si>
  <si>
    <t>YEAR</t>
  </si>
  <si>
    <t>Year Range</t>
  </si>
  <si>
    <t>Sum</t>
  </si>
  <si>
    <t>Max</t>
  </si>
  <si>
    <t>Min</t>
  </si>
  <si>
    <t>Count</t>
  </si>
  <si>
    <t>Equity Attributable To Owners Of The Parent</t>
  </si>
  <si>
    <t>CASE 1</t>
  </si>
  <si>
    <t>CASE 2</t>
  </si>
  <si>
    <t>PRICE</t>
  </si>
  <si>
    <t>P/BV</t>
  </si>
  <si>
    <t>COMPARISON</t>
  </si>
  <si>
    <t>AVERAGE  BV</t>
  </si>
  <si>
    <t>AVERAGE BV</t>
  </si>
  <si>
    <t>DIFF%</t>
  </si>
  <si>
    <t>CASE1</t>
  </si>
  <si>
    <t>ใช้จำนวนหุ้นปีล่าสุด(ปัจจุบัน)เหมือนกันทุกๆปี</t>
  </si>
  <si>
    <t>CASE2</t>
  </si>
  <si>
    <t>ใช้จำนวนหุ้นในแต่ละปีตามข้อมูลจาก SETSMART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</si>
</sst>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8"/>
      <name val="Calibri"/>
      <family val="2"/>
      <scheme val="minor"/>
    </font>
    <font>
      <sz val="12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2" borderId="0" xfId="2" applyNumberFormat="1" applyFont="1" applyFill="1" applyBorder="1" applyAlignment="1">
      <alignment horizontal="right"/>
    </xf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0" borderId="0" xfId="0" applyFont="1" applyAlignment="1">
      <alignment horizontal="center"/>
    </xf>
    <xf numFmtId="43" fontId="3" fillId="0" borderId="0" xfId="2" applyFont="1" applyBorder="1" applyAlignment="1">
      <alignment horizontal="left"/>
    </xf>
    <xf numFmtId="43" fontId="4" fillId="2" borderId="0" xfId="2" applyFont="1" applyFill="1" applyBorder="1" applyAlignment="1">
      <alignment horizontal="left"/>
    </xf>
    <xf numFmtId="0" fontId="3" fillId="6" borderId="0" xfId="0" applyFont="1" applyFill="1"/>
    <xf numFmtId="0" fontId="4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9" fontId="3" fillId="9" borderId="0" xfId="1" applyFont="1" applyFill="1"/>
    <xf numFmtId="0" fontId="3" fillId="10" borderId="0" xfId="0" applyFont="1" applyFill="1"/>
    <xf numFmtId="0" fontId="3" fillId="10" borderId="0" xfId="0" applyFont="1" applyFill="1" applyAlignment="1">
      <alignment horizontal="center"/>
    </xf>
    <xf numFmtId="43" fontId="3" fillId="5" borderId="0" xfId="2" applyFont="1" applyFill="1" applyBorder="1" applyAlignment="1">
      <alignment horizontal="left"/>
    </xf>
    <xf numFmtId="0" fontId="6" fillId="0" borderId="0" xfId="0" applyFont="1"/>
  </cellXfs>
  <cellStyles count="3">
    <cellStyle name="Comma 3" xfId="2" xr:uid="{FECF78F9-F51A-4C0B-BCCD-D124FA9CF852}"/>
    <cellStyle name="Normal" xfId="0" builtinId="0"/>
    <cellStyle name="Percent" xfId="1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58C1-B578-40D8-9F45-1E2122EFA570}">
  <dimension ref="A1:Q33"/>
  <sheetViews>
    <sheetView tabSelected="1" workbookViewId="0">
      <selection sqref="A1:Q36"/>
    </sheetView>
  </sheetViews>
  <sheetFormatPr defaultRowHeight="13.8" x14ac:dyDescent="0.45"/>
  <cols>
    <col min="1" max="1" width="8.83984375" style="1"/>
    <col min="2" max="2" width="5.47265625" style="1" bestFit="1" customWidth="1"/>
    <col min="3" max="3" width="46.41796875" style="1" customWidth="1"/>
    <col min="4" max="4" width="9.83984375" style="1" bestFit="1" customWidth="1"/>
    <col min="5" max="5" width="8.89453125" style="1" customWidth="1"/>
    <col min="6" max="10" width="8.89453125" style="1" bestFit="1" customWidth="1"/>
    <col min="11" max="14" width="11.83984375" style="1" bestFit="1" customWidth="1"/>
    <col min="15" max="17" width="10.734375" style="1" bestFit="1" customWidth="1"/>
    <col min="18" max="16384" width="8.83984375" style="1"/>
  </cols>
  <sheetData>
    <row r="1" spans="1:17" ht="15.3" x14ac:dyDescent="0.5">
      <c r="A1" s="1" t="s">
        <v>18</v>
      </c>
      <c r="C1" s="18" t="s">
        <v>19</v>
      </c>
    </row>
    <row r="2" spans="1:17" ht="15.3" x14ac:dyDescent="0.5">
      <c r="A2" s="1" t="s">
        <v>20</v>
      </c>
      <c r="C2" s="18" t="s">
        <v>21</v>
      </c>
    </row>
    <row r="3" spans="1:17" x14ac:dyDescent="0.45">
      <c r="C3" s="1" t="s">
        <v>4</v>
      </c>
      <c r="G3" s="1">
        <v>1</v>
      </c>
      <c r="H3" s="1">
        <v>2</v>
      </c>
      <c r="I3" s="1">
        <v>3</v>
      </c>
      <c r="J3" s="1">
        <v>4</v>
      </c>
      <c r="K3" s="1">
        <v>5</v>
      </c>
      <c r="L3" s="1">
        <v>6</v>
      </c>
      <c r="M3" s="1">
        <v>7</v>
      </c>
      <c r="N3" s="1">
        <v>8</v>
      </c>
      <c r="O3" s="1">
        <v>9</v>
      </c>
      <c r="P3" s="1">
        <v>10</v>
      </c>
      <c r="Q3" s="1">
        <v>11</v>
      </c>
    </row>
    <row r="4" spans="1:17" x14ac:dyDescent="0.45">
      <c r="A4" s="1" t="s">
        <v>10</v>
      </c>
      <c r="B4" s="6" t="s">
        <v>0</v>
      </c>
      <c r="C4" s="8" t="s">
        <v>3</v>
      </c>
      <c r="D4" s="2">
        <v>2008</v>
      </c>
      <c r="E4" s="2">
        <v>2009</v>
      </c>
      <c r="F4" s="2">
        <v>2010</v>
      </c>
      <c r="G4" s="2">
        <v>2011</v>
      </c>
      <c r="H4" s="2">
        <v>2012</v>
      </c>
      <c r="I4" s="2">
        <v>2013</v>
      </c>
      <c r="J4" s="2">
        <v>2014</v>
      </c>
      <c r="K4" s="2">
        <v>2015</v>
      </c>
      <c r="L4" s="2">
        <v>2016</v>
      </c>
      <c r="M4" s="2">
        <v>2017</v>
      </c>
      <c r="N4" s="2">
        <v>2018</v>
      </c>
      <c r="O4" s="2">
        <v>2019</v>
      </c>
      <c r="P4" s="2">
        <v>2020</v>
      </c>
      <c r="Q4" s="2">
        <v>2021</v>
      </c>
    </row>
    <row r="5" spans="1:17" x14ac:dyDescent="0.45">
      <c r="B5" s="6"/>
      <c r="C5" s="17" t="s">
        <v>1</v>
      </c>
      <c r="D5" s="5">
        <v>9125611.2660000008</v>
      </c>
      <c r="E5" s="5">
        <v>9125611.2660000008</v>
      </c>
      <c r="F5" s="5">
        <v>9125611.2660000008</v>
      </c>
      <c r="G5" s="5">
        <v>9125611.2660000008</v>
      </c>
      <c r="H5" s="5">
        <v>9125611.2660000008</v>
      </c>
      <c r="I5" s="5">
        <v>9125611.2660000008</v>
      </c>
      <c r="J5" s="5">
        <v>9125611.2660000008</v>
      </c>
      <c r="K5" s="5">
        <v>9125611.2660000008</v>
      </c>
      <c r="L5" s="5">
        <v>9125611.2660000008</v>
      </c>
      <c r="M5" s="5">
        <v>9125611.2660000008</v>
      </c>
      <c r="N5" s="5">
        <v>9125611.2660000008</v>
      </c>
      <c r="O5" s="5">
        <v>9125611.2660000008</v>
      </c>
      <c r="P5" s="5">
        <v>9125611.2660000008</v>
      </c>
      <c r="Q5" s="5">
        <v>9125611.2660000008</v>
      </c>
    </row>
    <row r="6" spans="1:17" x14ac:dyDescent="0.45">
      <c r="B6" s="6"/>
      <c r="C6" s="11" t="s">
        <v>9</v>
      </c>
      <c r="D6" s="11">
        <v>2420461</v>
      </c>
      <c r="E6" s="11">
        <v>2676342</v>
      </c>
      <c r="F6" s="11">
        <v>2688598</v>
      </c>
      <c r="G6" s="11">
        <v>2623105.2599999998</v>
      </c>
      <c r="H6" s="11">
        <v>2656466.5499999998</v>
      </c>
      <c r="I6" s="11">
        <v>2711398</v>
      </c>
      <c r="J6" s="11">
        <v>2762044</v>
      </c>
      <c r="K6" s="11">
        <v>3074117</v>
      </c>
      <c r="L6" s="11">
        <v>3328873</v>
      </c>
      <c r="M6" s="11">
        <v>3525293.64</v>
      </c>
      <c r="N6" s="11">
        <v>3693780.99</v>
      </c>
      <c r="O6" s="11">
        <v>3366626.83</v>
      </c>
      <c r="P6" s="11">
        <v>4762164.42</v>
      </c>
      <c r="Q6" s="11">
        <v>4904642</v>
      </c>
    </row>
    <row r="7" spans="1:17" x14ac:dyDescent="0.45">
      <c r="C7" s="7" t="s">
        <v>2</v>
      </c>
      <c r="D7" s="1">
        <v>0.26523823220676729</v>
      </c>
      <c r="E7" s="1">
        <v>0.29327810729473602</v>
      </c>
      <c r="F7" s="1">
        <v>0.2946211406152176</v>
      </c>
      <c r="G7" s="1">
        <v>0.28744433480013631</v>
      </c>
      <c r="H7" s="1">
        <v>0.29110012168690591</v>
      </c>
      <c r="I7" s="1">
        <v>0.29711960338504295</v>
      </c>
      <c r="J7" s="1">
        <v>0.30266947818506823</v>
      </c>
      <c r="K7" s="1">
        <v>0.33686696818365214</v>
      </c>
      <c r="L7" s="1">
        <v>0.36478356385863608</v>
      </c>
      <c r="M7" s="1">
        <v>0.38630767158956908</v>
      </c>
      <c r="N7" s="1">
        <v>0.4047708019036716</v>
      </c>
      <c r="O7" s="1">
        <v>0.36892069274781664</v>
      </c>
      <c r="P7" s="1">
        <v>0.52184607487530899</v>
      </c>
      <c r="Q7" s="1">
        <v>0.53745901036499399</v>
      </c>
    </row>
    <row r="9" spans="1:17" x14ac:dyDescent="0.45">
      <c r="C9" s="9" t="s">
        <v>5</v>
      </c>
      <c r="D9" s="9">
        <f>SUM(G7:Q7)</f>
        <v>4.0992883215808016</v>
      </c>
    </row>
    <row r="10" spans="1:17" x14ac:dyDescent="0.45">
      <c r="C10" s="9" t="s">
        <v>6</v>
      </c>
      <c r="D10" s="9">
        <f>MAX(G7:Q7)</f>
        <v>0.53745901036499399</v>
      </c>
    </row>
    <row r="11" spans="1:17" x14ac:dyDescent="0.45">
      <c r="C11" s="9" t="s">
        <v>7</v>
      </c>
      <c r="D11" s="9">
        <f>MIN(G7:Q7)</f>
        <v>0.28744433480013631</v>
      </c>
    </row>
    <row r="12" spans="1:17" x14ac:dyDescent="0.45">
      <c r="C12" s="9" t="s">
        <v>8</v>
      </c>
      <c r="D12" s="9">
        <f>COUNTA(G7:Q7)</f>
        <v>11</v>
      </c>
    </row>
    <row r="13" spans="1:17" x14ac:dyDescent="0.45">
      <c r="C13" s="9" t="s">
        <v>15</v>
      </c>
      <c r="D13" s="9">
        <f>(D9-D10-D11)/(D12-2)</f>
        <v>0.36382055293507459</v>
      </c>
    </row>
    <row r="14" spans="1:17" x14ac:dyDescent="0.45">
      <c r="C14" s="9" t="s">
        <v>12</v>
      </c>
      <c r="D14" s="9">
        <v>3.08</v>
      </c>
    </row>
    <row r="15" spans="1:17" x14ac:dyDescent="0.45">
      <c r="C15" s="10" t="s">
        <v>13</v>
      </c>
      <c r="D15" s="10">
        <f>D14/D13</f>
        <v>8.4657119427489853</v>
      </c>
    </row>
    <row r="16" spans="1:17" x14ac:dyDescent="0.45">
      <c r="A16" s="1" t="s">
        <v>11</v>
      </c>
      <c r="B16" s="6" t="s">
        <v>0</v>
      </c>
      <c r="C16" s="8" t="s">
        <v>3</v>
      </c>
      <c r="D16" s="2">
        <v>2008</v>
      </c>
      <c r="E16" s="2">
        <v>2009</v>
      </c>
      <c r="F16" s="2">
        <v>2010</v>
      </c>
      <c r="G16" s="2">
        <v>2011</v>
      </c>
      <c r="H16" s="2">
        <v>2012</v>
      </c>
      <c r="I16" s="2">
        <v>2013</v>
      </c>
      <c r="J16" s="2">
        <v>2014</v>
      </c>
      <c r="K16" s="2">
        <v>2015</v>
      </c>
      <c r="L16" s="2">
        <v>2016</v>
      </c>
      <c r="M16" s="2">
        <v>2017</v>
      </c>
      <c r="N16" s="2">
        <v>2018</v>
      </c>
      <c r="O16" s="2">
        <v>2019</v>
      </c>
      <c r="P16" s="2">
        <v>2020</v>
      </c>
      <c r="Q16" s="2">
        <v>2021</v>
      </c>
    </row>
    <row r="17" spans="3:17" x14ac:dyDescent="0.45">
      <c r="C17" s="7" t="s">
        <v>1</v>
      </c>
      <c r="D17" s="3">
        <v>408000</v>
      </c>
      <c r="E17" s="3">
        <v>408000</v>
      </c>
      <c r="F17" s="3">
        <v>408000</v>
      </c>
      <c r="G17" s="3">
        <v>408000</v>
      </c>
      <c r="H17" s="3">
        <v>408000</v>
      </c>
      <c r="I17" s="3">
        <v>408000</v>
      </c>
      <c r="J17" s="3">
        <v>408000</v>
      </c>
      <c r="K17" s="4">
        <v>6527993.9579999996</v>
      </c>
      <c r="L17" s="4">
        <v>6527993.9579999996</v>
      </c>
      <c r="M17" s="4">
        <v>6527993.9579999996</v>
      </c>
      <c r="N17" s="4">
        <v>6527993.9579999996</v>
      </c>
      <c r="O17" s="4">
        <v>7231432.6569999997</v>
      </c>
      <c r="P17" s="4">
        <v>8198942.1950000003</v>
      </c>
      <c r="Q17" s="5">
        <v>9125611.2660000008</v>
      </c>
    </row>
    <row r="18" spans="3:17" x14ac:dyDescent="0.45">
      <c r="C18" s="11" t="s">
        <v>9</v>
      </c>
      <c r="D18" s="11">
        <v>2420461</v>
      </c>
      <c r="E18" s="11">
        <v>2676342</v>
      </c>
      <c r="F18" s="11">
        <v>2688598</v>
      </c>
      <c r="G18" s="11">
        <v>2623105.2599999998</v>
      </c>
      <c r="H18" s="11">
        <v>2656466.5499999998</v>
      </c>
      <c r="I18" s="11">
        <v>2711398</v>
      </c>
      <c r="J18" s="11">
        <v>2762044</v>
      </c>
      <c r="K18" s="11">
        <v>3074117</v>
      </c>
      <c r="L18" s="11">
        <v>3328873</v>
      </c>
      <c r="M18" s="11">
        <v>3525293.64</v>
      </c>
      <c r="N18" s="11">
        <v>3693780.99</v>
      </c>
      <c r="O18" s="11">
        <v>3366626.83</v>
      </c>
      <c r="P18" s="11">
        <v>4762164.42</v>
      </c>
      <c r="Q18" s="11">
        <v>4904642</v>
      </c>
    </row>
    <row r="19" spans="3:17" x14ac:dyDescent="0.45">
      <c r="C19" s="7" t="s">
        <v>2</v>
      </c>
      <c r="D19" s="1">
        <f>D18/D17</f>
        <v>5.9325024509803921</v>
      </c>
      <c r="E19" s="1">
        <f>E18/E17</f>
        <v>6.5596617647058819</v>
      </c>
      <c r="F19" s="1">
        <f t="shared" ref="F19:Q19" si="0">F18/F17</f>
        <v>6.5897009803921565</v>
      </c>
      <c r="G19" s="1">
        <f t="shared" si="0"/>
        <v>6.4291795588235292</v>
      </c>
      <c r="H19" s="1">
        <f t="shared" si="0"/>
        <v>6.5109474264705876</v>
      </c>
      <c r="I19" s="1">
        <f t="shared" si="0"/>
        <v>6.6455833333333336</v>
      </c>
      <c r="J19" s="1">
        <f t="shared" si="0"/>
        <v>6.7697156862745098</v>
      </c>
      <c r="K19" s="1">
        <f t="shared" si="0"/>
        <v>0.4709129664914436</v>
      </c>
      <c r="L19" s="1">
        <f t="shared" si="0"/>
        <v>0.50993812516025616</v>
      </c>
      <c r="M19" s="1">
        <f t="shared" si="0"/>
        <v>0.54002709908758162</v>
      </c>
      <c r="N19" s="1">
        <f t="shared" si="0"/>
        <v>0.56583707242456982</v>
      </c>
      <c r="O19" s="1">
        <f t="shared" si="0"/>
        <v>0.4655546127144139</v>
      </c>
      <c r="P19" s="1">
        <f t="shared" si="0"/>
        <v>0.58082668553318173</v>
      </c>
      <c r="Q19" s="1">
        <f t="shared" si="0"/>
        <v>0.53745901036499399</v>
      </c>
    </row>
    <row r="21" spans="3:17" x14ac:dyDescent="0.45">
      <c r="C21" s="9" t="s">
        <v>5</v>
      </c>
      <c r="D21" s="9">
        <f>SUM(G19:Q19)</f>
        <v>30.025981576678404</v>
      </c>
    </row>
    <row r="22" spans="3:17" x14ac:dyDescent="0.45">
      <c r="C22" s="9" t="s">
        <v>6</v>
      </c>
      <c r="D22" s="9">
        <f>MAX(G19:Q19)</f>
        <v>6.7697156862745098</v>
      </c>
    </row>
    <row r="23" spans="3:17" x14ac:dyDescent="0.45">
      <c r="C23" s="9" t="s">
        <v>7</v>
      </c>
      <c r="D23" s="9">
        <f>MIN(G19:Q19)</f>
        <v>0.4655546127144139</v>
      </c>
    </row>
    <row r="24" spans="3:17" x14ac:dyDescent="0.45">
      <c r="C24" s="9" t="s">
        <v>8</v>
      </c>
      <c r="D24" s="9">
        <f>COUNTA(G19:Q19)</f>
        <v>11</v>
      </c>
    </row>
    <row r="25" spans="3:17" x14ac:dyDescent="0.45">
      <c r="C25" s="9" t="s">
        <v>15</v>
      </c>
      <c r="D25" s="9">
        <f>(D21-D22-D23)/(D24-2)</f>
        <v>2.5323012530766089</v>
      </c>
    </row>
    <row r="26" spans="3:17" x14ac:dyDescent="0.45">
      <c r="C26" s="9" t="s">
        <v>12</v>
      </c>
      <c r="D26" s="9">
        <v>3.08</v>
      </c>
    </row>
    <row r="27" spans="3:17" x14ac:dyDescent="0.45">
      <c r="C27" s="10" t="s">
        <v>13</v>
      </c>
      <c r="D27" s="10">
        <f>D26/D25</f>
        <v>1.2162849883117053</v>
      </c>
    </row>
    <row r="31" spans="3:17" x14ac:dyDescent="0.45">
      <c r="C31" s="15" t="s">
        <v>14</v>
      </c>
      <c r="D31" s="16" t="s">
        <v>10</v>
      </c>
      <c r="E31" s="16" t="s">
        <v>11</v>
      </c>
      <c r="F31" s="16" t="s">
        <v>17</v>
      </c>
    </row>
    <row r="32" spans="3:17" x14ac:dyDescent="0.45">
      <c r="C32" s="12" t="s">
        <v>16</v>
      </c>
      <c r="D32" s="13">
        <f>D13</f>
        <v>0.36382055293507459</v>
      </c>
      <c r="E32" s="13">
        <f>D25</f>
        <v>2.5323012530766089</v>
      </c>
      <c r="F32" s="14">
        <f>(D32-E32)/D32</f>
        <v>-5.960302909353528</v>
      </c>
    </row>
    <row r="33" spans="3:6" x14ac:dyDescent="0.45">
      <c r="C33" s="12" t="s">
        <v>13</v>
      </c>
      <c r="D33" s="13">
        <f>D15</f>
        <v>8.4657119427489853</v>
      </c>
      <c r="E33" s="13">
        <f>D27</f>
        <v>1.2162849883117053</v>
      </c>
      <c r="F33" s="14">
        <f>(D33-E33)/D33</f>
        <v>0.85632809189149506</v>
      </c>
    </row>
  </sheetData>
  <phoneticPr fontId="5" type="noConversion"/>
  <conditionalFormatting sqref="C16:C17 D16:Q16 C19">
    <cfRule type="cellIs" dxfId="2" priority="3" operator="lessThan">
      <formula>0</formula>
    </cfRule>
  </conditionalFormatting>
  <conditionalFormatting sqref="C5 C7">
    <cfRule type="cellIs" dxfId="1" priority="2" operator="lessThan">
      <formula>0</formula>
    </cfRule>
  </conditionalFormatting>
  <conditionalFormatting sqref="C4:Q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NIPON TEERACHAIKULPANICH</dc:creator>
  <cp:lastModifiedBy>NIPON TEERACHAIKULPANICH</cp:lastModifiedBy>
  <dcterms:created xsi:type="dcterms:W3CDTF">2021-06-05T01:18:02Z</dcterms:created>
  <dcterms:modified xsi:type="dcterms:W3CDTF">2021-06-05T01:48:57Z</dcterms:modified>
</cp:coreProperties>
</file>