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E1096777-593C-4250-931A-0E06A4FDB3CA}" xr6:coauthVersionLast="47" xr6:coauthVersionMax="47" xr10:uidLastSave="{00000000-0000-0000-0000-000000000000}"/>
  <bookViews>
    <workbookView xWindow="28680" yWindow="-90" windowWidth="29040" windowHeight="15840" firstSheet="1" activeTab="4" xr2:uid="{00000000-000D-0000-FFFF-FFFF00000000}"/>
  </bookViews>
  <sheets>
    <sheet name="Price" sheetId="22" r:id="rId1"/>
    <sheet name="Form - Financial" sheetId="17" r:id="rId2"/>
    <sheet name="Form-Normal" sheetId="28" r:id="rId3"/>
    <sheet name="RBF" sheetId="34" r:id="rId4"/>
    <sheet name="RAM" sheetId="33" r:id="rId5"/>
    <sheet name="NSL" sheetId="32" r:id="rId6"/>
    <sheet name="COM7" sheetId="29" r:id="rId7"/>
    <sheet name="SORKON" sheetId="31" r:id="rId8"/>
    <sheet name="CHG" sheetId="30" r:id="rId9"/>
    <sheet name="SABINA" sheetId="25" r:id="rId10"/>
    <sheet name="CPALL" sheetId="18" r:id="rId11"/>
    <sheet name="MAKRO" sheetId="19" r:id="rId12"/>
    <sheet name="MTC" sheetId="20" r:id="rId13"/>
  </sheets>
  <definedNames>
    <definedName name="ExternalData_1" localSheetId="0" hidden="1">Price!$B$1:$H$874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21" i="34" l="1"/>
  <c r="O720" i="34"/>
  <c r="M717" i="34"/>
  <c r="N716" i="34"/>
  <c r="O716" i="34" s="1"/>
  <c r="L713" i="34"/>
  <c r="M712" i="34"/>
  <c r="M713" i="34" s="1"/>
  <c r="K709" i="34"/>
  <c r="L708" i="34"/>
  <c r="M708" i="34" s="1"/>
  <c r="J705" i="34"/>
  <c r="K704" i="34"/>
  <c r="I701" i="34"/>
  <c r="J700" i="34"/>
  <c r="J701" i="34" s="1"/>
  <c r="H697" i="34"/>
  <c r="J696" i="34"/>
  <c r="J697" i="34" s="1"/>
  <c r="J699" i="34" s="1"/>
  <c r="I696" i="34"/>
  <c r="I697" i="34" s="1"/>
  <c r="I699" i="34" s="1"/>
  <c r="G693" i="34"/>
  <c r="I692" i="34"/>
  <c r="I693" i="34" s="1"/>
  <c r="H692" i="34"/>
  <c r="H693" i="34" s="1"/>
  <c r="G689" i="34"/>
  <c r="G691" i="34" s="1"/>
  <c r="F689" i="34"/>
  <c r="G688" i="34"/>
  <c r="H688" i="34" s="1"/>
  <c r="H689" i="34" s="1"/>
  <c r="E685" i="34"/>
  <c r="F684" i="34"/>
  <c r="F685" i="34" s="1"/>
  <c r="D681" i="34"/>
  <c r="E680" i="34"/>
  <c r="E681" i="34" s="1"/>
  <c r="C677" i="34"/>
  <c r="D676" i="34"/>
  <c r="D677" i="34" s="1"/>
  <c r="B673" i="34"/>
  <c r="D672" i="34"/>
  <c r="D673" i="34" s="1"/>
  <c r="C672" i="34"/>
  <c r="C673" i="34" s="1"/>
  <c r="N669" i="34"/>
  <c r="N654" i="34"/>
  <c r="M654" i="34"/>
  <c r="L654" i="34"/>
  <c r="K654" i="34"/>
  <c r="J654" i="34"/>
  <c r="I654" i="34"/>
  <c r="H654" i="34"/>
  <c r="G654" i="34"/>
  <c r="F654" i="34"/>
  <c r="E654" i="34"/>
  <c r="D654" i="34"/>
  <c r="C654" i="34"/>
  <c r="B654" i="34"/>
  <c r="N652" i="34"/>
  <c r="M652" i="34"/>
  <c r="L652" i="34"/>
  <c r="K652" i="34"/>
  <c r="J652" i="34"/>
  <c r="I652" i="34"/>
  <c r="H652" i="34"/>
  <c r="G652" i="34"/>
  <c r="F652" i="34"/>
  <c r="E652" i="34"/>
  <c r="D652" i="34"/>
  <c r="C652" i="34"/>
  <c r="B652" i="34"/>
  <c r="O629" i="34"/>
  <c r="N629" i="34"/>
  <c r="M629" i="34"/>
  <c r="L629" i="34"/>
  <c r="K629" i="34"/>
  <c r="J629" i="34"/>
  <c r="I629" i="34"/>
  <c r="H629" i="34"/>
  <c r="G629" i="34"/>
  <c r="F629" i="34"/>
  <c r="E629" i="34"/>
  <c r="D629" i="34"/>
  <c r="C629" i="34"/>
  <c r="B629" i="34"/>
  <c r="O628" i="34"/>
  <c r="N628" i="34"/>
  <c r="M628" i="34"/>
  <c r="L628" i="34"/>
  <c r="K628" i="34"/>
  <c r="J628" i="34"/>
  <c r="I628" i="34"/>
  <c r="H628" i="34"/>
  <c r="G628" i="34"/>
  <c r="F628" i="34"/>
  <c r="E628" i="34"/>
  <c r="D628" i="34"/>
  <c r="C628" i="34"/>
  <c r="B628" i="34"/>
  <c r="O627" i="34"/>
  <c r="N627" i="34"/>
  <c r="M627" i="34"/>
  <c r="L627" i="34"/>
  <c r="K627" i="34"/>
  <c r="J627" i="34"/>
  <c r="I627" i="34"/>
  <c r="H627" i="34"/>
  <c r="G627" i="34"/>
  <c r="F627" i="34"/>
  <c r="E627" i="34"/>
  <c r="D627" i="34"/>
  <c r="C627" i="34"/>
  <c r="B627" i="34"/>
  <c r="O626" i="34"/>
  <c r="N626" i="34"/>
  <c r="M626" i="34"/>
  <c r="L626" i="34"/>
  <c r="K626" i="34"/>
  <c r="J626" i="34"/>
  <c r="I626" i="34"/>
  <c r="H626" i="34"/>
  <c r="G626" i="34"/>
  <c r="F626" i="34"/>
  <c r="E626" i="34"/>
  <c r="D626" i="34"/>
  <c r="C626" i="34"/>
  <c r="B626" i="34"/>
  <c r="O624" i="34"/>
  <c r="N624" i="34"/>
  <c r="M624" i="34"/>
  <c r="L624" i="34"/>
  <c r="K624" i="34"/>
  <c r="J624" i="34"/>
  <c r="I624" i="34"/>
  <c r="H624" i="34"/>
  <c r="G624" i="34"/>
  <c r="F624" i="34"/>
  <c r="E624" i="34"/>
  <c r="D624" i="34"/>
  <c r="C624" i="34"/>
  <c r="B624" i="34"/>
  <c r="O623" i="34"/>
  <c r="N623" i="34"/>
  <c r="M623" i="34"/>
  <c r="L623" i="34"/>
  <c r="K623" i="34"/>
  <c r="J623" i="34"/>
  <c r="I623" i="34"/>
  <c r="H623" i="34"/>
  <c r="G623" i="34"/>
  <c r="F623" i="34"/>
  <c r="E623" i="34"/>
  <c r="D623" i="34"/>
  <c r="C623" i="34"/>
  <c r="B623" i="34"/>
  <c r="O622" i="34"/>
  <c r="N622" i="34"/>
  <c r="M622" i="34"/>
  <c r="L622" i="34"/>
  <c r="K622" i="34"/>
  <c r="J622" i="34"/>
  <c r="I622" i="34"/>
  <c r="H622" i="34"/>
  <c r="G622" i="34"/>
  <c r="F622" i="34"/>
  <c r="E622" i="34"/>
  <c r="D622" i="34"/>
  <c r="C622" i="34"/>
  <c r="B622" i="34"/>
  <c r="O621" i="34"/>
  <c r="N621" i="34"/>
  <c r="M621" i="34"/>
  <c r="L621" i="34"/>
  <c r="K621" i="34"/>
  <c r="J621" i="34"/>
  <c r="I621" i="34"/>
  <c r="H621" i="34"/>
  <c r="G621" i="34"/>
  <c r="F621" i="34"/>
  <c r="E621" i="34"/>
  <c r="D621" i="34"/>
  <c r="C621" i="34"/>
  <c r="B621" i="34"/>
  <c r="O619" i="34"/>
  <c r="N619" i="34"/>
  <c r="M619" i="34"/>
  <c r="L619" i="34"/>
  <c r="K619" i="34"/>
  <c r="J619" i="34"/>
  <c r="I619" i="34"/>
  <c r="H619" i="34"/>
  <c r="G619" i="34"/>
  <c r="F619" i="34"/>
  <c r="E619" i="34"/>
  <c r="D619" i="34"/>
  <c r="C619" i="34"/>
  <c r="B619" i="34"/>
  <c r="O618" i="34"/>
  <c r="N618" i="34"/>
  <c r="M618" i="34"/>
  <c r="L618" i="34"/>
  <c r="K618" i="34"/>
  <c r="J618" i="34"/>
  <c r="I618" i="34"/>
  <c r="H618" i="34"/>
  <c r="G618" i="34"/>
  <c r="F618" i="34"/>
  <c r="E618" i="34"/>
  <c r="D618" i="34"/>
  <c r="C618" i="34"/>
  <c r="B618" i="34"/>
  <c r="O617" i="34"/>
  <c r="N617" i="34"/>
  <c r="M617" i="34"/>
  <c r="L617" i="34"/>
  <c r="K617" i="34"/>
  <c r="J617" i="34"/>
  <c r="I617" i="34"/>
  <c r="H617" i="34"/>
  <c r="G617" i="34"/>
  <c r="F617" i="34"/>
  <c r="E617" i="34"/>
  <c r="D617" i="34"/>
  <c r="C617" i="34"/>
  <c r="B617" i="34"/>
  <c r="O616" i="34"/>
  <c r="N616" i="34"/>
  <c r="M616" i="34"/>
  <c r="L616" i="34"/>
  <c r="K616" i="34"/>
  <c r="J616" i="34"/>
  <c r="I616" i="34"/>
  <c r="H616" i="34"/>
  <c r="G616" i="34"/>
  <c r="F616" i="34"/>
  <c r="E616" i="34"/>
  <c r="D616" i="34"/>
  <c r="C616" i="34"/>
  <c r="B616" i="34"/>
  <c r="O614" i="34"/>
  <c r="O608" i="34" s="1"/>
  <c r="N614" i="34"/>
  <c r="M614" i="34"/>
  <c r="L614" i="34"/>
  <c r="K614" i="34"/>
  <c r="J614" i="34"/>
  <c r="I614" i="34"/>
  <c r="H614" i="34"/>
  <c r="G614" i="34"/>
  <c r="F614" i="34"/>
  <c r="E614" i="34"/>
  <c r="D614" i="34"/>
  <c r="C614" i="34"/>
  <c r="B614" i="34"/>
  <c r="O613" i="34"/>
  <c r="N613" i="34"/>
  <c r="M613" i="34"/>
  <c r="L613" i="34"/>
  <c r="K613" i="34"/>
  <c r="J613" i="34"/>
  <c r="I613" i="34"/>
  <c r="H613" i="34"/>
  <c r="G613" i="34"/>
  <c r="F613" i="34"/>
  <c r="E613" i="34"/>
  <c r="D613" i="34"/>
  <c r="C613" i="34"/>
  <c r="B613" i="34"/>
  <c r="B607" i="34" s="1"/>
  <c r="O612" i="34"/>
  <c r="N612" i="34"/>
  <c r="M612" i="34"/>
  <c r="L612" i="34"/>
  <c r="K612" i="34"/>
  <c r="J612" i="34"/>
  <c r="I612" i="34"/>
  <c r="H612" i="34"/>
  <c r="G612" i="34"/>
  <c r="F612" i="34"/>
  <c r="E612" i="34"/>
  <c r="D612" i="34"/>
  <c r="C612" i="34"/>
  <c r="B612" i="34"/>
  <c r="O611" i="34"/>
  <c r="N611" i="34"/>
  <c r="N605" i="34" s="1"/>
  <c r="M611" i="34"/>
  <c r="L611" i="34"/>
  <c r="K611" i="34"/>
  <c r="J611" i="34"/>
  <c r="I611" i="34"/>
  <c r="H611" i="34"/>
  <c r="G611" i="34"/>
  <c r="F611" i="34"/>
  <c r="E611" i="34"/>
  <c r="D611" i="34"/>
  <c r="C611" i="34"/>
  <c r="B611" i="34"/>
  <c r="K605" i="34"/>
  <c r="O602" i="34"/>
  <c r="N602" i="34"/>
  <c r="N608" i="34" s="1"/>
  <c r="M602" i="34"/>
  <c r="M608" i="34" s="1"/>
  <c r="L602" i="34"/>
  <c r="K602" i="34"/>
  <c r="K608" i="34" s="1"/>
  <c r="J602" i="34"/>
  <c r="J608" i="34" s="1"/>
  <c r="I602" i="34"/>
  <c r="I608" i="34" s="1"/>
  <c r="H602" i="34"/>
  <c r="G602" i="34"/>
  <c r="F602" i="34"/>
  <c r="F608" i="34" s="1"/>
  <c r="E602" i="34"/>
  <c r="E608" i="34" s="1"/>
  <c r="D602" i="34"/>
  <c r="D608" i="34" s="1"/>
  <c r="C602" i="34"/>
  <c r="B602" i="34"/>
  <c r="B608" i="34" s="1"/>
  <c r="O601" i="34"/>
  <c r="O607" i="34" s="1"/>
  <c r="N601" i="34"/>
  <c r="M601" i="34"/>
  <c r="L601" i="34"/>
  <c r="L607" i="34" s="1"/>
  <c r="K601" i="34"/>
  <c r="K607" i="34" s="1"/>
  <c r="J601" i="34"/>
  <c r="I601" i="34"/>
  <c r="H601" i="34"/>
  <c r="H607" i="34" s="1"/>
  <c r="G601" i="34"/>
  <c r="F601" i="34"/>
  <c r="F607" i="34" s="1"/>
  <c r="E601" i="34"/>
  <c r="D601" i="34"/>
  <c r="D607" i="34" s="1"/>
  <c r="C601" i="34"/>
  <c r="C607" i="34" s="1"/>
  <c r="B601" i="34"/>
  <c r="O600" i="34"/>
  <c r="O606" i="34" s="1"/>
  <c r="N600" i="34"/>
  <c r="N606" i="34" s="1"/>
  <c r="M600" i="34"/>
  <c r="M606" i="34" s="1"/>
  <c r="L600" i="34"/>
  <c r="K600" i="34"/>
  <c r="J600" i="34"/>
  <c r="J606" i="34" s="1"/>
  <c r="I600" i="34"/>
  <c r="H600" i="34"/>
  <c r="H606" i="34" s="1"/>
  <c r="G600" i="34"/>
  <c r="F600" i="34"/>
  <c r="F606" i="34" s="1"/>
  <c r="E600" i="34"/>
  <c r="E606" i="34" s="1"/>
  <c r="D600" i="34"/>
  <c r="C600" i="34"/>
  <c r="B600" i="34"/>
  <c r="B606" i="34" s="1"/>
  <c r="O599" i="34"/>
  <c r="O605" i="34" s="1"/>
  <c r="N599" i="34"/>
  <c r="M599" i="34"/>
  <c r="L599" i="34"/>
  <c r="L605" i="34" s="1"/>
  <c r="K599" i="34"/>
  <c r="J599" i="34"/>
  <c r="J605" i="34" s="1"/>
  <c r="I599" i="34"/>
  <c r="H599" i="34"/>
  <c r="H605" i="34" s="1"/>
  <c r="G599" i="34"/>
  <c r="G605" i="34" s="1"/>
  <c r="F599" i="34"/>
  <c r="E599" i="34"/>
  <c r="E605" i="34" s="1"/>
  <c r="D599" i="34"/>
  <c r="D605" i="34" s="1"/>
  <c r="C599" i="34"/>
  <c r="C605" i="34" s="1"/>
  <c r="B599" i="34"/>
  <c r="O596" i="34"/>
  <c r="N596" i="34"/>
  <c r="M596" i="34"/>
  <c r="L596" i="34"/>
  <c r="K596" i="34"/>
  <c r="J596" i="34"/>
  <c r="I596" i="34"/>
  <c r="H596" i="34"/>
  <c r="G596" i="34"/>
  <c r="F596" i="34"/>
  <c r="E596" i="34"/>
  <c r="D596" i="34"/>
  <c r="C596" i="34"/>
  <c r="B596" i="34"/>
  <c r="O595" i="34"/>
  <c r="N595" i="34"/>
  <c r="M595" i="34"/>
  <c r="L595" i="34"/>
  <c r="K595" i="34"/>
  <c r="J595" i="34"/>
  <c r="I595" i="34"/>
  <c r="H595" i="34"/>
  <c r="G595" i="34"/>
  <c r="F595" i="34"/>
  <c r="E595" i="34"/>
  <c r="D595" i="34"/>
  <c r="C595" i="34"/>
  <c r="B595" i="34"/>
  <c r="O594" i="34"/>
  <c r="N594" i="34"/>
  <c r="M594" i="34"/>
  <c r="L594" i="34"/>
  <c r="K594" i="34"/>
  <c r="J594" i="34"/>
  <c r="I594" i="34"/>
  <c r="H594" i="34"/>
  <c r="G594" i="34"/>
  <c r="F594" i="34"/>
  <c r="E594" i="34"/>
  <c r="D594" i="34"/>
  <c r="C594" i="34"/>
  <c r="B594" i="34"/>
  <c r="O593" i="34"/>
  <c r="N593" i="34"/>
  <c r="M593" i="34"/>
  <c r="L593" i="34"/>
  <c r="K593" i="34"/>
  <c r="J593" i="34"/>
  <c r="I593" i="34"/>
  <c r="H593" i="34"/>
  <c r="G593" i="34"/>
  <c r="F593" i="34"/>
  <c r="E593" i="34"/>
  <c r="D593" i="34"/>
  <c r="C593" i="34"/>
  <c r="B593" i="34"/>
  <c r="O587" i="34"/>
  <c r="N587" i="34"/>
  <c r="M587" i="34"/>
  <c r="L587" i="34"/>
  <c r="K587" i="34"/>
  <c r="J587" i="34"/>
  <c r="I587" i="34"/>
  <c r="H587" i="34"/>
  <c r="G587" i="34"/>
  <c r="F587" i="34"/>
  <c r="E587" i="34"/>
  <c r="D587" i="34"/>
  <c r="C587" i="34"/>
  <c r="B587" i="34"/>
  <c r="O586" i="34"/>
  <c r="N586" i="34"/>
  <c r="M586" i="34"/>
  <c r="L586" i="34"/>
  <c r="K586" i="34"/>
  <c r="J586" i="34"/>
  <c r="I586" i="34"/>
  <c r="H586" i="34"/>
  <c r="G586" i="34"/>
  <c r="F586" i="34"/>
  <c r="E586" i="34"/>
  <c r="D586" i="34"/>
  <c r="C586" i="34"/>
  <c r="B586" i="34"/>
  <c r="O585" i="34"/>
  <c r="N585" i="34"/>
  <c r="M585" i="34"/>
  <c r="L585" i="34"/>
  <c r="K585" i="34"/>
  <c r="J585" i="34"/>
  <c r="I585" i="34"/>
  <c r="H585" i="34"/>
  <c r="G585" i="34"/>
  <c r="F585" i="34"/>
  <c r="E585" i="34"/>
  <c r="D585" i="34"/>
  <c r="C585" i="34"/>
  <c r="B585" i="34"/>
  <c r="O584" i="34"/>
  <c r="N584" i="34"/>
  <c r="N588" i="34" s="1"/>
  <c r="M584" i="34"/>
  <c r="L584" i="34"/>
  <c r="K584" i="34"/>
  <c r="J584" i="34"/>
  <c r="I584" i="34"/>
  <c r="H584" i="34"/>
  <c r="G584" i="34"/>
  <c r="F584" i="34"/>
  <c r="E584" i="34"/>
  <c r="D584" i="34"/>
  <c r="D588" i="34" s="1"/>
  <c r="C584" i="34"/>
  <c r="B584" i="34"/>
  <c r="O580" i="34"/>
  <c r="N580" i="34"/>
  <c r="M580" i="34"/>
  <c r="L580" i="34"/>
  <c r="K580" i="34"/>
  <c r="J580" i="34"/>
  <c r="I580" i="34"/>
  <c r="H580" i="34"/>
  <c r="G580" i="34"/>
  <c r="F580" i="34"/>
  <c r="E580" i="34"/>
  <c r="D580" i="34"/>
  <c r="C580" i="34"/>
  <c r="B580" i="34"/>
  <c r="O579" i="34"/>
  <c r="N579" i="34"/>
  <c r="M579" i="34"/>
  <c r="L579" i="34"/>
  <c r="K579" i="34"/>
  <c r="J579" i="34"/>
  <c r="I579" i="34"/>
  <c r="H579" i="34"/>
  <c r="G579" i="34"/>
  <c r="F579" i="34"/>
  <c r="E579" i="34"/>
  <c r="D579" i="34"/>
  <c r="C579" i="34"/>
  <c r="B579" i="34"/>
  <c r="O578" i="34"/>
  <c r="N578" i="34"/>
  <c r="M578" i="34"/>
  <c r="L578" i="34"/>
  <c r="K578" i="34"/>
  <c r="J578" i="34"/>
  <c r="I578" i="34"/>
  <c r="H578" i="34"/>
  <c r="G578" i="34"/>
  <c r="F578" i="34"/>
  <c r="E578" i="34"/>
  <c r="D578" i="34"/>
  <c r="C578" i="34"/>
  <c r="B578" i="34"/>
  <c r="O577" i="34"/>
  <c r="N577" i="34"/>
  <c r="M577" i="34"/>
  <c r="L577" i="34"/>
  <c r="K577" i="34"/>
  <c r="J577" i="34"/>
  <c r="I577" i="34"/>
  <c r="H577" i="34"/>
  <c r="G577" i="34"/>
  <c r="F577" i="34"/>
  <c r="E577" i="34"/>
  <c r="D577" i="34"/>
  <c r="C577" i="34"/>
  <c r="B577" i="34"/>
  <c r="O566" i="34"/>
  <c r="N566" i="34"/>
  <c r="M566" i="34"/>
  <c r="L566" i="34"/>
  <c r="K566" i="34"/>
  <c r="J566" i="34"/>
  <c r="I566" i="34"/>
  <c r="H566" i="34"/>
  <c r="G566" i="34"/>
  <c r="F566" i="34"/>
  <c r="E566" i="34"/>
  <c r="D566" i="34"/>
  <c r="C566" i="34"/>
  <c r="B566" i="34"/>
  <c r="O565" i="34"/>
  <c r="N565" i="34"/>
  <c r="M565" i="34"/>
  <c r="L565" i="34"/>
  <c r="K565" i="34"/>
  <c r="J565" i="34"/>
  <c r="I565" i="34"/>
  <c r="H565" i="34"/>
  <c r="G565" i="34"/>
  <c r="F565" i="34"/>
  <c r="E565" i="34"/>
  <c r="D565" i="34"/>
  <c r="C565" i="34"/>
  <c r="B565" i="34"/>
  <c r="O564" i="34"/>
  <c r="N564" i="34"/>
  <c r="M564" i="34"/>
  <c r="L564" i="34"/>
  <c r="K564" i="34"/>
  <c r="J564" i="34"/>
  <c r="I564" i="34"/>
  <c r="H564" i="34"/>
  <c r="G564" i="34"/>
  <c r="F564" i="34"/>
  <c r="E564" i="34"/>
  <c r="D564" i="34"/>
  <c r="C564" i="34"/>
  <c r="B564" i="34"/>
  <c r="O563" i="34"/>
  <c r="N563" i="34"/>
  <c r="M563" i="34"/>
  <c r="L563" i="34"/>
  <c r="K563" i="34"/>
  <c r="J563" i="34"/>
  <c r="I563" i="34"/>
  <c r="H563" i="34"/>
  <c r="G563" i="34"/>
  <c r="F563" i="34"/>
  <c r="E563" i="34"/>
  <c r="D563" i="34"/>
  <c r="C563" i="34"/>
  <c r="B563" i="34"/>
  <c r="K543" i="34"/>
  <c r="J543" i="34"/>
  <c r="I543" i="34"/>
  <c r="H543" i="34"/>
  <c r="G543" i="34"/>
  <c r="F543" i="34"/>
  <c r="E543" i="34"/>
  <c r="D543" i="34"/>
  <c r="C543" i="34"/>
  <c r="B543" i="34"/>
  <c r="L542" i="34"/>
  <c r="K542" i="34"/>
  <c r="J542" i="34"/>
  <c r="I542" i="34"/>
  <c r="H542" i="34"/>
  <c r="G542" i="34"/>
  <c r="F542" i="34"/>
  <c r="E542" i="34"/>
  <c r="D542" i="34"/>
  <c r="C542" i="34"/>
  <c r="B542" i="34"/>
  <c r="L541" i="34"/>
  <c r="K541" i="34"/>
  <c r="J541" i="34"/>
  <c r="I541" i="34"/>
  <c r="H541" i="34"/>
  <c r="G541" i="34"/>
  <c r="F541" i="34"/>
  <c r="E541" i="34"/>
  <c r="D541" i="34"/>
  <c r="C541" i="34"/>
  <c r="C544" i="34" s="1"/>
  <c r="B541" i="34"/>
  <c r="N540" i="34"/>
  <c r="M540" i="34"/>
  <c r="L540" i="34"/>
  <c r="K540" i="34"/>
  <c r="J540" i="34"/>
  <c r="I540" i="34"/>
  <c r="I544" i="34" s="1"/>
  <c r="H540" i="34"/>
  <c r="G540" i="34"/>
  <c r="F540" i="34"/>
  <c r="E540" i="34"/>
  <c r="D540" i="34"/>
  <c r="C540" i="34"/>
  <c r="B540" i="34"/>
  <c r="O535" i="34"/>
  <c r="N535" i="34"/>
  <c r="M535" i="34"/>
  <c r="L535" i="34"/>
  <c r="K535" i="34"/>
  <c r="J535" i="34"/>
  <c r="I535" i="34"/>
  <c r="H535" i="34"/>
  <c r="G535" i="34"/>
  <c r="F535" i="34"/>
  <c r="E535" i="34"/>
  <c r="D535" i="34"/>
  <c r="C535" i="34"/>
  <c r="B535" i="34"/>
  <c r="O534" i="34"/>
  <c r="N534" i="34"/>
  <c r="M534" i="34"/>
  <c r="L534" i="34"/>
  <c r="K534" i="34"/>
  <c r="J534" i="34"/>
  <c r="I534" i="34"/>
  <c r="H534" i="34"/>
  <c r="G534" i="34"/>
  <c r="F534" i="34"/>
  <c r="E534" i="34"/>
  <c r="D534" i="34"/>
  <c r="C534" i="34"/>
  <c r="B534" i="34"/>
  <c r="O533" i="34"/>
  <c r="N533" i="34"/>
  <c r="M533" i="34"/>
  <c r="L533" i="34"/>
  <c r="K533" i="34"/>
  <c r="J533" i="34"/>
  <c r="I533" i="34"/>
  <c r="H533" i="34"/>
  <c r="G533" i="34"/>
  <c r="F533" i="34"/>
  <c r="E533" i="34"/>
  <c r="D533" i="34"/>
  <c r="C533" i="34"/>
  <c r="B533" i="34"/>
  <c r="O532" i="34"/>
  <c r="N532" i="34"/>
  <c r="M532" i="34"/>
  <c r="L532" i="34"/>
  <c r="K532" i="34"/>
  <c r="J532" i="34"/>
  <c r="I532" i="34"/>
  <c r="H532" i="34"/>
  <c r="G532" i="34"/>
  <c r="F532" i="34"/>
  <c r="E532" i="34"/>
  <c r="D532" i="34"/>
  <c r="C532" i="34"/>
  <c r="B532" i="34"/>
  <c r="O527" i="34"/>
  <c r="N527" i="34"/>
  <c r="M527" i="34"/>
  <c r="L527" i="34"/>
  <c r="K527" i="34"/>
  <c r="J527" i="34"/>
  <c r="I527" i="34"/>
  <c r="H527" i="34"/>
  <c r="G527" i="34"/>
  <c r="F527" i="34"/>
  <c r="E527" i="34"/>
  <c r="D527" i="34"/>
  <c r="C527" i="34"/>
  <c r="B527" i="34"/>
  <c r="O526" i="34"/>
  <c r="N526" i="34"/>
  <c r="M526" i="34"/>
  <c r="L526" i="34"/>
  <c r="K526" i="34"/>
  <c r="J526" i="34"/>
  <c r="I526" i="34"/>
  <c r="H526" i="34"/>
  <c r="G526" i="34"/>
  <c r="F526" i="34"/>
  <c r="E526" i="34"/>
  <c r="D526" i="34"/>
  <c r="C526" i="34"/>
  <c r="B526" i="34"/>
  <c r="O525" i="34"/>
  <c r="N525" i="34"/>
  <c r="M525" i="34"/>
  <c r="L525" i="34"/>
  <c r="K525" i="34"/>
  <c r="J525" i="34"/>
  <c r="I525" i="34"/>
  <c r="H525" i="34"/>
  <c r="G525" i="34"/>
  <c r="F525" i="34"/>
  <c r="E525" i="34"/>
  <c r="D525" i="34"/>
  <c r="C525" i="34"/>
  <c r="B525" i="34"/>
  <c r="O524" i="34"/>
  <c r="N524" i="34"/>
  <c r="M524" i="34"/>
  <c r="L524" i="34"/>
  <c r="K524" i="34"/>
  <c r="J524" i="34"/>
  <c r="I524" i="34"/>
  <c r="H524" i="34"/>
  <c r="H528" i="34" s="1"/>
  <c r="G524" i="34"/>
  <c r="F524" i="34"/>
  <c r="E524" i="34"/>
  <c r="D524" i="34"/>
  <c r="C524" i="34"/>
  <c r="B524" i="34"/>
  <c r="O519" i="34"/>
  <c r="N519" i="34"/>
  <c r="M519" i="34"/>
  <c r="L519" i="34"/>
  <c r="K519" i="34"/>
  <c r="J519" i="34"/>
  <c r="I519" i="34"/>
  <c r="H519" i="34"/>
  <c r="G519" i="34"/>
  <c r="F519" i="34"/>
  <c r="E519" i="34"/>
  <c r="D519" i="34"/>
  <c r="C519" i="34"/>
  <c r="B519" i="34"/>
  <c r="O518" i="34"/>
  <c r="N518" i="34"/>
  <c r="M518" i="34"/>
  <c r="L518" i="34"/>
  <c r="K518" i="34"/>
  <c r="J518" i="34"/>
  <c r="I518" i="34"/>
  <c r="H518" i="34"/>
  <c r="G518" i="34"/>
  <c r="F518" i="34"/>
  <c r="E518" i="34"/>
  <c r="D518" i="34"/>
  <c r="C518" i="34"/>
  <c r="B518" i="34"/>
  <c r="O517" i="34"/>
  <c r="N517" i="34"/>
  <c r="M517" i="34"/>
  <c r="L517" i="34"/>
  <c r="K517" i="34"/>
  <c r="J517" i="34"/>
  <c r="I517" i="34"/>
  <c r="H517" i="34"/>
  <c r="G517" i="34"/>
  <c r="F517" i="34"/>
  <c r="E517" i="34"/>
  <c r="D517" i="34"/>
  <c r="C517" i="34"/>
  <c r="B517" i="34"/>
  <c r="O516" i="34"/>
  <c r="N516" i="34"/>
  <c r="M516" i="34"/>
  <c r="L516" i="34"/>
  <c r="K516" i="34"/>
  <c r="J516" i="34"/>
  <c r="I516" i="34"/>
  <c r="H516" i="34"/>
  <c r="G516" i="34"/>
  <c r="F516" i="34"/>
  <c r="E516" i="34"/>
  <c r="D516" i="34"/>
  <c r="C516" i="34"/>
  <c r="B516" i="34"/>
  <c r="O502" i="34"/>
  <c r="N502" i="34"/>
  <c r="M502" i="34"/>
  <c r="L502" i="34"/>
  <c r="K502" i="34"/>
  <c r="J502" i="34"/>
  <c r="I502" i="34"/>
  <c r="H502" i="34"/>
  <c r="G502" i="34"/>
  <c r="F502" i="34"/>
  <c r="E502" i="34"/>
  <c r="D502" i="34"/>
  <c r="C502" i="34"/>
  <c r="B502" i="34"/>
  <c r="O501" i="34"/>
  <c r="N501" i="34"/>
  <c r="M501" i="34"/>
  <c r="L501" i="34"/>
  <c r="K501" i="34"/>
  <c r="J501" i="34"/>
  <c r="I501" i="34"/>
  <c r="H501" i="34"/>
  <c r="G501" i="34"/>
  <c r="F501" i="34"/>
  <c r="E501" i="34"/>
  <c r="D501" i="34"/>
  <c r="C501" i="34"/>
  <c r="B501" i="34"/>
  <c r="O500" i="34"/>
  <c r="N500" i="34"/>
  <c r="M500" i="34"/>
  <c r="L500" i="34"/>
  <c r="K500" i="34"/>
  <c r="J500" i="34"/>
  <c r="I500" i="34"/>
  <c r="H500" i="34"/>
  <c r="G500" i="34"/>
  <c r="F500" i="34"/>
  <c r="E500" i="34"/>
  <c r="D500" i="34"/>
  <c r="C500" i="34"/>
  <c r="B500" i="34"/>
  <c r="O499" i="34"/>
  <c r="N499" i="34"/>
  <c r="M499" i="34"/>
  <c r="L499" i="34"/>
  <c r="K499" i="34"/>
  <c r="K503" i="34" s="1"/>
  <c r="J499" i="34"/>
  <c r="I499" i="34"/>
  <c r="H499" i="34"/>
  <c r="G499" i="34"/>
  <c r="F499" i="34"/>
  <c r="E499" i="34"/>
  <c r="D499" i="34"/>
  <c r="C499" i="34"/>
  <c r="C503" i="34" s="1"/>
  <c r="B499" i="34"/>
  <c r="O495" i="34"/>
  <c r="N495" i="34"/>
  <c r="M495" i="34"/>
  <c r="L495" i="34"/>
  <c r="K495" i="34"/>
  <c r="J495" i="34"/>
  <c r="I495" i="34"/>
  <c r="H495" i="34"/>
  <c r="G495" i="34"/>
  <c r="F495" i="34"/>
  <c r="E495" i="34"/>
  <c r="D495" i="34"/>
  <c r="C495" i="34"/>
  <c r="B495" i="34"/>
  <c r="O494" i="34"/>
  <c r="N494" i="34"/>
  <c r="M494" i="34"/>
  <c r="L494" i="34"/>
  <c r="K494" i="34"/>
  <c r="J494" i="34"/>
  <c r="I494" i="34"/>
  <c r="H494" i="34"/>
  <c r="G494" i="34"/>
  <c r="F494" i="34"/>
  <c r="E494" i="34"/>
  <c r="D494" i="34"/>
  <c r="C494" i="34"/>
  <c r="B494" i="34"/>
  <c r="O493" i="34"/>
  <c r="N493" i="34"/>
  <c r="M493" i="34"/>
  <c r="L493" i="34"/>
  <c r="K493" i="34"/>
  <c r="J493" i="34"/>
  <c r="I493" i="34"/>
  <c r="H493" i="34"/>
  <c r="G493" i="34"/>
  <c r="F493" i="34"/>
  <c r="E493" i="34"/>
  <c r="D493" i="34"/>
  <c r="C493" i="34"/>
  <c r="B493" i="34"/>
  <c r="O492" i="34"/>
  <c r="N492" i="34"/>
  <c r="M492" i="34"/>
  <c r="L492" i="34"/>
  <c r="K492" i="34"/>
  <c r="J492" i="34"/>
  <c r="I492" i="34"/>
  <c r="H492" i="34"/>
  <c r="G492" i="34"/>
  <c r="F492" i="34"/>
  <c r="E492" i="34"/>
  <c r="D492" i="34"/>
  <c r="C492" i="34"/>
  <c r="B492" i="34"/>
  <c r="O489" i="34"/>
  <c r="N489" i="34"/>
  <c r="M489" i="34"/>
  <c r="L489" i="34"/>
  <c r="K489" i="34"/>
  <c r="J489" i="34"/>
  <c r="I489" i="34"/>
  <c r="H489" i="34"/>
  <c r="G489" i="34"/>
  <c r="F489" i="34"/>
  <c r="E489" i="34"/>
  <c r="D489" i="34"/>
  <c r="C489" i="34"/>
  <c r="B489" i="34"/>
  <c r="O488" i="34"/>
  <c r="N488" i="34"/>
  <c r="M488" i="34"/>
  <c r="L488" i="34"/>
  <c r="K488" i="34"/>
  <c r="J488" i="34"/>
  <c r="I488" i="34"/>
  <c r="H488" i="34"/>
  <c r="G488" i="34"/>
  <c r="F488" i="34"/>
  <c r="E488" i="34"/>
  <c r="D488" i="34"/>
  <c r="C488" i="34"/>
  <c r="B488" i="34"/>
  <c r="O487" i="34"/>
  <c r="N487" i="34"/>
  <c r="M487" i="34"/>
  <c r="L487" i="34"/>
  <c r="K487" i="34"/>
  <c r="J487" i="34"/>
  <c r="I487" i="34"/>
  <c r="H487" i="34"/>
  <c r="G487" i="34"/>
  <c r="F487" i="34"/>
  <c r="E487" i="34"/>
  <c r="D487" i="34"/>
  <c r="C487" i="34"/>
  <c r="B487" i="34"/>
  <c r="O486" i="34"/>
  <c r="N486" i="34"/>
  <c r="M486" i="34"/>
  <c r="L486" i="34"/>
  <c r="K486" i="34"/>
  <c r="J486" i="34"/>
  <c r="I486" i="34"/>
  <c r="H486" i="34"/>
  <c r="G486" i="34"/>
  <c r="F486" i="34"/>
  <c r="E486" i="34"/>
  <c r="E490" i="34" s="1"/>
  <c r="D486" i="34"/>
  <c r="C486" i="34"/>
  <c r="B486" i="34"/>
  <c r="O483" i="34"/>
  <c r="N483" i="34"/>
  <c r="M483" i="34"/>
  <c r="L483" i="34"/>
  <c r="K483" i="34"/>
  <c r="J483" i="34"/>
  <c r="I483" i="34"/>
  <c r="H483" i="34"/>
  <c r="G483" i="34"/>
  <c r="F483" i="34"/>
  <c r="E483" i="34"/>
  <c r="D483" i="34"/>
  <c r="C483" i="34"/>
  <c r="B483" i="34"/>
  <c r="O482" i="34"/>
  <c r="N482" i="34"/>
  <c r="M482" i="34"/>
  <c r="L482" i="34"/>
  <c r="K482" i="34"/>
  <c r="J482" i="34"/>
  <c r="I482" i="34"/>
  <c r="H482" i="34"/>
  <c r="G482" i="34"/>
  <c r="F482" i="34"/>
  <c r="E482" i="34"/>
  <c r="D482" i="34"/>
  <c r="C482" i="34"/>
  <c r="B482" i="34"/>
  <c r="O481" i="34"/>
  <c r="N481" i="34"/>
  <c r="M481" i="34"/>
  <c r="L481" i="34"/>
  <c r="K481" i="34"/>
  <c r="J481" i="34"/>
  <c r="I481" i="34"/>
  <c r="H481" i="34"/>
  <c r="G481" i="34"/>
  <c r="F481" i="34"/>
  <c r="E481" i="34"/>
  <c r="D481" i="34"/>
  <c r="C481" i="34"/>
  <c r="B481" i="34"/>
  <c r="O480" i="34"/>
  <c r="N480" i="34"/>
  <c r="M480" i="34"/>
  <c r="M484" i="34" s="1"/>
  <c r="L480" i="34"/>
  <c r="K480" i="34"/>
  <c r="J480" i="34"/>
  <c r="I480" i="34"/>
  <c r="H480" i="34"/>
  <c r="G480" i="34"/>
  <c r="F480" i="34"/>
  <c r="E480" i="34"/>
  <c r="D480" i="34"/>
  <c r="C480" i="34"/>
  <c r="B480" i="34"/>
  <c r="O477" i="34"/>
  <c r="N477" i="34"/>
  <c r="M477" i="34"/>
  <c r="L477" i="34"/>
  <c r="K477" i="34"/>
  <c r="J477" i="34"/>
  <c r="I477" i="34"/>
  <c r="H477" i="34"/>
  <c r="G477" i="34"/>
  <c r="F477" i="34"/>
  <c r="E477" i="34"/>
  <c r="D477" i="34"/>
  <c r="C477" i="34"/>
  <c r="B477" i="34"/>
  <c r="O476" i="34"/>
  <c r="N476" i="34"/>
  <c r="M476" i="34"/>
  <c r="L476" i="34"/>
  <c r="K476" i="34"/>
  <c r="J476" i="34"/>
  <c r="I476" i="34"/>
  <c r="H476" i="34"/>
  <c r="G476" i="34"/>
  <c r="F476" i="34"/>
  <c r="E476" i="34"/>
  <c r="D476" i="34"/>
  <c r="C476" i="34"/>
  <c r="B476" i="34"/>
  <c r="O475" i="34"/>
  <c r="N475" i="34"/>
  <c r="M475" i="34"/>
  <c r="L475" i="34"/>
  <c r="K475" i="34"/>
  <c r="J475" i="34"/>
  <c r="I475" i="34"/>
  <c r="H475" i="34"/>
  <c r="G475" i="34"/>
  <c r="F475" i="34"/>
  <c r="E475" i="34"/>
  <c r="D475" i="34"/>
  <c r="C475" i="34"/>
  <c r="B475" i="34"/>
  <c r="O474" i="34"/>
  <c r="N474" i="34"/>
  <c r="M474" i="34"/>
  <c r="L474" i="34"/>
  <c r="K474" i="34"/>
  <c r="K478" i="34" s="1"/>
  <c r="J474" i="34"/>
  <c r="I474" i="34"/>
  <c r="H474" i="34"/>
  <c r="G474" i="34"/>
  <c r="G478" i="34" s="1"/>
  <c r="F474" i="34"/>
  <c r="E474" i="34"/>
  <c r="D474" i="34"/>
  <c r="C474" i="34"/>
  <c r="B474" i="34"/>
  <c r="O471" i="34"/>
  <c r="N471" i="34"/>
  <c r="M471" i="34"/>
  <c r="L471" i="34"/>
  <c r="K471" i="34"/>
  <c r="J471" i="34"/>
  <c r="I471" i="34"/>
  <c r="H471" i="34"/>
  <c r="G471" i="34"/>
  <c r="F471" i="34"/>
  <c r="E471" i="34"/>
  <c r="D471" i="34"/>
  <c r="C471" i="34"/>
  <c r="B471" i="34"/>
  <c r="O470" i="34"/>
  <c r="N470" i="34"/>
  <c r="M470" i="34"/>
  <c r="L470" i="34"/>
  <c r="K470" i="34"/>
  <c r="J470" i="34"/>
  <c r="I470" i="34"/>
  <c r="H470" i="34"/>
  <c r="G470" i="34"/>
  <c r="F470" i="34"/>
  <c r="E470" i="34"/>
  <c r="D470" i="34"/>
  <c r="C470" i="34"/>
  <c r="B470" i="34"/>
  <c r="O469" i="34"/>
  <c r="N469" i="34"/>
  <c r="M469" i="34"/>
  <c r="L469" i="34"/>
  <c r="K469" i="34"/>
  <c r="J469" i="34"/>
  <c r="I469" i="34"/>
  <c r="H469" i="34"/>
  <c r="G469" i="34"/>
  <c r="F469" i="34"/>
  <c r="E469" i="34"/>
  <c r="D469" i="34"/>
  <c r="C469" i="34"/>
  <c r="B469" i="34"/>
  <c r="O468" i="34"/>
  <c r="N468" i="34"/>
  <c r="M468" i="34"/>
  <c r="L468" i="34"/>
  <c r="K468" i="34"/>
  <c r="J468" i="34"/>
  <c r="I468" i="34"/>
  <c r="H468" i="34"/>
  <c r="G468" i="34"/>
  <c r="F468" i="34"/>
  <c r="E468" i="34"/>
  <c r="D468" i="34"/>
  <c r="C468" i="34"/>
  <c r="B468" i="34"/>
  <c r="O464" i="34"/>
  <c r="O510" i="34" s="1"/>
  <c r="N464" i="34"/>
  <c r="M464" i="34"/>
  <c r="M510" i="34" s="1"/>
  <c r="L464" i="34"/>
  <c r="L510" i="34" s="1"/>
  <c r="K464" i="34"/>
  <c r="K510" i="34" s="1"/>
  <c r="J464" i="34"/>
  <c r="J510" i="34" s="1"/>
  <c r="I464" i="34"/>
  <c r="I510" i="34" s="1"/>
  <c r="H464" i="34"/>
  <c r="G464" i="34"/>
  <c r="G510" i="34" s="1"/>
  <c r="G550" i="34" s="1"/>
  <c r="F464" i="34"/>
  <c r="E464" i="34"/>
  <c r="E510" i="34" s="1"/>
  <c r="E550" i="34" s="1"/>
  <c r="D464" i="34"/>
  <c r="D510" i="34" s="1"/>
  <c r="C464" i="34"/>
  <c r="C510" i="34" s="1"/>
  <c r="B464" i="34"/>
  <c r="B510" i="34" s="1"/>
  <c r="O463" i="34"/>
  <c r="O509" i="34" s="1"/>
  <c r="N463" i="34"/>
  <c r="N509" i="34" s="1"/>
  <c r="M463" i="34"/>
  <c r="M509" i="34" s="1"/>
  <c r="L463" i="34"/>
  <c r="K463" i="34"/>
  <c r="K509" i="34" s="1"/>
  <c r="J463" i="34"/>
  <c r="J509" i="34" s="1"/>
  <c r="I463" i="34"/>
  <c r="I509" i="34" s="1"/>
  <c r="H463" i="34"/>
  <c r="H509" i="34" s="1"/>
  <c r="G463" i="34"/>
  <c r="G509" i="34" s="1"/>
  <c r="G549" i="34" s="1"/>
  <c r="F463" i="34"/>
  <c r="E463" i="34"/>
  <c r="E509" i="34" s="1"/>
  <c r="D463" i="34"/>
  <c r="C463" i="34"/>
  <c r="C509" i="34" s="1"/>
  <c r="B463" i="34"/>
  <c r="B509" i="34" s="1"/>
  <c r="B549" i="34" s="1"/>
  <c r="O462" i="34"/>
  <c r="O508" i="34" s="1"/>
  <c r="N462" i="34"/>
  <c r="M462" i="34"/>
  <c r="M508" i="34" s="1"/>
  <c r="L462" i="34"/>
  <c r="K462" i="34"/>
  <c r="K508" i="34" s="1"/>
  <c r="J462" i="34"/>
  <c r="I462" i="34"/>
  <c r="I508" i="34" s="1"/>
  <c r="I548" i="34" s="1"/>
  <c r="H462" i="34"/>
  <c r="H508" i="34" s="1"/>
  <c r="G462" i="34"/>
  <c r="G508" i="34" s="1"/>
  <c r="F462" i="34"/>
  <c r="F508" i="34" s="1"/>
  <c r="E462" i="34"/>
  <c r="E508" i="34" s="1"/>
  <c r="D462" i="34"/>
  <c r="D465" i="34" s="1"/>
  <c r="C462" i="34"/>
  <c r="C508" i="34" s="1"/>
  <c r="B462" i="34"/>
  <c r="O461" i="34"/>
  <c r="O507" i="34" s="1"/>
  <c r="N461" i="34"/>
  <c r="N507" i="34" s="1"/>
  <c r="M461" i="34"/>
  <c r="M507" i="34" s="1"/>
  <c r="L461" i="34"/>
  <c r="L507" i="34" s="1"/>
  <c r="K461" i="34"/>
  <c r="K507" i="34" s="1"/>
  <c r="K547" i="34" s="1"/>
  <c r="J461" i="34"/>
  <c r="I461" i="34"/>
  <c r="H461" i="34"/>
  <c r="G461" i="34"/>
  <c r="G507" i="34" s="1"/>
  <c r="F461" i="34"/>
  <c r="F507" i="34" s="1"/>
  <c r="F547" i="34" s="1"/>
  <c r="F570" i="34" s="1"/>
  <c r="E461" i="34"/>
  <c r="E507" i="34" s="1"/>
  <c r="D461" i="34"/>
  <c r="D507" i="34" s="1"/>
  <c r="C461" i="34"/>
  <c r="C507" i="34" s="1"/>
  <c r="B461" i="34"/>
  <c r="O457" i="34"/>
  <c r="N457" i="34"/>
  <c r="N648" i="34" s="1"/>
  <c r="N655" i="34" s="1"/>
  <c r="M457" i="34"/>
  <c r="M648" i="34" s="1"/>
  <c r="M655" i="34" s="1"/>
  <c r="L457" i="34"/>
  <c r="L648" i="34" s="1"/>
  <c r="L655" i="34" s="1"/>
  <c r="K457" i="34"/>
  <c r="K648" i="34" s="1"/>
  <c r="K655" i="34" s="1"/>
  <c r="J457" i="34"/>
  <c r="J648" i="34" s="1"/>
  <c r="J655" i="34" s="1"/>
  <c r="I457" i="34"/>
  <c r="I648" i="34" s="1"/>
  <c r="I655" i="34" s="1"/>
  <c r="H457" i="34"/>
  <c r="G457" i="34"/>
  <c r="F457" i="34"/>
  <c r="F648" i="34" s="1"/>
  <c r="F655" i="34" s="1"/>
  <c r="E457" i="34"/>
  <c r="E648" i="34" s="1"/>
  <c r="E655" i="34" s="1"/>
  <c r="D457" i="34"/>
  <c r="D648" i="34" s="1"/>
  <c r="D655" i="34" s="1"/>
  <c r="C457" i="34"/>
  <c r="C648" i="34" s="1"/>
  <c r="C655" i="34" s="1"/>
  <c r="B457" i="34"/>
  <c r="B648" i="34" s="1"/>
  <c r="B655" i="34" s="1"/>
  <c r="O456" i="34"/>
  <c r="N456" i="34"/>
  <c r="M456" i="34"/>
  <c r="L456" i="34"/>
  <c r="K456" i="34"/>
  <c r="J456" i="34"/>
  <c r="I456" i="34"/>
  <c r="H456" i="34"/>
  <c r="G456" i="34"/>
  <c r="F456" i="34"/>
  <c r="E456" i="34"/>
  <c r="D456" i="34"/>
  <c r="C456" i="34"/>
  <c r="B456" i="34"/>
  <c r="O455" i="34"/>
  <c r="N455" i="34"/>
  <c r="M455" i="34"/>
  <c r="L455" i="34"/>
  <c r="K455" i="34"/>
  <c r="J455" i="34"/>
  <c r="I455" i="34"/>
  <c r="H455" i="34"/>
  <c r="G455" i="34"/>
  <c r="F455" i="34"/>
  <c r="E455" i="34"/>
  <c r="D455" i="34"/>
  <c r="C455" i="34"/>
  <c r="B455" i="34"/>
  <c r="O454" i="34"/>
  <c r="N454" i="34"/>
  <c r="M454" i="34"/>
  <c r="L454" i="34"/>
  <c r="K454" i="34"/>
  <c r="J454" i="34"/>
  <c r="I454" i="34"/>
  <c r="H454" i="34"/>
  <c r="G454" i="34"/>
  <c r="F454" i="34"/>
  <c r="E454" i="34"/>
  <c r="D454" i="34"/>
  <c r="C454" i="34"/>
  <c r="B454" i="34"/>
  <c r="O451" i="34"/>
  <c r="N451" i="34"/>
  <c r="M451" i="34"/>
  <c r="L451" i="34"/>
  <c r="K451" i="34"/>
  <c r="J451" i="34"/>
  <c r="I451" i="34"/>
  <c r="H451" i="34"/>
  <c r="G451" i="34"/>
  <c r="F451" i="34"/>
  <c r="E451" i="34"/>
  <c r="D451" i="34"/>
  <c r="C451" i="34"/>
  <c r="B451" i="34"/>
  <c r="O450" i="34"/>
  <c r="N450" i="34"/>
  <c r="M450" i="34"/>
  <c r="L450" i="34"/>
  <c r="K450" i="34"/>
  <c r="J450" i="34"/>
  <c r="I450" i="34"/>
  <c r="H450" i="34"/>
  <c r="G450" i="34"/>
  <c r="F450" i="34"/>
  <c r="E450" i="34"/>
  <c r="D450" i="34"/>
  <c r="C450" i="34"/>
  <c r="B450" i="34"/>
  <c r="O449" i="34"/>
  <c r="N449" i="34"/>
  <c r="M449" i="34"/>
  <c r="L449" i="34"/>
  <c r="K449" i="34"/>
  <c r="J449" i="34"/>
  <c r="I449" i="34"/>
  <c r="H449" i="34"/>
  <c r="G449" i="34"/>
  <c r="F449" i="34"/>
  <c r="E449" i="34"/>
  <c r="D449" i="34"/>
  <c r="C449" i="34"/>
  <c r="B449" i="34"/>
  <c r="O448" i="34"/>
  <c r="N448" i="34"/>
  <c r="M448" i="34"/>
  <c r="L448" i="34"/>
  <c r="K448" i="34"/>
  <c r="J448" i="34"/>
  <c r="I448" i="34"/>
  <c r="H448" i="34"/>
  <c r="G448" i="34"/>
  <c r="F448" i="34"/>
  <c r="E448" i="34"/>
  <c r="D448" i="34"/>
  <c r="C448" i="34"/>
  <c r="B448" i="34"/>
  <c r="O444" i="34"/>
  <c r="N444" i="34"/>
  <c r="M444" i="34"/>
  <c r="L444" i="34"/>
  <c r="K444" i="34"/>
  <c r="J444" i="34"/>
  <c r="I444" i="34"/>
  <c r="H444" i="34"/>
  <c r="G444" i="34"/>
  <c r="F444" i="34"/>
  <c r="E444" i="34"/>
  <c r="D444" i="34"/>
  <c r="C444" i="34"/>
  <c r="B444" i="34"/>
  <c r="O443" i="34"/>
  <c r="N443" i="34"/>
  <c r="M443" i="34"/>
  <c r="L443" i="34"/>
  <c r="K443" i="34"/>
  <c r="J443" i="34"/>
  <c r="I443" i="34"/>
  <c r="H443" i="34"/>
  <c r="G443" i="34"/>
  <c r="F443" i="34"/>
  <c r="E443" i="34"/>
  <c r="D443" i="34"/>
  <c r="C443" i="34"/>
  <c r="B443" i="34"/>
  <c r="O442" i="34"/>
  <c r="N442" i="34"/>
  <c r="M442" i="34"/>
  <c r="L442" i="34"/>
  <c r="K442" i="34"/>
  <c r="J442" i="34"/>
  <c r="I442" i="34"/>
  <c r="H442" i="34"/>
  <c r="G442" i="34"/>
  <c r="F442" i="34"/>
  <c r="E442" i="34"/>
  <c r="D442" i="34"/>
  <c r="C442" i="34"/>
  <c r="B442" i="34"/>
  <c r="O441" i="34"/>
  <c r="N441" i="34"/>
  <c r="M441" i="34"/>
  <c r="L441" i="34"/>
  <c r="K441" i="34"/>
  <c r="J441" i="34"/>
  <c r="I441" i="34"/>
  <c r="H441" i="34"/>
  <c r="G441" i="34"/>
  <c r="F441" i="34"/>
  <c r="E441" i="34"/>
  <c r="D441" i="34"/>
  <c r="C441" i="34"/>
  <c r="B441" i="34"/>
  <c r="O438" i="34"/>
  <c r="N438" i="34"/>
  <c r="M438" i="34"/>
  <c r="L438" i="34"/>
  <c r="K438" i="34"/>
  <c r="J438" i="34"/>
  <c r="I438" i="34"/>
  <c r="H438" i="34"/>
  <c r="G438" i="34"/>
  <c r="F438" i="34"/>
  <c r="E438" i="34"/>
  <c r="D438" i="34"/>
  <c r="C438" i="34"/>
  <c r="B438" i="34"/>
  <c r="O437" i="34"/>
  <c r="N437" i="34"/>
  <c r="M437" i="34"/>
  <c r="L437" i="34"/>
  <c r="K437" i="34"/>
  <c r="J437" i="34"/>
  <c r="I437" i="34"/>
  <c r="H437" i="34"/>
  <c r="G437" i="34"/>
  <c r="F437" i="34"/>
  <c r="E437" i="34"/>
  <c r="D437" i="34"/>
  <c r="C437" i="34"/>
  <c r="B437" i="34"/>
  <c r="O436" i="34"/>
  <c r="N436" i="34"/>
  <c r="M436" i="34"/>
  <c r="L436" i="34"/>
  <c r="K436" i="34"/>
  <c r="J436" i="34"/>
  <c r="I436" i="34"/>
  <c r="H436" i="34"/>
  <c r="G436" i="34"/>
  <c r="F436" i="34"/>
  <c r="E436" i="34"/>
  <c r="D436" i="34"/>
  <c r="C436" i="34"/>
  <c r="B436" i="34"/>
  <c r="O435" i="34"/>
  <c r="N435" i="34"/>
  <c r="M435" i="34"/>
  <c r="L435" i="34"/>
  <c r="K435" i="34"/>
  <c r="J435" i="34"/>
  <c r="I435" i="34"/>
  <c r="H435" i="34"/>
  <c r="G435" i="34"/>
  <c r="F435" i="34"/>
  <c r="E435" i="34"/>
  <c r="D435" i="34"/>
  <c r="C435" i="34"/>
  <c r="B435" i="34"/>
  <c r="K432" i="34"/>
  <c r="K433" i="34" s="1"/>
  <c r="J432" i="34"/>
  <c r="J433" i="34" s="1"/>
  <c r="I432" i="34"/>
  <c r="I433" i="34" s="1"/>
  <c r="H432" i="34"/>
  <c r="G432" i="34"/>
  <c r="F432" i="34"/>
  <c r="E432" i="34"/>
  <c r="D432" i="34"/>
  <c r="C432" i="34"/>
  <c r="B432" i="34"/>
  <c r="B433" i="34" s="1"/>
  <c r="L431" i="34"/>
  <c r="K431" i="34"/>
  <c r="J431" i="34"/>
  <c r="I431" i="34"/>
  <c r="H431" i="34"/>
  <c r="G431" i="34"/>
  <c r="F431" i="34"/>
  <c r="E431" i="34"/>
  <c r="D431" i="34"/>
  <c r="C431" i="34"/>
  <c r="B431" i="34"/>
  <c r="L430" i="34"/>
  <c r="K430" i="34"/>
  <c r="J430" i="34"/>
  <c r="I430" i="34"/>
  <c r="H430" i="34"/>
  <c r="G430" i="34"/>
  <c r="F430" i="34"/>
  <c r="E430" i="34"/>
  <c r="D430" i="34"/>
  <c r="C430" i="34"/>
  <c r="B430" i="34"/>
  <c r="M429" i="34"/>
  <c r="L429" i="34"/>
  <c r="K429" i="34"/>
  <c r="J429" i="34"/>
  <c r="I429" i="34"/>
  <c r="H429" i="34"/>
  <c r="G429" i="34"/>
  <c r="F429" i="34"/>
  <c r="E429" i="34"/>
  <c r="D429" i="34"/>
  <c r="C429" i="34"/>
  <c r="B429" i="34"/>
  <c r="K426" i="34"/>
  <c r="J426" i="34"/>
  <c r="I426" i="34"/>
  <c r="H426" i="34"/>
  <c r="G426" i="34"/>
  <c r="F426" i="34"/>
  <c r="E426" i="34"/>
  <c r="D426" i="34"/>
  <c r="C426" i="34"/>
  <c r="C427" i="34" s="1"/>
  <c r="B426" i="34"/>
  <c r="L425" i="34"/>
  <c r="K425" i="34"/>
  <c r="J425" i="34"/>
  <c r="I425" i="34"/>
  <c r="H425" i="34"/>
  <c r="G425" i="34"/>
  <c r="F425" i="34"/>
  <c r="E425" i="34"/>
  <c r="D425" i="34"/>
  <c r="C425" i="34"/>
  <c r="B425" i="34"/>
  <c r="L424" i="34"/>
  <c r="K424" i="34"/>
  <c r="J424" i="34"/>
  <c r="I424" i="34"/>
  <c r="H424" i="34"/>
  <c r="G424" i="34"/>
  <c r="F424" i="34"/>
  <c r="E424" i="34"/>
  <c r="D424" i="34"/>
  <c r="C424" i="34"/>
  <c r="B424" i="34"/>
  <c r="M423" i="34"/>
  <c r="L423" i="34"/>
  <c r="K423" i="34"/>
  <c r="J423" i="34"/>
  <c r="I423" i="34"/>
  <c r="H423" i="34"/>
  <c r="G423" i="34"/>
  <c r="F423" i="34"/>
  <c r="E423" i="34"/>
  <c r="D423" i="34"/>
  <c r="C423" i="34"/>
  <c r="B423" i="34"/>
  <c r="K420" i="34"/>
  <c r="J420" i="34"/>
  <c r="I420" i="34"/>
  <c r="H420" i="34"/>
  <c r="G420" i="34"/>
  <c r="F420" i="34"/>
  <c r="E420" i="34"/>
  <c r="D420" i="34"/>
  <c r="C420" i="34"/>
  <c r="B420" i="34"/>
  <c r="L419" i="34"/>
  <c r="K419" i="34"/>
  <c r="J419" i="34"/>
  <c r="I419" i="34"/>
  <c r="H419" i="34"/>
  <c r="G419" i="34"/>
  <c r="F419" i="34"/>
  <c r="E419" i="34"/>
  <c r="D419" i="34"/>
  <c r="C419" i="34"/>
  <c r="B419" i="34"/>
  <c r="L418" i="34"/>
  <c r="K418" i="34"/>
  <c r="J418" i="34"/>
  <c r="I418" i="34"/>
  <c r="H418" i="34"/>
  <c r="G418" i="34"/>
  <c r="F418" i="34"/>
  <c r="E418" i="34"/>
  <c r="D418" i="34"/>
  <c r="C418" i="34"/>
  <c r="B418" i="34"/>
  <c r="M417" i="34"/>
  <c r="L417" i="34"/>
  <c r="K417" i="34"/>
  <c r="J417" i="34"/>
  <c r="I417" i="34"/>
  <c r="H417" i="34"/>
  <c r="G417" i="34"/>
  <c r="F417" i="34"/>
  <c r="E417" i="34"/>
  <c r="D417" i="34"/>
  <c r="C417" i="34"/>
  <c r="B417" i="34"/>
  <c r="O414" i="34"/>
  <c r="O415" i="34" s="1"/>
  <c r="N414" i="34"/>
  <c r="M414" i="34"/>
  <c r="L414" i="34"/>
  <c r="K414" i="34"/>
  <c r="J414" i="34"/>
  <c r="J415" i="34" s="1"/>
  <c r="I414" i="34"/>
  <c r="H414" i="34"/>
  <c r="G414" i="34"/>
  <c r="F414" i="34"/>
  <c r="E414" i="34"/>
  <c r="D414" i="34"/>
  <c r="C414" i="34"/>
  <c r="B414" i="34"/>
  <c r="O413" i="34"/>
  <c r="N413" i="34"/>
  <c r="M413" i="34"/>
  <c r="L413" i="34"/>
  <c r="K413" i="34"/>
  <c r="J413" i="34"/>
  <c r="I413" i="34"/>
  <c r="H413" i="34"/>
  <c r="G413" i="34"/>
  <c r="F413" i="34"/>
  <c r="E413" i="34"/>
  <c r="D413" i="34"/>
  <c r="C413" i="34"/>
  <c r="B413" i="34"/>
  <c r="O412" i="34"/>
  <c r="N412" i="34"/>
  <c r="M412" i="34"/>
  <c r="L412" i="34"/>
  <c r="K412" i="34"/>
  <c r="J412" i="34"/>
  <c r="I412" i="34"/>
  <c r="H412" i="34"/>
  <c r="G412" i="34"/>
  <c r="F412" i="34"/>
  <c r="E412" i="34"/>
  <c r="D412" i="34"/>
  <c r="C412" i="34"/>
  <c r="B412" i="34"/>
  <c r="O411" i="34"/>
  <c r="N411" i="34"/>
  <c r="M411" i="34"/>
  <c r="L411" i="34"/>
  <c r="K411" i="34"/>
  <c r="J411" i="34"/>
  <c r="I411" i="34"/>
  <c r="H411" i="34"/>
  <c r="G411" i="34"/>
  <c r="F411" i="34"/>
  <c r="E411" i="34"/>
  <c r="D411" i="34"/>
  <c r="C411" i="34"/>
  <c r="B411" i="34"/>
  <c r="O408" i="34"/>
  <c r="O409" i="34" s="1"/>
  <c r="N408" i="34"/>
  <c r="M408" i="34"/>
  <c r="L408" i="34"/>
  <c r="K408" i="34"/>
  <c r="J408" i="34"/>
  <c r="I408" i="34"/>
  <c r="I409" i="34" s="1"/>
  <c r="H408" i="34"/>
  <c r="H409" i="34" s="1"/>
  <c r="G408" i="34"/>
  <c r="F408" i="34"/>
  <c r="E408" i="34"/>
  <c r="D408" i="34"/>
  <c r="D409" i="34" s="1"/>
  <c r="C408" i="34"/>
  <c r="B408" i="34"/>
  <c r="O407" i="34"/>
  <c r="N407" i="34"/>
  <c r="M407" i="34"/>
  <c r="L407" i="34"/>
  <c r="K407" i="34"/>
  <c r="J407" i="34"/>
  <c r="I407" i="34"/>
  <c r="H407" i="34"/>
  <c r="G407" i="34"/>
  <c r="F407" i="34"/>
  <c r="E407" i="34"/>
  <c r="D407" i="34"/>
  <c r="C407" i="34"/>
  <c r="B407" i="34"/>
  <c r="O406" i="34"/>
  <c r="N406" i="34"/>
  <c r="M406" i="34"/>
  <c r="L406" i="34"/>
  <c r="K406" i="34"/>
  <c r="J406" i="34"/>
  <c r="I406" i="34"/>
  <c r="H406" i="34"/>
  <c r="G406" i="34"/>
  <c r="F406" i="34"/>
  <c r="E406" i="34"/>
  <c r="D406" i="34"/>
  <c r="C406" i="34"/>
  <c r="B406" i="34"/>
  <c r="O405" i="34"/>
  <c r="N405" i="34"/>
  <c r="M405" i="34"/>
  <c r="L405" i="34"/>
  <c r="K405" i="34"/>
  <c r="J405" i="34"/>
  <c r="I405" i="34"/>
  <c r="H405" i="34"/>
  <c r="G405" i="34"/>
  <c r="F405" i="34"/>
  <c r="E405" i="34"/>
  <c r="D405" i="34"/>
  <c r="C405" i="34"/>
  <c r="B405" i="34"/>
  <c r="O402" i="34"/>
  <c r="O452" i="34" s="1"/>
  <c r="N402" i="34"/>
  <c r="M402" i="34"/>
  <c r="L402" i="34"/>
  <c r="K402" i="34"/>
  <c r="K458" i="34" s="1"/>
  <c r="J402" i="34"/>
  <c r="J452" i="34" s="1"/>
  <c r="I402" i="34"/>
  <c r="H402" i="34"/>
  <c r="G402" i="34"/>
  <c r="G445" i="34" s="1"/>
  <c r="F402" i="34"/>
  <c r="E402" i="34"/>
  <c r="E397" i="34" s="1"/>
  <c r="D402" i="34"/>
  <c r="C402" i="34"/>
  <c r="B402" i="34"/>
  <c r="B452" i="34" s="1"/>
  <c r="O401" i="34"/>
  <c r="N401" i="34"/>
  <c r="M401" i="34"/>
  <c r="L401" i="34"/>
  <c r="K401" i="34"/>
  <c r="J401" i="34"/>
  <c r="I401" i="34"/>
  <c r="H401" i="34"/>
  <c r="G401" i="34"/>
  <c r="F401" i="34"/>
  <c r="E401" i="34"/>
  <c r="D401" i="34"/>
  <c r="C401" i="34"/>
  <c r="B401" i="34"/>
  <c r="O400" i="34"/>
  <c r="N400" i="34"/>
  <c r="M400" i="34"/>
  <c r="L400" i="34"/>
  <c r="K400" i="34"/>
  <c r="J400" i="34"/>
  <c r="I400" i="34"/>
  <c r="H400" i="34"/>
  <c r="G400" i="34"/>
  <c r="F400" i="34"/>
  <c r="E400" i="34"/>
  <c r="D400" i="34"/>
  <c r="C400" i="34"/>
  <c r="B400" i="34"/>
  <c r="O399" i="34"/>
  <c r="N399" i="34"/>
  <c r="M399" i="34"/>
  <c r="L399" i="34"/>
  <c r="K399" i="34"/>
  <c r="J399" i="34"/>
  <c r="I399" i="34"/>
  <c r="H399" i="34"/>
  <c r="G399" i="34"/>
  <c r="F399" i="34"/>
  <c r="E399" i="34"/>
  <c r="D399" i="34"/>
  <c r="C399" i="34"/>
  <c r="B399" i="34"/>
  <c r="O396" i="34"/>
  <c r="O397" i="34" s="1"/>
  <c r="N396" i="34"/>
  <c r="N397" i="34" s="1"/>
  <c r="M396" i="34"/>
  <c r="M397" i="34" s="1"/>
  <c r="L396" i="34"/>
  <c r="K396" i="34"/>
  <c r="J396" i="34"/>
  <c r="J397" i="34" s="1"/>
  <c r="I396" i="34"/>
  <c r="H396" i="34"/>
  <c r="G396" i="34"/>
  <c r="F396" i="34"/>
  <c r="E396" i="34"/>
  <c r="D396" i="34"/>
  <c r="C396" i="34"/>
  <c r="C397" i="34" s="1"/>
  <c r="B396" i="34"/>
  <c r="B397" i="34" s="1"/>
  <c r="O395" i="34"/>
  <c r="N395" i="34"/>
  <c r="M395" i="34"/>
  <c r="L395" i="34"/>
  <c r="K395" i="34"/>
  <c r="J395" i="34"/>
  <c r="I395" i="34"/>
  <c r="H395" i="34"/>
  <c r="G395" i="34"/>
  <c r="F395" i="34"/>
  <c r="E395" i="34"/>
  <c r="D395" i="34"/>
  <c r="C395" i="34"/>
  <c r="B395" i="34"/>
  <c r="O394" i="34"/>
  <c r="N394" i="34"/>
  <c r="M394" i="34"/>
  <c r="L394" i="34"/>
  <c r="K394" i="34"/>
  <c r="J394" i="34"/>
  <c r="I394" i="34"/>
  <c r="H394" i="34"/>
  <c r="G394" i="34"/>
  <c r="F394" i="34"/>
  <c r="E394" i="34"/>
  <c r="D394" i="34"/>
  <c r="C394" i="34"/>
  <c r="B394" i="34"/>
  <c r="O393" i="34"/>
  <c r="N393" i="34"/>
  <c r="M393" i="34"/>
  <c r="L393" i="34"/>
  <c r="K393" i="34"/>
  <c r="J393" i="34"/>
  <c r="I393" i="34"/>
  <c r="H393" i="34"/>
  <c r="G393" i="34"/>
  <c r="F393" i="34"/>
  <c r="E393" i="34"/>
  <c r="D393" i="34"/>
  <c r="C393" i="34"/>
  <c r="B393" i="34"/>
  <c r="O390" i="34"/>
  <c r="O391" i="34" s="1"/>
  <c r="N390" i="34"/>
  <c r="M390" i="34"/>
  <c r="L390" i="34"/>
  <c r="K390" i="34"/>
  <c r="K391" i="34" s="1"/>
  <c r="J390" i="34"/>
  <c r="J391" i="34" s="1"/>
  <c r="I390" i="34"/>
  <c r="H390" i="34"/>
  <c r="H391" i="34" s="1"/>
  <c r="G390" i="34"/>
  <c r="F390" i="34"/>
  <c r="E390" i="34"/>
  <c r="D390" i="34"/>
  <c r="D391" i="34" s="1"/>
  <c r="C390" i="34"/>
  <c r="C391" i="34" s="1"/>
  <c r="B390" i="34"/>
  <c r="O389" i="34"/>
  <c r="N389" i="34"/>
  <c r="M389" i="34"/>
  <c r="L389" i="34"/>
  <c r="K389" i="34"/>
  <c r="J389" i="34"/>
  <c r="I389" i="34"/>
  <c r="H389" i="34"/>
  <c r="G389" i="34"/>
  <c r="F389" i="34"/>
  <c r="E389" i="34"/>
  <c r="D389" i="34"/>
  <c r="C389" i="34"/>
  <c r="B389" i="34"/>
  <c r="O388" i="34"/>
  <c r="N388" i="34"/>
  <c r="M388" i="34"/>
  <c r="L388" i="34"/>
  <c r="K388" i="34"/>
  <c r="J388" i="34"/>
  <c r="I388" i="34"/>
  <c r="H388" i="34"/>
  <c r="G388" i="34"/>
  <c r="F388" i="34"/>
  <c r="E388" i="34"/>
  <c r="D388" i="34"/>
  <c r="C388" i="34"/>
  <c r="B388" i="34"/>
  <c r="O387" i="34"/>
  <c r="N387" i="34"/>
  <c r="M387" i="34"/>
  <c r="L387" i="34"/>
  <c r="K387" i="34"/>
  <c r="J387" i="34"/>
  <c r="I387" i="34"/>
  <c r="H387" i="34"/>
  <c r="G387" i="34"/>
  <c r="F387" i="34"/>
  <c r="E387" i="34"/>
  <c r="D387" i="34"/>
  <c r="C387" i="34"/>
  <c r="B387" i="34"/>
  <c r="C385" i="34"/>
  <c r="O384" i="34"/>
  <c r="O385" i="34" s="1"/>
  <c r="N384" i="34"/>
  <c r="M384" i="34"/>
  <c r="L384" i="34"/>
  <c r="K384" i="34"/>
  <c r="K385" i="34" s="1"/>
  <c r="J384" i="34"/>
  <c r="J385" i="34" s="1"/>
  <c r="I384" i="34"/>
  <c r="I385" i="34" s="1"/>
  <c r="H384" i="34"/>
  <c r="G384" i="34"/>
  <c r="F384" i="34"/>
  <c r="F385" i="34" s="1"/>
  <c r="E384" i="34"/>
  <c r="D384" i="34"/>
  <c r="D385" i="34" s="1"/>
  <c r="C384" i="34"/>
  <c r="B384" i="34"/>
  <c r="O383" i="34"/>
  <c r="N383" i="34"/>
  <c r="M383" i="34"/>
  <c r="L383" i="34"/>
  <c r="K383" i="34"/>
  <c r="J383" i="34"/>
  <c r="I383" i="34"/>
  <c r="H383" i="34"/>
  <c r="G383" i="34"/>
  <c r="F383" i="34"/>
  <c r="E383" i="34"/>
  <c r="D383" i="34"/>
  <c r="C383" i="34"/>
  <c r="B383" i="34"/>
  <c r="O382" i="34"/>
  <c r="N382" i="34"/>
  <c r="M382" i="34"/>
  <c r="L382" i="34"/>
  <c r="K382" i="34"/>
  <c r="J382" i="34"/>
  <c r="I382" i="34"/>
  <c r="H382" i="34"/>
  <c r="G382" i="34"/>
  <c r="F382" i="34"/>
  <c r="E382" i="34"/>
  <c r="D382" i="34"/>
  <c r="C382" i="34"/>
  <c r="B382" i="34"/>
  <c r="O381" i="34"/>
  <c r="N381" i="34"/>
  <c r="M381" i="34"/>
  <c r="L381" i="34"/>
  <c r="K381" i="34"/>
  <c r="J381" i="34"/>
  <c r="I381" i="34"/>
  <c r="H381" i="34"/>
  <c r="G381" i="34"/>
  <c r="F381" i="34"/>
  <c r="E381" i="34"/>
  <c r="D381" i="34"/>
  <c r="C381" i="34"/>
  <c r="B381" i="34"/>
  <c r="O378" i="34"/>
  <c r="O379" i="34" s="1"/>
  <c r="N378" i="34"/>
  <c r="M378" i="34"/>
  <c r="L378" i="34"/>
  <c r="K378" i="34"/>
  <c r="K379" i="34" s="1"/>
  <c r="J378" i="34"/>
  <c r="I378" i="34"/>
  <c r="I379" i="34" s="1"/>
  <c r="H378" i="34"/>
  <c r="G378" i="34"/>
  <c r="G379" i="34" s="1"/>
  <c r="F378" i="34"/>
  <c r="E378" i="34"/>
  <c r="D378" i="34"/>
  <c r="C378" i="34"/>
  <c r="C379" i="34" s="1"/>
  <c r="B378" i="34"/>
  <c r="O377" i="34"/>
  <c r="N377" i="34"/>
  <c r="M377" i="34"/>
  <c r="L377" i="34"/>
  <c r="K377" i="34"/>
  <c r="J377" i="34"/>
  <c r="I377" i="34"/>
  <c r="H377" i="34"/>
  <c r="G377" i="34"/>
  <c r="F377" i="34"/>
  <c r="E377" i="34"/>
  <c r="D377" i="34"/>
  <c r="C377" i="34"/>
  <c r="B377" i="34"/>
  <c r="O376" i="34"/>
  <c r="N376" i="34"/>
  <c r="M376" i="34"/>
  <c r="L376" i="34"/>
  <c r="K376" i="34"/>
  <c r="J376" i="34"/>
  <c r="I376" i="34"/>
  <c r="H376" i="34"/>
  <c r="G376" i="34"/>
  <c r="F376" i="34"/>
  <c r="E376" i="34"/>
  <c r="D376" i="34"/>
  <c r="C376" i="34"/>
  <c r="B376" i="34"/>
  <c r="O375" i="34"/>
  <c r="N375" i="34"/>
  <c r="M375" i="34"/>
  <c r="L375" i="34"/>
  <c r="K375" i="34"/>
  <c r="J375" i="34"/>
  <c r="I375" i="34"/>
  <c r="H375" i="34"/>
  <c r="G375" i="34"/>
  <c r="F375" i="34"/>
  <c r="E375" i="34"/>
  <c r="D375" i="34"/>
  <c r="C375" i="34"/>
  <c r="B375" i="34"/>
  <c r="O373" i="34"/>
  <c r="J373" i="34"/>
  <c r="O372" i="34"/>
  <c r="N372" i="34"/>
  <c r="M372" i="34"/>
  <c r="L372" i="34"/>
  <c r="K372" i="34"/>
  <c r="K373" i="34" s="1"/>
  <c r="J372" i="34"/>
  <c r="I372" i="34"/>
  <c r="H372" i="34"/>
  <c r="G372" i="34"/>
  <c r="G373" i="34" s="1"/>
  <c r="F372" i="34"/>
  <c r="E372" i="34"/>
  <c r="E373" i="34" s="1"/>
  <c r="D372" i="34"/>
  <c r="C372" i="34"/>
  <c r="C373" i="34" s="1"/>
  <c r="B372" i="34"/>
  <c r="B373" i="34" s="1"/>
  <c r="O371" i="34"/>
  <c r="N371" i="34"/>
  <c r="M371" i="34"/>
  <c r="L371" i="34"/>
  <c r="K371" i="34"/>
  <c r="J371" i="34"/>
  <c r="I371" i="34"/>
  <c r="H371" i="34"/>
  <c r="G371" i="34"/>
  <c r="F371" i="34"/>
  <c r="E371" i="34"/>
  <c r="D371" i="34"/>
  <c r="C371" i="34"/>
  <c r="B371" i="34"/>
  <c r="O370" i="34"/>
  <c r="N370" i="34"/>
  <c r="M370" i="34"/>
  <c r="L370" i="34"/>
  <c r="K370" i="34"/>
  <c r="J370" i="34"/>
  <c r="I370" i="34"/>
  <c r="H370" i="34"/>
  <c r="G370" i="34"/>
  <c r="F370" i="34"/>
  <c r="E370" i="34"/>
  <c r="D370" i="34"/>
  <c r="C370" i="34"/>
  <c r="B370" i="34"/>
  <c r="O369" i="34"/>
  <c r="N369" i="34"/>
  <c r="M369" i="34"/>
  <c r="L369" i="34"/>
  <c r="K369" i="34"/>
  <c r="J369" i="34"/>
  <c r="I369" i="34"/>
  <c r="H369" i="34"/>
  <c r="G369" i="34"/>
  <c r="F369" i="34"/>
  <c r="E369" i="34"/>
  <c r="D369" i="34"/>
  <c r="C369" i="34"/>
  <c r="B369" i="34"/>
  <c r="K367" i="34"/>
  <c r="D367" i="34"/>
  <c r="O366" i="34"/>
  <c r="O367" i="34" s="1"/>
  <c r="N366" i="34"/>
  <c r="N367" i="34" s="1"/>
  <c r="M366" i="34"/>
  <c r="L366" i="34"/>
  <c r="K366" i="34"/>
  <c r="J366" i="34"/>
  <c r="J367" i="34" s="1"/>
  <c r="I366" i="34"/>
  <c r="H366" i="34"/>
  <c r="H367" i="34" s="1"/>
  <c r="G366" i="34"/>
  <c r="F366" i="34"/>
  <c r="F367" i="34" s="1"/>
  <c r="E366" i="34"/>
  <c r="D366" i="34"/>
  <c r="C366" i="34"/>
  <c r="C367" i="34" s="1"/>
  <c r="B366" i="34"/>
  <c r="B367" i="34" s="1"/>
  <c r="O365" i="34"/>
  <c r="N365" i="34"/>
  <c r="M365" i="34"/>
  <c r="L365" i="34"/>
  <c r="K365" i="34"/>
  <c r="J365" i="34"/>
  <c r="I365" i="34"/>
  <c r="H365" i="34"/>
  <c r="G365" i="34"/>
  <c r="F365" i="34"/>
  <c r="E365" i="34"/>
  <c r="D365" i="34"/>
  <c r="C365" i="34"/>
  <c r="B365" i="34"/>
  <c r="O364" i="34"/>
  <c r="N364" i="34"/>
  <c r="M364" i="34"/>
  <c r="L364" i="34"/>
  <c r="K364" i="34"/>
  <c r="J364" i="34"/>
  <c r="I364" i="34"/>
  <c r="H364" i="34"/>
  <c r="G364" i="34"/>
  <c r="F364" i="34"/>
  <c r="E364" i="34"/>
  <c r="D364" i="34"/>
  <c r="C364" i="34"/>
  <c r="B364" i="34"/>
  <c r="O363" i="34"/>
  <c r="N363" i="34"/>
  <c r="M363" i="34"/>
  <c r="L363" i="34"/>
  <c r="K363" i="34"/>
  <c r="J363" i="34"/>
  <c r="I363" i="34"/>
  <c r="H363" i="34"/>
  <c r="G363" i="34"/>
  <c r="F363" i="34"/>
  <c r="E363" i="34"/>
  <c r="D363" i="34"/>
  <c r="C363" i="34"/>
  <c r="B363" i="34"/>
  <c r="O360" i="34"/>
  <c r="O361" i="34" s="1"/>
  <c r="N360" i="34"/>
  <c r="M360" i="34"/>
  <c r="M361" i="34" s="1"/>
  <c r="L360" i="34"/>
  <c r="K360" i="34"/>
  <c r="K361" i="34" s="1"/>
  <c r="J360" i="34"/>
  <c r="J361" i="34" s="1"/>
  <c r="I360" i="34"/>
  <c r="H360" i="34"/>
  <c r="G360" i="34"/>
  <c r="F360" i="34"/>
  <c r="F361" i="34" s="1"/>
  <c r="E360" i="34"/>
  <c r="D360" i="34"/>
  <c r="D361" i="34" s="1"/>
  <c r="C360" i="34"/>
  <c r="C361" i="34" s="1"/>
  <c r="B360" i="34"/>
  <c r="O359" i="34"/>
  <c r="N359" i="34"/>
  <c r="M359" i="34"/>
  <c r="L359" i="34"/>
  <c r="K359" i="34"/>
  <c r="J359" i="34"/>
  <c r="I359" i="34"/>
  <c r="H359" i="34"/>
  <c r="G359" i="34"/>
  <c r="F359" i="34"/>
  <c r="E359" i="34"/>
  <c r="D359" i="34"/>
  <c r="C359" i="34"/>
  <c r="B359" i="34"/>
  <c r="O358" i="34"/>
  <c r="N358" i="34"/>
  <c r="M358" i="34"/>
  <c r="L358" i="34"/>
  <c r="K358" i="34"/>
  <c r="J358" i="34"/>
  <c r="I358" i="34"/>
  <c r="H358" i="34"/>
  <c r="G358" i="34"/>
  <c r="F358" i="34"/>
  <c r="E358" i="34"/>
  <c r="D358" i="34"/>
  <c r="C358" i="34"/>
  <c r="B358" i="34"/>
  <c r="O357" i="34"/>
  <c r="N357" i="34"/>
  <c r="M357" i="34"/>
  <c r="L357" i="34"/>
  <c r="K357" i="34"/>
  <c r="J357" i="34"/>
  <c r="I357" i="34"/>
  <c r="H357" i="34"/>
  <c r="G357" i="34"/>
  <c r="F357" i="34"/>
  <c r="E357" i="34"/>
  <c r="D357" i="34"/>
  <c r="C357" i="34"/>
  <c r="B357" i="34"/>
  <c r="O354" i="34"/>
  <c r="O355" i="34" s="1"/>
  <c r="N354" i="34"/>
  <c r="N355" i="34" s="1"/>
  <c r="M354" i="34"/>
  <c r="M355" i="34" s="1"/>
  <c r="L354" i="34"/>
  <c r="K354" i="34"/>
  <c r="J354" i="34"/>
  <c r="J355" i="34" s="1"/>
  <c r="I354" i="34"/>
  <c r="H354" i="34"/>
  <c r="H355" i="34" s="1"/>
  <c r="G354" i="34"/>
  <c r="F354" i="34"/>
  <c r="E354" i="34"/>
  <c r="D354" i="34"/>
  <c r="C354" i="34"/>
  <c r="C355" i="34" s="1"/>
  <c r="B354" i="34"/>
  <c r="B355" i="34" s="1"/>
  <c r="O353" i="34"/>
  <c r="N353" i="34"/>
  <c r="M353" i="34"/>
  <c r="L353" i="34"/>
  <c r="K353" i="34"/>
  <c r="J353" i="34"/>
  <c r="I353" i="34"/>
  <c r="H353" i="34"/>
  <c r="G353" i="34"/>
  <c r="F353" i="34"/>
  <c r="E353" i="34"/>
  <c r="D353" i="34"/>
  <c r="C353" i="34"/>
  <c r="B353" i="34"/>
  <c r="O352" i="34"/>
  <c r="N352" i="34"/>
  <c r="M352" i="34"/>
  <c r="L352" i="34"/>
  <c r="K352" i="34"/>
  <c r="J352" i="34"/>
  <c r="I352" i="34"/>
  <c r="H352" i="34"/>
  <c r="G352" i="34"/>
  <c r="F352" i="34"/>
  <c r="E352" i="34"/>
  <c r="D352" i="34"/>
  <c r="C352" i="34"/>
  <c r="B352" i="34"/>
  <c r="O351" i="34"/>
  <c r="N351" i="34"/>
  <c r="M351" i="34"/>
  <c r="L351" i="34"/>
  <c r="K351" i="34"/>
  <c r="J351" i="34"/>
  <c r="I351" i="34"/>
  <c r="H351" i="34"/>
  <c r="G351" i="34"/>
  <c r="F351" i="34"/>
  <c r="E351" i="34"/>
  <c r="D351" i="34"/>
  <c r="C351" i="34"/>
  <c r="B351" i="34"/>
  <c r="AB215" i="34"/>
  <c r="BL213" i="34"/>
  <c r="BL215" i="34" s="1"/>
  <c r="BK213" i="34"/>
  <c r="BK215" i="34" s="1"/>
  <c r="BJ213" i="34"/>
  <c r="BJ215" i="34" s="1"/>
  <c r="BI213" i="34"/>
  <c r="BI215" i="34" s="1"/>
  <c r="BH213" i="34"/>
  <c r="BH215" i="34" s="1"/>
  <c r="BG213" i="34"/>
  <c r="BG215" i="34" s="1"/>
  <c r="BF213" i="34"/>
  <c r="BF215" i="34" s="1"/>
  <c r="BE213" i="34"/>
  <c r="BE215" i="34" s="1"/>
  <c r="BD213" i="34"/>
  <c r="BD215" i="34" s="1"/>
  <c r="BC213" i="34"/>
  <c r="BC215" i="34" s="1"/>
  <c r="BB213" i="34"/>
  <c r="BB215" i="34" s="1"/>
  <c r="BA213" i="34"/>
  <c r="BA215" i="34" s="1"/>
  <c r="AZ213" i="34"/>
  <c r="AZ215" i="34" s="1"/>
  <c r="AY213" i="34"/>
  <c r="AY215" i="34" s="1"/>
  <c r="AX213" i="34"/>
  <c r="AX215" i="34" s="1"/>
  <c r="AW213" i="34"/>
  <c r="AW215" i="34" s="1"/>
  <c r="AV213" i="34"/>
  <c r="AV215" i="34" s="1"/>
  <c r="AU213" i="34"/>
  <c r="AU215" i="34" s="1"/>
  <c r="AT213" i="34"/>
  <c r="AT215" i="34" s="1"/>
  <c r="AS213" i="34"/>
  <c r="AS215" i="34" s="1"/>
  <c r="AR213" i="34"/>
  <c r="AR215" i="34" s="1"/>
  <c r="AQ213" i="34"/>
  <c r="AQ215" i="34" s="1"/>
  <c r="AP213" i="34"/>
  <c r="AP215" i="34" s="1"/>
  <c r="AO213" i="34"/>
  <c r="AO215" i="34" s="1"/>
  <c r="AN213" i="34"/>
  <c r="AN215" i="34" s="1"/>
  <c r="AM213" i="34"/>
  <c r="AM215" i="34" s="1"/>
  <c r="AL213" i="34"/>
  <c r="AL215" i="34" s="1"/>
  <c r="AK213" i="34"/>
  <c r="AK215" i="34" s="1"/>
  <c r="AJ213" i="34"/>
  <c r="AJ215" i="34" s="1"/>
  <c r="AI213" i="34"/>
  <c r="AI215" i="34" s="1"/>
  <c r="AH213" i="34"/>
  <c r="AH215" i="34" s="1"/>
  <c r="AG213" i="34"/>
  <c r="AG215" i="34" s="1"/>
  <c r="AF213" i="34"/>
  <c r="AF215" i="34" s="1"/>
  <c r="AE213" i="34"/>
  <c r="AE215" i="34" s="1"/>
  <c r="AD213" i="34"/>
  <c r="AD215" i="34" s="1"/>
  <c r="AC213" i="34"/>
  <c r="AC215" i="34" s="1"/>
  <c r="AB213" i="34"/>
  <c r="AA213" i="34"/>
  <c r="AA215" i="34" s="1"/>
  <c r="Z213" i="34"/>
  <c r="Z215" i="34" s="1"/>
  <c r="Y213" i="34"/>
  <c r="Y215" i="34" s="1"/>
  <c r="X213" i="34"/>
  <c r="X215" i="34" s="1"/>
  <c r="W213" i="34"/>
  <c r="W215" i="34" s="1"/>
  <c r="V213" i="34"/>
  <c r="V215" i="34" s="1"/>
  <c r="U213" i="34"/>
  <c r="U215" i="34" s="1"/>
  <c r="T213" i="34"/>
  <c r="T215" i="34" s="1"/>
  <c r="S213" i="34"/>
  <c r="S215" i="34" s="1"/>
  <c r="R213" i="34"/>
  <c r="R215" i="34" s="1"/>
  <c r="Q213" i="34"/>
  <c r="Q215" i="34" s="1"/>
  <c r="P213" i="34"/>
  <c r="P215" i="34" s="1"/>
  <c r="O213" i="34"/>
  <c r="O215" i="34" s="1"/>
  <c r="L543" i="34" s="1"/>
  <c r="N213" i="34"/>
  <c r="N215" i="34" s="1"/>
  <c r="M541" i="34" s="1"/>
  <c r="M213" i="34"/>
  <c r="M215" i="34" s="1"/>
  <c r="M542" i="34" s="1"/>
  <c r="L213" i="34"/>
  <c r="L215" i="34" s="1"/>
  <c r="M543" i="34" s="1"/>
  <c r="K213" i="34"/>
  <c r="K215" i="34" s="1"/>
  <c r="J213" i="34"/>
  <c r="J215" i="34" s="1"/>
  <c r="N541" i="34" s="1"/>
  <c r="I213" i="34"/>
  <c r="I215" i="34" s="1"/>
  <c r="N542" i="34" s="1"/>
  <c r="H213" i="34"/>
  <c r="H215" i="34" s="1"/>
  <c r="N543" i="34" s="1"/>
  <c r="G213" i="34"/>
  <c r="G215" i="34" s="1"/>
  <c r="O540" i="34" s="1"/>
  <c r="F213" i="34"/>
  <c r="F215" i="34" s="1"/>
  <c r="O541" i="34" s="1"/>
  <c r="E213" i="34"/>
  <c r="E215" i="34" s="1"/>
  <c r="O542" i="34" s="1"/>
  <c r="D213" i="34"/>
  <c r="D215" i="34" s="1"/>
  <c r="O543" i="34" s="1"/>
  <c r="C213" i="34"/>
  <c r="C215" i="34" s="1"/>
  <c r="B213" i="34"/>
  <c r="B215" i="34" s="1"/>
  <c r="BH124" i="34"/>
  <c r="AE124" i="34"/>
  <c r="AB124" i="34"/>
  <c r="BK123" i="34"/>
  <c r="BJ123" i="34"/>
  <c r="BI123" i="34"/>
  <c r="BI125" i="34" s="1"/>
  <c r="BH123" i="34"/>
  <c r="BG123" i="34"/>
  <c r="BF123" i="34"/>
  <c r="BE123" i="34"/>
  <c r="BD123" i="34"/>
  <c r="BC123" i="34"/>
  <c r="BK122" i="34"/>
  <c r="BK124" i="34" s="1"/>
  <c r="BJ122" i="34"/>
  <c r="BJ124" i="34" s="1"/>
  <c r="BI122" i="34"/>
  <c r="BI124" i="34" s="1"/>
  <c r="BH122" i="34"/>
  <c r="BG122" i="34"/>
  <c r="BG124" i="34" s="1"/>
  <c r="BG125" i="34" s="1"/>
  <c r="BF122" i="34"/>
  <c r="BF124" i="34" s="1"/>
  <c r="BF125" i="34" s="1"/>
  <c r="BE122" i="34"/>
  <c r="BE124" i="34" s="1"/>
  <c r="BD122" i="34"/>
  <c r="BD124" i="34" s="1"/>
  <c r="BC122" i="34"/>
  <c r="BC124" i="34" s="1"/>
  <c r="BB122" i="34"/>
  <c r="BB124" i="34" s="1"/>
  <c r="BA122" i="34"/>
  <c r="BA124" i="34" s="1"/>
  <c r="AZ122" i="34"/>
  <c r="AZ124" i="34" s="1"/>
  <c r="AY122" i="34"/>
  <c r="AY124" i="34" s="1"/>
  <c r="AX122" i="34"/>
  <c r="AX124" i="34" s="1"/>
  <c r="AW122" i="34"/>
  <c r="AW124" i="34" s="1"/>
  <c r="AV122" i="34"/>
  <c r="AV124" i="34" s="1"/>
  <c r="AU122" i="34"/>
  <c r="AU124" i="34" s="1"/>
  <c r="AT122" i="34"/>
  <c r="AT124" i="34" s="1"/>
  <c r="AS122" i="34"/>
  <c r="AS124" i="34" s="1"/>
  <c r="AR122" i="34"/>
  <c r="AR124" i="34" s="1"/>
  <c r="AQ122" i="34"/>
  <c r="AQ124" i="34" s="1"/>
  <c r="AP122" i="34"/>
  <c r="AP124" i="34" s="1"/>
  <c r="AO122" i="34"/>
  <c r="AO124" i="34" s="1"/>
  <c r="AN122" i="34"/>
  <c r="AN124" i="34" s="1"/>
  <c r="AM122" i="34"/>
  <c r="AM124" i="34" s="1"/>
  <c r="AL122" i="34"/>
  <c r="AL124" i="34" s="1"/>
  <c r="AK122" i="34"/>
  <c r="AK124" i="34" s="1"/>
  <c r="AJ122" i="34"/>
  <c r="AJ124" i="34" s="1"/>
  <c r="AI122" i="34"/>
  <c r="AI124" i="34" s="1"/>
  <c r="AH122" i="34"/>
  <c r="AH124" i="34" s="1"/>
  <c r="AG122" i="34"/>
  <c r="AG124" i="34" s="1"/>
  <c r="AF122" i="34"/>
  <c r="AF124" i="34" s="1"/>
  <c r="AE122" i="34"/>
  <c r="AD122" i="34"/>
  <c r="AD124" i="34" s="1"/>
  <c r="AC122" i="34"/>
  <c r="AC124" i="34" s="1"/>
  <c r="AB122" i="34"/>
  <c r="AA122" i="34"/>
  <c r="AA124" i="34" s="1"/>
  <c r="Z122" i="34"/>
  <c r="Z124" i="34" s="1"/>
  <c r="Y122" i="34"/>
  <c r="Y124" i="34" s="1"/>
  <c r="X122" i="34"/>
  <c r="X124" i="34" s="1"/>
  <c r="W122" i="34"/>
  <c r="W124" i="34" s="1"/>
  <c r="V122" i="34"/>
  <c r="V124" i="34" s="1"/>
  <c r="U122" i="34"/>
  <c r="U124" i="34" s="1"/>
  <c r="T122" i="34"/>
  <c r="T124" i="34" s="1"/>
  <c r="S122" i="34"/>
  <c r="S124" i="34" s="1"/>
  <c r="R122" i="34"/>
  <c r="R124" i="34" s="1"/>
  <c r="Q122" i="34"/>
  <c r="Q124" i="34" s="1"/>
  <c r="P122" i="34"/>
  <c r="P124" i="34" s="1"/>
  <c r="O122" i="34"/>
  <c r="O124" i="34" s="1"/>
  <c r="L426" i="34" s="1"/>
  <c r="N122" i="34"/>
  <c r="N124" i="34" s="1"/>
  <c r="M424" i="34" s="1"/>
  <c r="M122" i="34"/>
  <c r="M124" i="34" s="1"/>
  <c r="M425" i="34" s="1"/>
  <c r="L122" i="34"/>
  <c r="L124" i="34" s="1"/>
  <c r="M426" i="34" s="1"/>
  <c r="K122" i="34"/>
  <c r="K124" i="34" s="1"/>
  <c r="N423" i="34" s="1"/>
  <c r="J122" i="34"/>
  <c r="J124" i="34" s="1"/>
  <c r="N424" i="34" s="1"/>
  <c r="I122" i="34"/>
  <c r="I124" i="34" s="1"/>
  <c r="N425" i="34" s="1"/>
  <c r="H122" i="34"/>
  <c r="H124" i="34" s="1"/>
  <c r="N426" i="34" s="1"/>
  <c r="G122" i="34"/>
  <c r="G124" i="34" s="1"/>
  <c r="O423" i="34" s="1"/>
  <c r="F122" i="34"/>
  <c r="F124" i="34" s="1"/>
  <c r="O424" i="34" s="1"/>
  <c r="E122" i="34"/>
  <c r="E124" i="34" s="1"/>
  <c r="O425" i="34" s="1"/>
  <c r="D122" i="34"/>
  <c r="D124" i="34" s="1"/>
  <c r="O426" i="34" s="1"/>
  <c r="C122" i="34"/>
  <c r="C124" i="34" s="1"/>
  <c r="B122" i="34"/>
  <c r="B124" i="34" s="1"/>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B121"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B120" i="34"/>
  <c r="BK119" i="34"/>
  <c r="BJ119" i="34"/>
  <c r="BI119" i="34"/>
  <c r="BH119" i="34"/>
  <c r="BG119" i="34"/>
  <c r="BF119" i="34"/>
  <c r="BE119" i="34"/>
  <c r="BD119" i="34"/>
  <c r="BC119" i="34"/>
  <c r="BB119" i="34"/>
  <c r="BB123" i="34" s="1"/>
  <c r="BA119" i="34"/>
  <c r="AZ119" i="34"/>
  <c r="AZ123" i="34" s="1"/>
  <c r="AZ125" i="34" s="1"/>
  <c r="AY119" i="34"/>
  <c r="AX119" i="34"/>
  <c r="AW119" i="34"/>
  <c r="AV119" i="34"/>
  <c r="AV123" i="34" s="1"/>
  <c r="AV125" i="34" s="1"/>
  <c r="AU119" i="34"/>
  <c r="AU123" i="34" s="1"/>
  <c r="AT119" i="34"/>
  <c r="AS119" i="34"/>
  <c r="AR119" i="34"/>
  <c r="AQ119" i="34"/>
  <c r="AP119" i="34"/>
  <c r="AO119" i="34"/>
  <c r="AO123" i="34" s="1"/>
  <c r="AN119" i="34"/>
  <c r="AN123" i="34" s="1"/>
  <c r="AM119" i="34"/>
  <c r="AL119" i="34"/>
  <c r="AK119" i="34"/>
  <c r="AJ119" i="34"/>
  <c r="AJ123" i="34" s="1"/>
  <c r="AI119" i="34"/>
  <c r="AI123" i="34" s="1"/>
  <c r="AH119" i="34"/>
  <c r="AG119" i="34"/>
  <c r="AG123" i="34" s="1"/>
  <c r="AF119" i="34"/>
  <c r="AE119" i="34"/>
  <c r="AD119" i="34"/>
  <c r="AD123" i="34" s="1"/>
  <c r="AC119" i="34"/>
  <c r="AB119" i="34"/>
  <c r="AB123" i="34" s="1"/>
  <c r="AB125" i="34" s="1"/>
  <c r="AA119" i="34"/>
  <c r="Z119" i="34"/>
  <c r="Y119" i="34"/>
  <c r="X119" i="34"/>
  <c r="X123" i="34" s="1"/>
  <c r="X125" i="34" s="1"/>
  <c r="W119" i="34"/>
  <c r="W123" i="34" s="1"/>
  <c r="V119" i="34"/>
  <c r="U119" i="34"/>
  <c r="T119" i="34"/>
  <c r="S119" i="34"/>
  <c r="R119" i="34"/>
  <c r="R123" i="34" s="1"/>
  <c r="Q119" i="34"/>
  <c r="Q123" i="34" s="1"/>
  <c r="P119" i="34"/>
  <c r="P123" i="34" s="1"/>
  <c r="P125" i="34" s="1"/>
  <c r="O119" i="34"/>
  <c r="N119" i="34"/>
  <c r="M119" i="34"/>
  <c r="L119" i="34"/>
  <c r="L123" i="34" s="1"/>
  <c r="K119" i="34"/>
  <c r="K123" i="34" s="1"/>
  <c r="J119" i="34"/>
  <c r="I119" i="34"/>
  <c r="I123" i="34" s="1"/>
  <c r="N419" i="34" s="1"/>
  <c r="H119" i="34"/>
  <c r="G119" i="34"/>
  <c r="F119" i="34"/>
  <c r="F123" i="34" s="1"/>
  <c r="O418" i="34" s="1"/>
  <c r="E119" i="34"/>
  <c r="D119" i="34"/>
  <c r="D123" i="34" s="1"/>
  <c r="D125" i="34" s="1"/>
  <c r="O432" i="34" s="1"/>
  <c r="C119" i="34"/>
  <c r="B119" i="34"/>
  <c r="N721" i="33"/>
  <c r="O720" i="33"/>
  <c r="M717" i="33"/>
  <c r="N716" i="33"/>
  <c r="N717" i="33" s="1"/>
  <c r="N713" i="33"/>
  <c r="L713" i="33"/>
  <c r="M712" i="33"/>
  <c r="N712" i="33" s="1"/>
  <c r="O712" i="33" s="1"/>
  <c r="K709" i="33"/>
  <c r="L708" i="33"/>
  <c r="L709" i="33" s="1"/>
  <c r="J705" i="33"/>
  <c r="K704" i="33"/>
  <c r="K705" i="33" s="1"/>
  <c r="K707" i="33" s="1"/>
  <c r="I701" i="33"/>
  <c r="J700" i="33"/>
  <c r="H697" i="33"/>
  <c r="I696" i="33"/>
  <c r="I697" i="33" s="1"/>
  <c r="G693" i="33"/>
  <c r="I692" i="33"/>
  <c r="H692" i="33"/>
  <c r="H693" i="33" s="1"/>
  <c r="F689" i="33"/>
  <c r="G688" i="33"/>
  <c r="G689" i="33" s="1"/>
  <c r="E685" i="33"/>
  <c r="F684" i="33"/>
  <c r="F685" i="33" s="1"/>
  <c r="F687" i="33" s="1"/>
  <c r="D681" i="33"/>
  <c r="E680" i="33"/>
  <c r="E681" i="33" s="1"/>
  <c r="D677" i="33"/>
  <c r="C677" i="33"/>
  <c r="D676" i="33"/>
  <c r="E676" i="33" s="1"/>
  <c r="E677" i="33" s="1"/>
  <c r="B673" i="33"/>
  <c r="C672" i="33"/>
  <c r="N669" i="33"/>
  <c r="N654" i="33"/>
  <c r="M654" i="33"/>
  <c r="L654" i="33"/>
  <c r="K654" i="33"/>
  <c r="J654" i="33"/>
  <c r="I654" i="33"/>
  <c r="H654" i="33"/>
  <c r="G654" i="33"/>
  <c r="F654" i="33"/>
  <c r="E654" i="33"/>
  <c r="D654" i="33"/>
  <c r="C654" i="33"/>
  <c r="B654" i="33"/>
  <c r="N652" i="33"/>
  <c r="M652" i="33"/>
  <c r="L652" i="33"/>
  <c r="K652" i="33"/>
  <c r="J652" i="33"/>
  <c r="I652" i="33"/>
  <c r="H652" i="33"/>
  <c r="G652" i="33"/>
  <c r="F652" i="33"/>
  <c r="E652" i="33"/>
  <c r="D652" i="33"/>
  <c r="C652" i="33"/>
  <c r="B652" i="33"/>
  <c r="O629" i="33"/>
  <c r="N629" i="33"/>
  <c r="M629" i="33"/>
  <c r="L629" i="33"/>
  <c r="K629" i="33"/>
  <c r="J629" i="33"/>
  <c r="I629" i="33"/>
  <c r="H629" i="33"/>
  <c r="G629" i="33"/>
  <c r="F629" i="33"/>
  <c r="E629" i="33"/>
  <c r="D629" i="33"/>
  <c r="C629" i="33"/>
  <c r="B629" i="33"/>
  <c r="O628" i="33"/>
  <c r="N628" i="33"/>
  <c r="M628" i="33"/>
  <c r="L628" i="33"/>
  <c r="K628" i="33"/>
  <c r="J628" i="33"/>
  <c r="I628" i="33"/>
  <c r="H628" i="33"/>
  <c r="G628" i="33"/>
  <c r="F628" i="33"/>
  <c r="E628" i="33"/>
  <c r="D628" i="33"/>
  <c r="C628" i="33"/>
  <c r="B628" i="33"/>
  <c r="O627" i="33"/>
  <c r="N627" i="33"/>
  <c r="M627" i="33"/>
  <c r="L627" i="33"/>
  <c r="K627" i="33"/>
  <c r="J627" i="33"/>
  <c r="I627" i="33"/>
  <c r="H627" i="33"/>
  <c r="G627" i="33"/>
  <c r="F627" i="33"/>
  <c r="E627" i="33"/>
  <c r="D627" i="33"/>
  <c r="C627" i="33"/>
  <c r="B627" i="33"/>
  <c r="O626" i="33"/>
  <c r="N626" i="33"/>
  <c r="M626" i="33"/>
  <c r="L626" i="33"/>
  <c r="K626" i="33"/>
  <c r="J626" i="33"/>
  <c r="I626" i="33"/>
  <c r="H626" i="33"/>
  <c r="G626" i="33"/>
  <c r="F626" i="33"/>
  <c r="E626" i="33"/>
  <c r="D626" i="33"/>
  <c r="C626" i="33"/>
  <c r="B626" i="33"/>
  <c r="O624" i="33"/>
  <c r="N624" i="33"/>
  <c r="M624" i="33"/>
  <c r="L624" i="33"/>
  <c r="K624" i="33"/>
  <c r="J624" i="33"/>
  <c r="I624" i="33"/>
  <c r="H624" i="33"/>
  <c r="G624" i="33"/>
  <c r="F624" i="33"/>
  <c r="E624" i="33"/>
  <c r="D624" i="33"/>
  <c r="C624" i="33"/>
  <c r="B624" i="33"/>
  <c r="O623" i="33"/>
  <c r="N623" i="33"/>
  <c r="M623" i="33"/>
  <c r="L623" i="33"/>
  <c r="K623" i="33"/>
  <c r="J623" i="33"/>
  <c r="I623" i="33"/>
  <c r="H623" i="33"/>
  <c r="G623" i="33"/>
  <c r="F623" i="33"/>
  <c r="E623" i="33"/>
  <c r="D623" i="33"/>
  <c r="C623" i="33"/>
  <c r="B623" i="33"/>
  <c r="O622" i="33"/>
  <c r="N622" i="33"/>
  <c r="M622" i="33"/>
  <c r="L622" i="33"/>
  <c r="K622" i="33"/>
  <c r="J622" i="33"/>
  <c r="I622" i="33"/>
  <c r="H622" i="33"/>
  <c r="G622" i="33"/>
  <c r="F622" i="33"/>
  <c r="E622" i="33"/>
  <c r="D622" i="33"/>
  <c r="C622" i="33"/>
  <c r="B622" i="33"/>
  <c r="O621" i="33"/>
  <c r="N621" i="33"/>
  <c r="M621" i="33"/>
  <c r="L621" i="33"/>
  <c r="K621" i="33"/>
  <c r="J621" i="33"/>
  <c r="I621" i="33"/>
  <c r="H621" i="33"/>
  <c r="G621" i="33"/>
  <c r="F621" i="33"/>
  <c r="E621" i="33"/>
  <c r="D621" i="33"/>
  <c r="C621" i="33"/>
  <c r="B621" i="33"/>
  <c r="O619" i="33"/>
  <c r="N619" i="33"/>
  <c r="M619" i="33"/>
  <c r="L619" i="33"/>
  <c r="K619" i="33"/>
  <c r="J619" i="33"/>
  <c r="I619" i="33"/>
  <c r="H619" i="33"/>
  <c r="G619" i="33"/>
  <c r="F619" i="33"/>
  <c r="E619" i="33"/>
  <c r="D619" i="33"/>
  <c r="C619" i="33"/>
  <c r="B619" i="33"/>
  <c r="O618" i="33"/>
  <c r="N618" i="33"/>
  <c r="M618" i="33"/>
  <c r="L618" i="33"/>
  <c r="K618" i="33"/>
  <c r="J618" i="33"/>
  <c r="I618" i="33"/>
  <c r="H618" i="33"/>
  <c r="G618" i="33"/>
  <c r="F618" i="33"/>
  <c r="E618" i="33"/>
  <c r="D618" i="33"/>
  <c r="C618" i="33"/>
  <c r="B618" i="33"/>
  <c r="O617" i="33"/>
  <c r="N617" i="33"/>
  <c r="M617" i="33"/>
  <c r="L617" i="33"/>
  <c r="K617" i="33"/>
  <c r="J617" i="33"/>
  <c r="I617" i="33"/>
  <c r="H617" i="33"/>
  <c r="G617" i="33"/>
  <c r="F617" i="33"/>
  <c r="E617" i="33"/>
  <c r="D617" i="33"/>
  <c r="C617" i="33"/>
  <c r="B617" i="33"/>
  <c r="O616" i="33"/>
  <c r="N616" i="33"/>
  <c r="M616" i="33"/>
  <c r="L616" i="33"/>
  <c r="K616" i="33"/>
  <c r="J616" i="33"/>
  <c r="I616" i="33"/>
  <c r="H616" i="33"/>
  <c r="G616" i="33"/>
  <c r="F616" i="33"/>
  <c r="E616" i="33"/>
  <c r="D616" i="33"/>
  <c r="C616" i="33"/>
  <c r="B616" i="33"/>
  <c r="O614" i="33"/>
  <c r="N614" i="33"/>
  <c r="M614" i="33"/>
  <c r="L614" i="33"/>
  <c r="K614" i="33"/>
  <c r="J614" i="33"/>
  <c r="I614" i="33"/>
  <c r="H614" i="33"/>
  <c r="G614" i="33"/>
  <c r="F614" i="33"/>
  <c r="E614" i="33"/>
  <c r="D614" i="33"/>
  <c r="C614" i="33"/>
  <c r="B614" i="33"/>
  <c r="O613" i="33"/>
  <c r="N613" i="33"/>
  <c r="M613" i="33"/>
  <c r="L613" i="33"/>
  <c r="K613" i="33"/>
  <c r="J613" i="33"/>
  <c r="I613" i="33"/>
  <c r="H613" i="33"/>
  <c r="G613" i="33"/>
  <c r="F613" i="33"/>
  <c r="E613" i="33"/>
  <c r="D613" i="33"/>
  <c r="C613" i="33"/>
  <c r="B613" i="33"/>
  <c r="O612" i="33"/>
  <c r="N612" i="33"/>
  <c r="M612" i="33"/>
  <c r="L612" i="33"/>
  <c r="K612" i="33"/>
  <c r="J612" i="33"/>
  <c r="I612" i="33"/>
  <c r="H612" i="33"/>
  <c r="G612" i="33"/>
  <c r="F612" i="33"/>
  <c r="E612" i="33"/>
  <c r="D612" i="33"/>
  <c r="C612" i="33"/>
  <c r="B612" i="33"/>
  <c r="O611" i="33"/>
  <c r="N611" i="33"/>
  <c r="M611" i="33"/>
  <c r="L611" i="33"/>
  <c r="K611" i="33"/>
  <c r="J611" i="33"/>
  <c r="I611" i="33"/>
  <c r="H611" i="33"/>
  <c r="G611" i="33"/>
  <c r="G605" i="33" s="1"/>
  <c r="F611" i="33"/>
  <c r="E611" i="33"/>
  <c r="D611" i="33"/>
  <c r="C611" i="33"/>
  <c r="B611" i="33"/>
  <c r="O602" i="33"/>
  <c r="O608" i="33" s="1"/>
  <c r="N602" i="33"/>
  <c r="M602" i="33"/>
  <c r="L602" i="33"/>
  <c r="L608" i="33" s="1"/>
  <c r="K602" i="33"/>
  <c r="J602" i="33"/>
  <c r="J608" i="33" s="1"/>
  <c r="I602" i="33"/>
  <c r="H602" i="33"/>
  <c r="G602" i="33"/>
  <c r="F602" i="33"/>
  <c r="E602" i="33"/>
  <c r="D602" i="33"/>
  <c r="D608" i="33" s="1"/>
  <c r="C602" i="33"/>
  <c r="B602" i="33"/>
  <c r="O601" i="33"/>
  <c r="N601" i="33"/>
  <c r="M601" i="33"/>
  <c r="L601" i="33"/>
  <c r="L607" i="33" s="1"/>
  <c r="K601" i="33"/>
  <c r="J601" i="33"/>
  <c r="I601" i="33"/>
  <c r="H601" i="33"/>
  <c r="G601" i="33"/>
  <c r="F601" i="33"/>
  <c r="E601" i="33"/>
  <c r="E607" i="33" s="1"/>
  <c r="D601" i="33"/>
  <c r="C601" i="33"/>
  <c r="B601" i="33"/>
  <c r="B607" i="33" s="1"/>
  <c r="O600" i="33"/>
  <c r="N600" i="33"/>
  <c r="N606" i="33" s="1"/>
  <c r="M600" i="33"/>
  <c r="L600" i="33"/>
  <c r="K600" i="33"/>
  <c r="J600" i="33"/>
  <c r="I600" i="33"/>
  <c r="H600" i="33"/>
  <c r="H606" i="33" s="1"/>
  <c r="G600" i="33"/>
  <c r="F600" i="33"/>
  <c r="E600" i="33"/>
  <c r="D600" i="33"/>
  <c r="C600" i="33"/>
  <c r="B600" i="33"/>
  <c r="B606" i="33" s="1"/>
  <c r="O599" i="33"/>
  <c r="N599" i="33"/>
  <c r="M599" i="33"/>
  <c r="L599" i="33"/>
  <c r="K599" i="33"/>
  <c r="J599" i="33"/>
  <c r="I599" i="33"/>
  <c r="I605" i="33" s="1"/>
  <c r="H599" i="33"/>
  <c r="G599" i="33"/>
  <c r="F599" i="33"/>
  <c r="F605" i="33" s="1"/>
  <c r="E599" i="33"/>
  <c r="D599" i="33"/>
  <c r="D605" i="33" s="1"/>
  <c r="C599" i="33"/>
  <c r="B599" i="33"/>
  <c r="O596" i="33"/>
  <c r="N596" i="33"/>
  <c r="M596" i="33"/>
  <c r="L596" i="33"/>
  <c r="K596" i="33"/>
  <c r="J596" i="33"/>
  <c r="I596" i="33"/>
  <c r="H596" i="33"/>
  <c r="G596" i="33"/>
  <c r="F596" i="33"/>
  <c r="E596" i="33"/>
  <c r="D596" i="33"/>
  <c r="C596" i="33"/>
  <c r="B596" i="33"/>
  <c r="O595" i="33"/>
  <c r="N595" i="33"/>
  <c r="M595" i="33"/>
  <c r="L595" i="33"/>
  <c r="K595" i="33"/>
  <c r="J595" i="33"/>
  <c r="I595" i="33"/>
  <c r="H595" i="33"/>
  <c r="G595" i="33"/>
  <c r="F595" i="33"/>
  <c r="E595" i="33"/>
  <c r="D595" i="33"/>
  <c r="C595" i="33"/>
  <c r="B595" i="33"/>
  <c r="O594" i="33"/>
  <c r="N594" i="33"/>
  <c r="M594" i="33"/>
  <c r="L594" i="33"/>
  <c r="K594" i="33"/>
  <c r="J594" i="33"/>
  <c r="I594" i="33"/>
  <c r="H594" i="33"/>
  <c r="G594" i="33"/>
  <c r="F594" i="33"/>
  <c r="E594" i="33"/>
  <c r="D594" i="33"/>
  <c r="C594" i="33"/>
  <c r="B594" i="33"/>
  <c r="O593" i="33"/>
  <c r="N593" i="33"/>
  <c r="M593" i="33"/>
  <c r="L593" i="33"/>
  <c r="K593" i="33"/>
  <c r="J593" i="33"/>
  <c r="I593" i="33"/>
  <c r="H593" i="33"/>
  <c r="G593" i="33"/>
  <c r="F593" i="33"/>
  <c r="E593" i="33"/>
  <c r="D593" i="33"/>
  <c r="C593" i="33"/>
  <c r="B593" i="33"/>
  <c r="O587" i="33"/>
  <c r="N587" i="33"/>
  <c r="M587" i="33"/>
  <c r="L587" i="33"/>
  <c r="K587" i="33"/>
  <c r="J587" i="33"/>
  <c r="I587" i="33"/>
  <c r="H587" i="33"/>
  <c r="G587" i="33"/>
  <c r="F587" i="33"/>
  <c r="E587" i="33"/>
  <c r="D587" i="33"/>
  <c r="C587" i="33"/>
  <c r="B587" i="33"/>
  <c r="O586" i="33"/>
  <c r="N586" i="33"/>
  <c r="M586" i="33"/>
  <c r="L586" i="33"/>
  <c r="K586" i="33"/>
  <c r="J586" i="33"/>
  <c r="I586" i="33"/>
  <c r="H586" i="33"/>
  <c r="G586" i="33"/>
  <c r="F586" i="33"/>
  <c r="E586" i="33"/>
  <c r="D586" i="33"/>
  <c r="C586" i="33"/>
  <c r="B586" i="33"/>
  <c r="O585" i="33"/>
  <c r="N585" i="33"/>
  <c r="M585" i="33"/>
  <c r="L585" i="33"/>
  <c r="K585" i="33"/>
  <c r="J585" i="33"/>
  <c r="I585" i="33"/>
  <c r="H585" i="33"/>
  <c r="G585" i="33"/>
  <c r="F585" i="33"/>
  <c r="E585" i="33"/>
  <c r="D585" i="33"/>
  <c r="C585" i="33"/>
  <c r="B585" i="33"/>
  <c r="O584" i="33"/>
  <c r="N584" i="33"/>
  <c r="M584" i="33"/>
  <c r="L584" i="33"/>
  <c r="L588" i="33" s="1"/>
  <c r="K584" i="33"/>
  <c r="J584" i="33"/>
  <c r="I584" i="33"/>
  <c r="H584" i="33"/>
  <c r="H588" i="33" s="1"/>
  <c r="G584" i="33"/>
  <c r="F584" i="33"/>
  <c r="E584" i="33"/>
  <c r="D584" i="33"/>
  <c r="C584" i="33"/>
  <c r="B584" i="33"/>
  <c r="O580" i="33"/>
  <c r="N580" i="33"/>
  <c r="M580" i="33"/>
  <c r="L580" i="33"/>
  <c r="K580" i="33"/>
  <c r="J580" i="33"/>
  <c r="I580" i="33"/>
  <c r="H580" i="33"/>
  <c r="G580" i="33"/>
  <c r="F580" i="33"/>
  <c r="E580" i="33"/>
  <c r="D580" i="33"/>
  <c r="C580" i="33"/>
  <c r="B580" i="33"/>
  <c r="O579" i="33"/>
  <c r="N579" i="33"/>
  <c r="M579" i="33"/>
  <c r="L579" i="33"/>
  <c r="K579" i="33"/>
  <c r="J579" i="33"/>
  <c r="I579" i="33"/>
  <c r="H579" i="33"/>
  <c r="G579" i="33"/>
  <c r="F579" i="33"/>
  <c r="E579" i="33"/>
  <c r="D579" i="33"/>
  <c r="C579" i="33"/>
  <c r="B579" i="33"/>
  <c r="O578" i="33"/>
  <c r="N578" i="33"/>
  <c r="M578" i="33"/>
  <c r="L578" i="33"/>
  <c r="K578" i="33"/>
  <c r="J578" i="33"/>
  <c r="I578" i="33"/>
  <c r="H578" i="33"/>
  <c r="G578" i="33"/>
  <c r="F578" i="33"/>
  <c r="E578" i="33"/>
  <c r="D578" i="33"/>
  <c r="C578" i="33"/>
  <c r="B578" i="33"/>
  <c r="O577" i="33"/>
  <c r="N577" i="33"/>
  <c r="M577" i="33"/>
  <c r="L577" i="33"/>
  <c r="K577" i="33"/>
  <c r="J577" i="33"/>
  <c r="I577" i="33"/>
  <c r="I581" i="33" s="1"/>
  <c r="H577" i="33"/>
  <c r="H581" i="33" s="1"/>
  <c r="G577" i="33"/>
  <c r="F577" i="33"/>
  <c r="E577" i="33"/>
  <c r="D577" i="33"/>
  <c r="D581" i="33" s="1"/>
  <c r="C577" i="33"/>
  <c r="B577" i="33"/>
  <c r="O566" i="33"/>
  <c r="N566" i="33"/>
  <c r="M566" i="33"/>
  <c r="L566" i="33"/>
  <c r="K566" i="33"/>
  <c r="J566" i="33"/>
  <c r="I566" i="33"/>
  <c r="H566" i="33"/>
  <c r="G566" i="33"/>
  <c r="F566" i="33"/>
  <c r="E566" i="33"/>
  <c r="D566" i="33"/>
  <c r="C566" i="33"/>
  <c r="B566" i="33"/>
  <c r="O565" i="33"/>
  <c r="N565" i="33"/>
  <c r="M565" i="33"/>
  <c r="L565" i="33"/>
  <c r="K565" i="33"/>
  <c r="J565" i="33"/>
  <c r="I565" i="33"/>
  <c r="H565" i="33"/>
  <c r="G565" i="33"/>
  <c r="F565" i="33"/>
  <c r="E565" i="33"/>
  <c r="D565" i="33"/>
  <c r="C565" i="33"/>
  <c r="B565" i="33"/>
  <c r="O564" i="33"/>
  <c r="N564" i="33"/>
  <c r="M564" i="33"/>
  <c r="L564" i="33"/>
  <c r="K564" i="33"/>
  <c r="J564" i="33"/>
  <c r="I564" i="33"/>
  <c r="H564" i="33"/>
  <c r="G564" i="33"/>
  <c r="F564" i="33"/>
  <c r="E564" i="33"/>
  <c r="D564" i="33"/>
  <c r="C564" i="33"/>
  <c r="B564" i="33"/>
  <c r="O563" i="33"/>
  <c r="N563" i="33"/>
  <c r="M563" i="33"/>
  <c r="L563" i="33"/>
  <c r="L567" i="33" s="1"/>
  <c r="K563" i="33"/>
  <c r="J563" i="33"/>
  <c r="I563" i="33"/>
  <c r="H563" i="33"/>
  <c r="G563" i="33"/>
  <c r="F563" i="33"/>
  <c r="E563" i="33"/>
  <c r="D563" i="33"/>
  <c r="D567" i="33" s="1"/>
  <c r="C563" i="33"/>
  <c r="B563" i="33"/>
  <c r="O535" i="33"/>
  <c r="N535" i="33"/>
  <c r="M535" i="33"/>
  <c r="L535" i="33"/>
  <c r="K535" i="33"/>
  <c r="J535" i="33"/>
  <c r="I535" i="33"/>
  <c r="H535" i="33"/>
  <c r="G535" i="33"/>
  <c r="F535" i="33"/>
  <c r="E535" i="33"/>
  <c r="D535" i="33"/>
  <c r="C535" i="33"/>
  <c r="B535" i="33"/>
  <c r="O534" i="33"/>
  <c r="N534" i="33"/>
  <c r="M534" i="33"/>
  <c r="L534" i="33"/>
  <c r="K534" i="33"/>
  <c r="J534" i="33"/>
  <c r="I534" i="33"/>
  <c r="H534" i="33"/>
  <c r="G534" i="33"/>
  <c r="F534" i="33"/>
  <c r="E534" i="33"/>
  <c r="D534" i="33"/>
  <c r="C534" i="33"/>
  <c r="B534" i="33"/>
  <c r="O533" i="33"/>
  <c r="N533" i="33"/>
  <c r="M533" i="33"/>
  <c r="L533" i="33"/>
  <c r="K533" i="33"/>
  <c r="J533" i="33"/>
  <c r="I533" i="33"/>
  <c r="H533" i="33"/>
  <c r="G533" i="33"/>
  <c r="F533" i="33"/>
  <c r="E533" i="33"/>
  <c r="D533" i="33"/>
  <c r="C533" i="33"/>
  <c r="B533" i="33"/>
  <c r="O532" i="33"/>
  <c r="N532" i="33"/>
  <c r="M532" i="33"/>
  <c r="M536" i="33" s="1"/>
  <c r="L532" i="33"/>
  <c r="K532" i="33"/>
  <c r="J532" i="33"/>
  <c r="I532" i="33"/>
  <c r="I536" i="33" s="1"/>
  <c r="H532" i="33"/>
  <c r="G532" i="33"/>
  <c r="F532" i="33"/>
  <c r="F536" i="33" s="1"/>
  <c r="E532" i="33"/>
  <c r="D532" i="33"/>
  <c r="C532" i="33"/>
  <c r="B532" i="33"/>
  <c r="O527" i="33"/>
  <c r="N527" i="33"/>
  <c r="M527" i="33"/>
  <c r="L527" i="33"/>
  <c r="K527" i="33"/>
  <c r="J527" i="33"/>
  <c r="I527" i="33"/>
  <c r="H527" i="33"/>
  <c r="G527" i="33"/>
  <c r="F527" i="33"/>
  <c r="E527" i="33"/>
  <c r="D527" i="33"/>
  <c r="C527" i="33"/>
  <c r="B527" i="33"/>
  <c r="O526" i="33"/>
  <c r="N526" i="33"/>
  <c r="M526" i="33"/>
  <c r="L526" i="33"/>
  <c r="K526" i="33"/>
  <c r="J526" i="33"/>
  <c r="I526" i="33"/>
  <c r="H526" i="33"/>
  <c r="G526" i="33"/>
  <c r="F526" i="33"/>
  <c r="F528" i="33" s="1"/>
  <c r="E526" i="33"/>
  <c r="D526" i="33"/>
  <c r="C526" i="33"/>
  <c r="B526" i="33"/>
  <c r="O525" i="33"/>
  <c r="N525" i="33"/>
  <c r="M525" i="33"/>
  <c r="L525" i="33"/>
  <c r="K525" i="33"/>
  <c r="J525" i="33"/>
  <c r="I525" i="33"/>
  <c r="H525" i="33"/>
  <c r="G525" i="33"/>
  <c r="F525" i="33"/>
  <c r="E525" i="33"/>
  <c r="D525" i="33"/>
  <c r="C525" i="33"/>
  <c r="B525" i="33"/>
  <c r="O524" i="33"/>
  <c r="N524" i="33"/>
  <c r="M524" i="33"/>
  <c r="L524" i="33"/>
  <c r="K524" i="33"/>
  <c r="J524" i="33"/>
  <c r="I524" i="33"/>
  <c r="H524" i="33"/>
  <c r="G524" i="33"/>
  <c r="F524" i="33"/>
  <c r="E524" i="33"/>
  <c r="D524" i="33"/>
  <c r="C524" i="33"/>
  <c r="B524" i="33"/>
  <c r="B528" i="33" s="1"/>
  <c r="O519" i="33"/>
  <c r="N519" i="33"/>
  <c r="M519" i="33"/>
  <c r="L519" i="33"/>
  <c r="K519" i="33"/>
  <c r="J519" i="33"/>
  <c r="I519" i="33"/>
  <c r="H519" i="33"/>
  <c r="G519" i="33"/>
  <c r="F519" i="33"/>
  <c r="E519" i="33"/>
  <c r="D519" i="33"/>
  <c r="C519" i="33"/>
  <c r="B519" i="33"/>
  <c r="O518" i="33"/>
  <c r="N518" i="33"/>
  <c r="M518" i="33"/>
  <c r="L518" i="33"/>
  <c r="K518" i="33"/>
  <c r="J518" i="33"/>
  <c r="I518" i="33"/>
  <c r="H518" i="33"/>
  <c r="G518" i="33"/>
  <c r="F518" i="33"/>
  <c r="E518" i="33"/>
  <c r="D518" i="33"/>
  <c r="C518" i="33"/>
  <c r="B518" i="33"/>
  <c r="O517" i="33"/>
  <c r="N517" i="33"/>
  <c r="M517" i="33"/>
  <c r="L517" i="33"/>
  <c r="K517" i="33"/>
  <c r="J517" i="33"/>
  <c r="I517" i="33"/>
  <c r="H517" i="33"/>
  <c r="G517" i="33"/>
  <c r="F517" i="33"/>
  <c r="E517" i="33"/>
  <c r="D517" i="33"/>
  <c r="C517" i="33"/>
  <c r="B517" i="33"/>
  <c r="O516" i="33"/>
  <c r="N516" i="33"/>
  <c r="M516" i="33"/>
  <c r="L516" i="33"/>
  <c r="K516" i="33"/>
  <c r="J516" i="33"/>
  <c r="J520" i="33" s="1"/>
  <c r="I516" i="33"/>
  <c r="H516" i="33"/>
  <c r="G516" i="33"/>
  <c r="F516" i="33"/>
  <c r="E516" i="33"/>
  <c r="D516" i="33"/>
  <c r="C516" i="33"/>
  <c r="B516" i="33"/>
  <c r="K509" i="33"/>
  <c r="O502" i="33"/>
  <c r="N502" i="33"/>
  <c r="M502" i="33"/>
  <c r="L502" i="33"/>
  <c r="K502" i="33"/>
  <c r="J502" i="33"/>
  <c r="I502" i="33"/>
  <c r="H502" i="33"/>
  <c r="G502" i="33"/>
  <c r="F502" i="33"/>
  <c r="E502" i="33"/>
  <c r="D502" i="33"/>
  <c r="C502" i="33"/>
  <c r="B502" i="33"/>
  <c r="O501" i="33"/>
  <c r="N501" i="33"/>
  <c r="M501" i="33"/>
  <c r="L501" i="33"/>
  <c r="K501" i="33"/>
  <c r="J501" i="33"/>
  <c r="I501" i="33"/>
  <c r="H501" i="33"/>
  <c r="G501" i="33"/>
  <c r="F501" i="33"/>
  <c r="E501" i="33"/>
  <c r="D501" i="33"/>
  <c r="C501" i="33"/>
  <c r="B501" i="33"/>
  <c r="O500" i="33"/>
  <c r="N500" i="33"/>
  <c r="M500" i="33"/>
  <c r="L500" i="33"/>
  <c r="K500" i="33"/>
  <c r="J500" i="33"/>
  <c r="I500" i="33"/>
  <c r="H500" i="33"/>
  <c r="G500" i="33"/>
  <c r="F500" i="33"/>
  <c r="E500" i="33"/>
  <c r="D500" i="33"/>
  <c r="C500" i="33"/>
  <c r="B500" i="33"/>
  <c r="O499" i="33"/>
  <c r="N499" i="33"/>
  <c r="M499" i="33"/>
  <c r="L499" i="33"/>
  <c r="K499" i="33"/>
  <c r="J499" i="33"/>
  <c r="I499" i="33"/>
  <c r="H499" i="33"/>
  <c r="G499" i="33"/>
  <c r="F499" i="33"/>
  <c r="E499" i="33"/>
  <c r="D499" i="33"/>
  <c r="C499" i="33"/>
  <c r="B499" i="33"/>
  <c r="O495" i="33"/>
  <c r="N495" i="33"/>
  <c r="M495" i="33"/>
  <c r="L495" i="33"/>
  <c r="K495" i="33"/>
  <c r="J495" i="33"/>
  <c r="I495" i="33"/>
  <c r="H495" i="33"/>
  <c r="G495" i="33"/>
  <c r="F495" i="33"/>
  <c r="E495" i="33"/>
  <c r="D495" i="33"/>
  <c r="C495" i="33"/>
  <c r="B495" i="33"/>
  <c r="O494" i="33"/>
  <c r="N494" i="33"/>
  <c r="M494" i="33"/>
  <c r="L494" i="33"/>
  <c r="K494" i="33"/>
  <c r="J494" i="33"/>
  <c r="I494" i="33"/>
  <c r="H494" i="33"/>
  <c r="G494" i="33"/>
  <c r="F494" i="33"/>
  <c r="E494" i="33"/>
  <c r="D494" i="33"/>
  <c r="C494" i="33"/>
  <c r="B494" i="33"/>
  <c r="O493" i="33"/>
  <c r="N493" i="33"/>
  <c r="M493" i="33"/>
  <c r="L493" i="33"/>
  <c r="K493" i="33"/>
  <c r="J493" i="33"/>
  <c r="I493" i="33"/>
  <c r="H493" i="33"/>
  <c r="G493" i="33"/>
  <c r="F493" i="33"/>
  <c r="E493" i="33"/>
  <c r="D493" i="33"/>
  <c r="C493" i="33"/>
  <c r="B493" i="33"/>
  <c r="O492" i="33"/>
  <c r="N492" i="33"/>
  <c r="M492" i="33"/>
  <c r="L492" i="33"/>
  <c r="K492" i="33"/>
  <c r="J492" i="33"/>
  <c r="I492" i="33"/>
  <c r="H492" i="33"/>
  <c r="G492" i="33"/>
  <c r="F492" i="33"/>
  <c r="E492" i="33"/>
  <c r="D492" i="33"/>
  <c r="C492" i="33"/>
  <c r="B492" i="33"/>
  <c r="O489" i="33"/>
  <c r="N489" i="33"/>
  <c r="M489" i="33"/>
  <c r="L489" i="33"/>
  <c r="K489" i="33"/>
  <c r="J489" i="33"/>
  <c r="I489" i="33"/>
  <c r="H489" i="33"/>
  <c r="G489" i="33"/>
  <c r="F489" i="33"/>
  <c r="E489" i="33"/>
  <c r="D489" i="33"/>
  <c r="C489" i="33"/>
  <c r="B489" i="33"/>
  <c r="O488" i="33"/>
  <c r="N488" i="33"/>
  <c r="M488" i="33"/>
  <c r="L488" i="33"/>
  <c r="K488" i="33"/>
  <c r="J488" i="33"/>
  <c r="I488" i="33"/>
  <c r="H488" i="33"/>
  <c r="G488" i="33"/>
  <c r="F488" i="33"/>
  <c r="E488" i="33"/>
  <c r="D488" i="33"/>
  <c r="C488" i="33"/>
  <c r="B488" i="33"/>
  <c r="O487" i="33"/>
  <c r="N487" i="33"/>
  <c r="M487" i="33"/>
  <c r="L487" i="33"/>
  <c r="K487" i="33"/>
  <c r="J487" i="33"/>
  <c r="I487" i="33"/>
  <c r="H487" i="33"/>
  <c r="G487" i="33"/>
  <c r="F487" i="33"/>
  <c r="E487" i="33"/>
  <c r="D487" i="33"/>
  <c r="C487" i="33"/>
  <c r="B487" i="33"/>
  <c r="O486" i="33"/>
  <c r="N486" i="33"/>
  <c r="M486" i="33"/>
  <c r="L486" i="33"/>
  <c r="K486" i="33"/>
  <c r="J486" i="33"/>
  <c r="I486" i="33"/>
  <c r="H486" i="33"/>
  <c r="G486" i="33"/>
  <c r="F486" i="33"/>
  <c r="E486" i="33"/>
  <c r="D486" i="33"/>
  <c r="C486" i="33"/>
  <c r="B486" i="33"/>
  <c r="O483" i="33"/>
  <c r="N483" i="33"/>
  <c r="M483" i="33"/>
  <c r="L483" i="33"/>
  <c r="K483" i="33"/>
  <c r="J483" i="33"/>
  <c r="I483" i="33"/>
  <c r="H483" i="33"/>
  <c r="G483" i="33"/>
  <c r="F483" i="33"/>
  <c r="E483" i="33"/>
  <c r="D483" i="33"/>
  <c r="C483" i="33"/>
  <c r="B483" i="33"/>
  <c r="O482" i="33"/>
  <c r="N482" i="33"/>
  <c r="M482" i="33"/>
  <c r="L482" i="33"/>
  <c r="K482" i="33"/>
  <c r="J482" i="33"/>
  <c r="I482" i="33"/>
  <c r="H482" i="33"/>
  <c r="G482" i="33"/>
  <c r="F482" i="33"/>
  <c r="E482" i="33"/>
  <c r="D482" i="33"/>
  <c r="C482" i="33"/>
  <c r="B482" i="33"/>
  <c r="O481" i="33"/>
  <c r="N481" i="33"/>
  <c r="M481" i="33"/>
  <c r="L481" i="33"/>
  <c r="K481" i="33"/>
  <c r="J481" i="33"/>
  <c r="I481" i="33"/>
  <c r="H481" i="33"/>
  <c r="G481" i="33"/>
  <c r="F481" i="33"/>
  <c r="E481" i="33"/>
  <c r="D481" i="33"/>
  <c r="C481" i="33"/>
  <c r="B481" i="33"/>
  <c r="O480" i="33"/>
  <c r="N480" i="33"/>
  <c r="M480" i="33"/>
  <c r="L480" i="33"/>
  <c r="K480" i="33"/>
  <c r="J480" i="33"/>
  <c r="I480" i="33"/>
  <c r="H480" i="33"/>
  <c r="G480" i="33"/>
  <c r="F480" i="33"/>
  <c r="E480" i="33"/>
  <c r="D480" i="33"/>
  <c r="C480" i="33"/>
  <c r="B480" i="33"/>
  <c r="O477" i="33"/>
  <c r="N477" i="33"/>
  <c r="M477" i="33"/>
  <c r="L477" i="33"/>
  <c r="K477" i="33"/>
  <c r="J477" i="33"/>
  <c r="I477" i="33"/>
  <c r="H477" i="33"/>
  <c r="G477" i="33"/>
  <c r="F477" i="33"/>
  <c r="E477" i="33"/>
  <c r="D477" i="33"/>
  <c r="C477" i="33"/>
  <c r="B477" i="33"/>
  <c r="O476" i="33"/>
  <c r="N476" i="33"/>
  <c r="M476" i="33"/>
  <c r="L476" i="33"/>
  <c r="K476" i="33"/>
  <c r="J476" i="33"/>
  <c r="I476" i="33"/>
  <c r="H476" i="33"/>
  <c r="G476" i="33"/>
  <c r="F476" i="33"/>
  <c r="E476" i="33"/>
  <c r="D476" i="33"/>
  <c r="C476" i="33"/>
  <c r="B476" i="33"/>
  <c r="O475" i="33"/>
  <c r="N475" i="33"/>
  <c r="M475" i="33"/>
  <c r="L475" i="33"/>
  <c r="K475" i="33"/>
  <c r="J475" i="33"/>
  <c r="I475" i="33"/>
  <c r="H475" i="33"/>
  <c r="G475" i="33"/>
  <c r="F475" i="33"/>
  <c r="E475" i="33"/>
  <c r="D475" i="33"/>
  <c r="C475" i="33"/>
  <c r="B475" i="33"/>
  <c r="O474" i="33"/>
  <c r="N474" i="33"/>
  <c r="M474" i="33"/>
  <c r="L474" i="33"/>
  <c r="K474" i="33"/>
  <c r="J474" i="33"/>
  <c r="I474" i="33"/>
  <c r="H474" i="33"/>
  <c r="G474" i="33"/>
  <c r="F474" i="33"/>
  <c r="E474" i="33"/>
  <c r="D474" i="33"/>
  <c r="C474" i="33"/>
  <c r="B474" i="33"/>
  <c r="O471" i="33"/>
  <c r="N471" i="33"/>
  <c r="M471" i="33"/>
  <c r="L471" i="33"/>
  <c r="K471" i="33"/>
  <c r="J471" i="33"/>
  <c r="I471" i="33"/>
  <c r="H471" i="33"/>
  <c r="G471" i="33"/>
  <c r="F471" i="33"/>
  <c r="E471" i="33"/>
  <c r="D471" i="33"/>
  <c r="C471" i="33"/>
  <c r="B471" i="33"/>
  <c r="O470" i="33"/>
  <c r="N470" i="33"/>
  <c r="M470" i="33"/>
  <c r="L470" i="33"/>
  <c r="K470" i="33"/>
  <c r="J470" i="33"/>
  <c r="I470" i="33"/>
  <c r="H470" i="33"/>
  <c r="G470" i="33"/>
  <c r="F470" i="33"/>
  <c r="E470" i="33"/>
  <c r="D470" i="33"/>
  <c r="C470" i="33"/>
  <c r="B470" i="33"/>
  <c r="O469" i="33"/>
  <c r="N469" i="33"/>
  <c r="M469" i="33"/>
  <c r="L469" i="33"/>
  <c r="K469" i="33"/>
  <c r="J469" i="33"/>
  <c r="I469" i="33"/>
  <c r="H469" i="33"/>
  <c r="G469" i="33"/>
  <c r="F469" i="33"/>
  <c r="E469" i="33"/>
  <c r="D469" i="33"/>
  <c r="C469" i="33"/>
  <c r="B469" i="33"/>
  <c r="O468" i="33"/>
  <c r="N468" i="33"/>
  <c r="M468" i="33"/>
  <c r="L468" i="33"/>
  <c r="K468" i="33"/>
  <c r="J468" i="33"/>
  <c r="I468" i="33"/>
  <c r="H468" i="33"/>
  <c r="G468" i="33"/>
  <c r="F468" i="33"/>
  <c r="E468" i="33"/>
  <c r="D468" i="33"/>
  <c r="C468" i="33"/>
  <c r="B468" i="33"/>
  <c r="O464" i="33"/>
  <c r="O510" i="33" s="1"/>
  <c r="N464" i="33"/>
  <c r="N510" i="33" s="1"/>
  <c r="M464" i="33"/>
  <c r="M510" i="33" s="1"/>
  <c r="L464" i="33"/>
  <c r="L510" i="33" s="1"/>
  <c r="K464" i="33"/>
  <c r="K510" i="33" s="1"/>
  <c r="J464" i="33"/>
  <c r="J510" i="33" s="1"/>
  <c r="I464" i="33"/>
  <c r="I510" i="33" s="1"/>
  <c r="H464" i="33"/>
  <c r="H510" i="33" s="1"/>
  <c r="G464" i="33"/>
  <c r="G510" i="33" s="1"/>
  <c r="F464" i="33"/>
  <c r="F510" i="33" s="1"/>
  <c r="E464" i="33"/>
  <c r="E510" i="33" s="1"/>
  <c r="D464" i="33"/>
  <c r="D510" i="33" s="1"/>
  <c r="C464" i="33"/>
  <c r="C510" i="33" s="1"/>
  <c r="B464" i="33"/>
  <c r="B510" i="33" s="1"/>
  <c r="O463" i="33"/>
  <c r="O509" i="33" s="1"/>
  <c r="N463" i="33"/>
  <c r="N509" i="33" s="1"/>
  <c r="M463" i="33"/>
  <c r="M509" i="33" s="1"/>
  <c r="L463" i="33"/>
  <c r="L509" i="33" s="1"/>
  <c r="K463" i="33"/>
  <c r="J463" i="33"/>
  <c r="J509" i="33" s="1"/>
  <c r="I463" i="33"/>
  <c r="I509" i="33" s="1"/>
  <c r="H463" i="33"/>
  <c r="H509" i="33" s="1"/>
  <c r="G463" i="33"/>
  <c r="G509" i="33" s="1"/>
  <c r="F463" i="33"/>
  <c r="F509" i="33" s="1"/>
  <c r="E463" i="33"/>
  <c r="E509" i="33" s="1"/>
  <c r="D463" i="33"/>
  <c r="D509" i="33" s="1"/>
  <c r="C463" i="33"/>
  <c r="C509" i="33" s="1"/>
  <c r="B463" i="33"/>
  <c r="B509" i="33" s="1"/>
  <c r="O462" i="33"/>
  <c r="O508" i="33" s="1"/>
  <c r="N462" i="33"/>
  <c r="N508" i="33" s="1"/>
  <c r="M462" i="33"/>
  <c r="M508" i="33" s="1"/>
  <c r="L462" i="33"/>
  <c r="L508" i="33" s="1"/>
  <c r="K462" i="33"/>
  <c r="K508" i="33" s="1"/>
  <c r="J462" i="33"/>
  <c r="J508" i="33" s="1"/>
  <c r="I462" i="33"/>
  <c r="I508" i="33" s="1"/>
  <c r="H462" i="33"/>
  <c r="H508" i="33" s="1"/>
  <c r="G462" i="33"/>
  <c r="G508" i="33" s="1"/>
  <c r="F462" i="33"/>
  <c r="F508" i="33" s="1"/>
  <c r="E462" i="33"/>
  <c r="E508" i="33" s="1"/>
  <c r="D462" i="33"/>
  <c r="D508" i="33" s="1"/>
  <c r="C462" i="33"/>
  <c r="C508" i="33" s="1"/>
  <c r="B462" i="33"/>
  <c r="B508" i="33" s="1"/>
  <c r="O461" i="33"/>
  <c r="O507" i="33" s="1"/>
  <c r="N461" i="33"/>
  <c r="N507" i="33" s="1"/>
  <c r="M461" i="33"/>
  <c r="M507" i="33" s="1"/>
  <c r="L461" i="33"/>
  <c r="L507" i="33" s="1"/>
  <c r="K461" i="33"/>
  <c r="K507" i="33" s="1"/>
  <c r="J461" i="33"/>
  <c r="J507" i="33" s="1"/>
  <c r="I461" i="33"/>
  <c r="H461" i="33"/>
  <c r="G461" i="33"/>
  <c r="G507" i="33" s="1"/>
  <c r="F461" i="33"/>
  <c r="F507" i="33" s="1"/>
  <c r="E461" i="33"/>
  <c r="E507" i="33" s="1"/>
  <c r="D461" i="33"/>
  <c r="D507" i="33" s="1"/>
  <c r="C461" i="33"/>
  <c r="C507" i="33" s="1"/>
  <c r="B461" i="33"/>
  <c r="B507" i="33" s="1"/>
  <c r="O457" i="33"/>
  <c r="O648" i="33" s="1"/>
  <c r="N457" i="33"/>
  <c r="N648" i="33" s="1"/>
  <c r="N655" i="33" s="1"/>
  <c r="M457" i="33"/>
  <c r="M648" i="33" s="1"/>
  <c r="M655" i="33" s="1"/>
  <c r="L457" i="33"/>
  <c r="L648" i="33" s="1"/>
  <c r="L655" i="33" s="1"/>
  <c r="K457" i="33"/>
  <c r="K648" i="33" s="1"/>
  <c r="K655" i="33" s="1"/>
  <c r="J457" i="33"/>
  <c r="J648" i="33" s="1"/>
  <c r="J655" i="33" s="1"/>
  <c r="I457" i="33"/>
  <c r="I648" i="33" s="1"/>
  <c r="I655" i="33" s="1"/>
  <c r="H457" i="33"/>
  <c r="H648" i="33" s="1"/>
  <c r="H655" i="33" s="1"/>
  <c r="G457" i="33"/>
  <c r="G648" i="33" s="1"/>
  <c r="G655" i="33" s="1"/>
  <c r="F457" i="33"/>
  <c r="F648" i="33" s="1"/>
  <c r="F655" i="33" s="1"/>
  <c r="E457" i="33"/>
  <c r="E648" i="33" s="1"/>
  <c r="E655" i="33" s="1"/>
  <c r="D457" i="33"/>
  <c r="D648" i="33" s="1"/>
  <c r="D655" i="33" s="1"/>
  <c r="C457" i="33"/>
  <c r="C648" i="33" s="1"/>
  <c r="C655" i="33" s="1"/>
  <c r="B457" i="33"/>
  <c r="B648" i="33" s="1"/>
  <c r="B655" i="33" s="1"/>
  <c r="O456" i="33"/>
  <c r="N456" i="33"/>
  <c r="M456" i="33"/>
  <c r="L456" i="33"/>
  <c r="K456" i="33"/>
  <c r="J456" i="33"/>
  <c r="I456" i="33"/>
  <c r="H456" i="33"/>
  <c r="G456" i="33"/>
  <c r="F456" i="33"/>
  <c r="E456" i="33"/>
  <c r="D456" i="33"/>
  <c r="C456" i="33"/>
  <c r="B456" i="33"/>
  <c r="O455" i="33"/>
  <c r="N455" i="33"/>
  <c r="M455" i="33"/>
  <c r="L455" i="33"/>
  <c r="K455" i="33"/>
  <c r="J455" i="33"/>
  <c r="I455" i="33"/>
  <c r="H455" i="33"/>
  <c r="G455" i="33"/>
  <c r="F455" i="33"/>
  <c r="E455" i="33"/>
  <c r="D455" i="33"/>
  <c r="C455" i="33"/>
  <c r="B455" i="33"/>
  <c r="O454" i="33"/>
  <c r="N454" i="33"/>
  <c r="M454" i="33"/>
  <c r="L454" i="33"/>
  <c r="K454" i="33"/>
  <c r="J454" i="33"/>
  <c r="I454" i="33"/>
  <c r="H454" i="33"/>
  <c r="G454" i="33"/>
  <c r="F454" i="33"/>
  <c r="E454" i="33"/>
  <c r="D454" i="33"/>
  <c r="C454" i="33"/>
  <c r="B454" i="33"/>
  <c r="O451" i="33"/>
  <c r="N451" i="33"/>
  <c r="M451" i="33"/>
  <c r="L451" i="33"/>
  <c r="K451" i="33"/>
  <c r="J451" i="33"/>
  <c r="I451" i="33"/>
  <c r="H451" i="33"/>
  <c r="G451" i="33"/>
  <c r="F451" i="33"/>
  <c r="E451" i="33"/>
  <c r="D451" i="33"/>
  <c r="C451" i="33"/>
  <c r="B451" i="33"/>
  <c r="O450" i="33"/>
  <c r="N450" i="33"/>
  <c r="M450" i="33"/>
  <c r="L450" i="33"/>
  <c r="K450" i="33"/>
  <c r="J450" i="33"/>
  <c r="I450" i="33"/>
  <c r="H450" i="33"/>
  <c r="G450" i="33"/>
  <c r="F450" i="33"/>
  <c r="E450" i="33"/>
  <c r="D450" i="33"/>
  <c r="C450" i="33"/>
  <c r="B450" i="33"/>
  <c r="O449" i="33"/>
  <c r="N449" i="33"/>
  <c r="M449" i="33"/>
  <c r="L449" i="33"/>
  <c r="K449" i="33"/>
  <c r="J449" i="33"/>
  <c r="I449" i="33"/>
  <c r="H449" i="33"/>
  <c r="G449" i="33"/>
  <c r="F449" i="33"/>
  <c r="E449" i="33"/>
  <c r="D449" i="33"/>
  <c r="C449" i="33"/>
  <c r="B449" i="33"/>
  <c r="O448" i="33"/>
  <c r="N448" i="33"/>
  <c r="M448" i="33"/>
  <c r="L448" i="33"/>
  <c r="K448" i="33"/>
  <c r="J448" i="33"/>
  <c r="I448" i="33"/>
  <c r="H448" i="33"/>
  <c r="G448" i="33"/>
  <c r="F448" i="33"/>
  <c r="E448" i="33"/>
  <c r="D448" i="33"/>
  <c r="C448" i="33"/>
  <c r="B448" i="33"/>
  <c r="O444" i="33"/>
  <c r="N444" i="33"/>
  <c r="M444" i="33"/>
  <c r="L444" i="33"/>
  <c r="K444" i="33"/>
  <c r="J444" i="33"/>
  <c r="I444" i="33"/>
  <c r="H444" i="33"/>
  <c r="G444" i="33"/>
  <c r="F444" i="33"/>
  <c r="E444" i="33"/>
  <c r="D444" i="33"/>
  <c r="C444" i="33"/>
  <c r="B444" i="33"/>
  <c r="O443" i="33"/>
  <c r="N443" i="33"/>
  <c r="M443" i="33"/>
  <c r="L443" i="33"/>
  <c r="K443" i="33"/>
  <c r="J443" i="33"/>
  <c r="I443" i="33"/>
  <c r="H443" i="33"/>
  <c r="G443" i="33"/>
  <c r="F443" i="33"/>
  <c r="E443" i="33"/>
  <c r="D443" i="33"/>
  <c r="C443" i="33"/>
  <c r="B443" i="33"/>
  <c r="O442" i="33"/>
  <c r="N442" i="33"/>
  <c r="M442" i="33"/>
  <c r="L442" i="33"/>
  <c r="K442" i="33"/>
  <c r="J442" i="33"/>
  <c r="I442" i="33"/>
  <c r="H442" i="33"/>
  <c r="G442" i="33"/>
  <c r="F442" i="33"/>
  <c r="E442" i="33"/>
  <c r="D442" i="33"/>
  <c r="C442" i="33"/>
  <c r="B442" i="33"/>
  <c r="O441" i="33"/>
  <c r="N441" i="33"/>
  <c r="M441" i="33"/>
  <c r="L441" i="33"/>
  <c r="K441" i="33"/>
  <c r="J441" i="33"/>
  <c r="I441" i="33"/>
  <c r="H441" i="33"/>
  <c r="G441" i="33"/>
  <c r="F441" i="33"/>
  <c r="E441" i="33"/>
  <c r="D441" i="33"/>
  <c r="C441" i="33"/>
  <c r="B441" i="33"/>
  <c r="O438" i="33"/>
  <c r="N438" i="33"/>
  <c r="M438" i="33"/>
  <c r="L438" i="33"/>
  <c r="K438" i="33"/>
  <c r="J438" i="33"/>
  <c r="I438" i="33"/>
  <c r="H438" i="33"/>
  <c r="G438" i="33"/>
  <c r="F438" i="33"/>
  <c r="E438" i="33"/>
  <c r="D438" i="33"/>
  <c r="C438" i="33"/>
  <c r="B438" i="33"/>
  <c r="O437" i="33"/>
  <c r="N437" i="33"/>
  <c r="M437" i="33"/>
  <c r="L437" i="33"/>
  <c r="K437" i="33"/>
  <c r="J437" i="33"/>
  <c r="I437" i="33"/>
  <c r="H437" i="33"/>
  <c r="G437" i="33"/>
  <c r="F437" i="33"/>
  <c r="E437" i="33"/>
  <c r="D437" i="33"/>
  <c r="C437" i="33"/>
  <c r="B437" i="33"/>
  <c r="O436" i="33"/>
  <c r="N436" i="33"/>
  <c r="M436" i="33"/>
  <c r="L436" i="33"/>
  <c r="K436" i="33"/>
  <c r="J436" i="33"/>
  <c r="I436" i="33"/>
  <c r="H436" i="33"/>
  <c r="G436" i="33"/>
  <c r="F436" i="33"/>
  <c r="E436" i="33"/>
  <c r="D436" i="33"/>
  <c r="C436" i="33"/>
  <c r="B436" i="33"/>
  <c r="O435" i="33"/>
  <c r="N435" i="33"/>
  <c r="M435" i="33"/>
  <c r="L435" i="33"/>
  <c r="K435" i="33"/>
  <c r="J435" i="33"/>
  <c r="I435" i="33"/>
  <c r="H435" i="33"/>
  <c r="G435" i="33"/>
  <c r="F435" i="33"/>
  <c r="E435" i="33"/>
  <c r="D435" i="33"/>
  <c r="C435" i="33"/>
  <c r="B435" i="33"/>
  <c r="O414" i="33"/>
  <c r="N414" i="33"/>
  <c r="M414" i="33"/>
  <c r="L414" i="33"/>
  <c r="K414" i="33"/>
  <c r="J414" i="33"/>
  <c r="I414" i="33"/>
  <c r="H414" i="33"/>
  <c r="G414" i="33"/>
  <c r="F414" i="33"/>
  <c r="E414" i="33"/>
  <c r="D414" i="33"/>
  <c r="C414" i="33"/>
  <c r="B414" i="33"/>
  <c r="O413" i="33"/>
  <c r="N413" i="33"/>
  <c r="M413" i="33"/>
  <c r="L413" i="33"/>
  <c r="K413" i="33"/>
  <c r="J413" i="33"/>
  <c r="I413" i="33"/>
  <c r="H413" i="33"/>
  <c r="G413" i="33"/>
  <c r="F413" i="33"/>
  <c r="E413" i="33"/>
  <c r="D413" i="33"/>
  <c r="C413" i="33"/>
  <c r="B413" i="33"/>
  <c r="O412" i="33"/>
  <c r="N412" i="33"/>
  <c r="M412" i="33"/>
  <c r="L412" i="33"/>
  <c r="K412" i="33"/>
  <c r="J412" i="33"/>
  <c r="I412" i="33"/>
  <c r="H412" i="33"/>
  <c r="G412" i="33"/>
  <c r="F412" i="33"/>
  <c r="E412" i="33"/>
  <c r="D412" i="33"/>
  <c r="C412" i="33"/>
  <c r="B412" i="33"/>
  <c r="O411" i="33"/>
  <c r="N411" i="33"/>
  <c r="M411" i="33"/>
  <c r="L411" i="33"/>
  <c r="K411" i="33"/>
  <c r="J411" i="33"/>
  <c r="I411" i="33"/>
  <c r="H411" i="33"/>
  <c r="G411" i="33"/>
  <c r="F411" i="33"/>
  <c r="E411" i="33"/>
  <c r="D411" i="33"/>
  <c r="C411" i="33"/>
  <c r="B411" i="33"/>
  <c r="O408" i="33"/>
  <c r="N408" i="33"/>
  <c r="M408" i="33"/>
  <c r="L408" i="33"/>
  <c r="K408" i="33"/>
  <c r="J408" i="33"/>
  <c r="I408" i="33"/>
  <c r="H408" i="33"/>
  <c r="G408" i="33"/>
  <c r="F408" i="33"/>
  <c r="E408" i="33"/>
  <c r="D408" i="33"/>
  <c r="C408" i="33"/>
  <c r="B408" i="33"/>
  <c r="O407" i="33"/>
  <c r="N407" i="33"/>
  <c r="M407" i="33"/>
  <c r="L407" i="33"/>
  <c r="K407" i="33"/>
  <c r="J407" i="33"/>
  <c r="I407" i="33"/>
  <c r="H407" i="33"/>
  <c r="G407" i="33"/>
  <c r="F407" i="33"/>
  <c r="E407" i="33"/>
  <c r="D407" i="33"/>
  <c r="C407" i="33"/>
  <c r="B407" i="33"/>
  <c r="O406" i="33"/>
  <c r="N406" i="33"/>
  <c r="M406" i="33"/>
  <c r="L406" i="33"/>
  <c r="K406" i="33"/>
  <c r="J406" i="33"/>
  <c r="I406" i="33"/>
  <c r="H406" i="33"/>
  <c r="G406" i="33"/>
  <c r="F406" i="33"/>
  <c r="E406" i="33"/>
  <c r="D406" i="33"/>
  <c r="C406" i="33"/>
  <c r="B406" i="33"/>
  <c r="O405" i="33"/>
  <c r="N405" i="33"/>
  <c r="M405" i="33"/>
  <c r="L405" i="33"/>
  <c r="K405" i="33"/>
  <c r="J405" i="33"/>
  <c r="I405" i="33"/>
  <c r="H405" i="33"/>
  <c r="G405" i="33"/>
  <c r="F405" i="33"/>
  <c r="E405" i="33"/>
  <c r="D405" i="33"/>
  <c r="C405" i="33"/>
  <c r="B405" i="33"/>
  <c r="O402" i="33"/>
  <c r="O458" i="33" s="1"/>
  <c r="N402" i="33"/>
  <c r="M402" i="33"/>
  <c r="L402" i="33"/>
  <c r="L445" i="33" s="1"/>
  <c r="K402" i="33"/>
  <c r="J402" i="33"/>
  <c r="J439" i="33" s="1"/>
  <c r="I402" i="33"/>
  <c r="H402" i="33"/>
  <c r="H458" i="33" s="1"/>
  <c r="G402" i="33"/>
  <c r="F402" i="33"/>
  <c r="F452" i="33" s="1"/>
  <c r="E402" i="33"/>
  <c r="D402" i="33"/>
  <c r="D445" i="33" s="1"/>
  <c r="C402" i="33"/>
  <c r="B402" i="33"/>
  <c r="O401" i="33"/>
  <c r="N401" i="33"/>
  <c r="M401" i="33"/>
  <c r="L401" i="33"/>
  <c r="K401" i="33"/>
  <c r="J401" i="33"/>
  <c r="I401" i="33"/>
  <c r="H401" i="33"/>
  <c r="G401" i="33"/>
  <c r="F401" i="33"/>
  <c r="E401" i="33"/>
  <c r="D401" i="33"/>
  <c r="C401" i="33"/>
  <c r="B401" i="33"/>
  <c r="O400" i="33"/>
  <c r="N400" i="33"/>
  <c r="M400" i="33"/>
  <c r="L400" i="33"/>
  <c r="K400" i="33"/>
  <c r="J400" i="33"/>
  <c r="I400" i="33"/>
  <c r="H400" i="33"/>
  <c r="G400" i="33"/>
  <c r="F400" i="33"/>
  <c r="E400" i="33"/>
  <c r="D400" i="33"/>
  <c r="C400" i="33"/>
  <c r="B400" i="33"/>
  <c r="O399" i="33"/>
  <c r="N399" i="33"/>
  <c r="M399" i="33"/>
  <c r="L399" i="33"/>
  <c r="K399" i="33"/>
  <c r="J399" i="33"/>
  <c r="I399" i="33"/>
  <c r="H399" i="33"/>
  <c r="G399" i="33"/>
  <c r="F399" i="33"/>
  <c r="E399" i="33"/>
  <c r="D399" i="33"/>
  <c r="C399" i="33"/>
  <c r="B399" i="33"/>
  <c r="O396" i="33"/>
  <c r="O397" i="33" s="1"/>
  <c r="N396" i="33"/>
  <c r="N397" i="33" s="1"/>
  <c r="M396" i="33"/>
  <c r="L396" i="33"/>
  <c r="K396" i="33"/>
  <c r="K397" i="33" s="1"/>
  <c r="J396" i="33"/>
  <c r="I396" i="33"/>
  <c r="I397" i="33" s="1"/>
  <c r="H396" i="33"/>
  <c r="H397" i="33" s="1"/>
  <c r="G396" i="33"/>
  <c r="F396" i="33"/>
  <c r="E396" i="33"/>
  <c r="D396" i="33"/>
  <c r="D397" i="33" s="1"/>
  <c r="C396" i="33"/>
  <c r="C397" i="33" s="1"/>
  <c r="B396" i="33"/>
  <c r="O395" i="33"/>
  <c r="N395" i="33"/>
  <c r="M395" i="33"/>
  <c r="L395" i="33"/>
  <c r="K395" i="33"/>
  <c r="J395" i="33"/>
  <c r="I395" i="33"/>
  <c r="H395" i="33"/>
  <c r="G395" i="33"/>
  <c r="F395" i="33"/>
  <c r="E395" i="33"/>
  <c r="D395" i="33"/>
  <c r="C395" i="33"/>
  <c r="B395" i="33"/>
  <c r="O394" i="33"/>
  <c r="N394" i="33"/>
  <c r="M394" i="33"/>
  <c r="L394" i="33"/>
  <c r="K394" i="33"/>
  <c r="J394" i="33"/>
  <c r="I394" i="33"/>
  <c r="H394" i="33"/>
  <c r="G394" i="33"/>
  <c r="F394" i="33"/>
  <c r="E394" i="33"/>
  <c r="D394" i="33"/>
  <c r="C394" i="33"/>
  <c r="B394" i="33"/>
  <c r="O393" i="33"/>
  <c r="N393" i="33"/>
  <c r="M393" i="33"/>
  <c r="L393" i="33"/>
  <c r="K393" i="33"/>
  <c r="J393" i="33"/>
  <c r="I393" i="33"/>
  <c r="H393" i="33"/>
  <c r="G393" i="33"/>
  <c r="F393" i="33"/>
  <c r="E393" i="33"/>
  <c r="D393" i="33"/>
  <c r="C393" i="33"/>
  <c r="B393" i="33"/>
  <c r="O390" i="33"/>
  <c r="N390" i="33"/>
  <c r="M390" i="33"/>
  <c r="L390" i="33"/>
  <c r="K390" i="33"/>
  <c r="J390" i="33"/>
  <c r="I390" i="33"/>
  <c r="I391" i="33" s="1"/>
  <c r="H390" i="33"/>
  <c r="G390" i="33"/>
  <c r="F390" i="33"/>
  <c r="E390" i="33"/>
  <c r="E391" i="33" s="1"/>
  <c r="D390" i="33"/>
  <c r="D391" i="33" s="1"/>
  <c r="C390" i="33"/>
  <c r="B390" i="33"/>
  <c r="B391" i="33" s="1"/>
  <c r="O389" i="33"/>
  <c r="N389" i="33"/>
  <c r="M389" i="33"/>
  <c r="L389" i="33"/>
  <c r="K389" i="33"/>
  <c r="J389" i="33"/>
  <c r="I389" i="33"/>
  <c r="H389" i="33"/>
  <c r="G389" i="33"/>
  <c r="F389" i="33"/>
  <c r="E389" i="33"/>
  <c r="D389" i="33"/>
  <c r="C389" i="33"/>
  <c r="B389" i="33"/>
  <c r="O388" i="33"/>
  <c r="N388" i="33"/>
  <c r="M388" i="33"/>
  <c r="L388" i="33"/>
  <c r="K388" i="33"/>
  <c r="J388" i="33"/>
  <c r="I388" i="33"/>
  <c r="H388" i="33"/>
  <c r="G388" i="33"/>
  <c r="F388" i="33"/>
  <c r="E388" i="33"/>
  <c r="D388" i="33"/>
  <c r="C388" i="33"/>
  <c r="B388" i="33"/>
  <c r="O387" i="33"/>
  <c r="N387" i="33"/>
  <c r="M387" i="33"/>
  <c r="L387" i="33"/>
  <c r="K387" i="33"/>
  <c r="J387" i="33"/>
  <c r="I387" i="33"/>
  <c r="H387" i="33"/>
  <c r="G387" i="33"/>
  <c r="F387" i="33"/>
  <c r="E387" i="33"/>
  <c r="D387" i="33"/>
  <c r="C387" i="33"/>
  <c r="B387" i="33"/>
  <c r="O384" i="33"/>
  <c r="N384" i="33"/>
  <c r="N385" i="33" s="1"/>
  <c r="M384" i="33"/>
  <c r="L384" i="33"/>
  <c r="K384" i="33"/>
  <c r="J384" i="33"/>
  <c r="I384" i="33"/>
  <c r="I385" i="33" s="1"/>
  <c r="H384" i="33"/>
  <c r="G384" i="33"/>
  <c r="F384" i="33"/>
  <c r="E384" i="33"/>
  <c r="D384" i="33"/>
  <c r="D385" i="33" s="1"/>
  <c r="C384" i="33"/>
  <c r="B384" i="33"/>
  <c r="B385" i="33" s="1"/>
  <c r="O383" i="33"/>
  <c r="N383" i="33"/>
  <c r="M383" i="33"/>
  <c r="L383" i="33"/>
  <c r="K383" i="33"/>
  <c r="J383" i="33"/>
  <c r="I383" i="33"/>
  <c r="H383" i="33"/>
  <c r="G383" i="33"/>
  <c r="F383" i="33"/>
  <c r="E383" i="33"/>
  <c r="D383" i="33"/>
  <c r="C383" i="33"/>
  <c r="B383" i="33"/>
  <c r="O382" i="33"/>
  <c r="N382" i="33"/>
  <c r="M382" i="33"/>
  <c r="L382" i="33"/>
  <c r="K382" i="33"/>
  <c r="J382" i="33"/>
  <c r="I382" i="33"/>
  <c r="H382" i="33"/>
  <c r="G382" i="33"/>
  <c r="F382" i="33"/>
  <c r="E382" i="33"/>
  <c r="D382" i="33"/>
  <c r="C382" i="33"/>
  <c r="B382" i="33"/>
  <c r="O381" i="33"/>
  <c r="N381" i="33"/>
  <c r="M381" i="33"/>
  <c r="L381" i="33"/>
  <c r="K381" i="33"/>
  <c r="J381" i="33"/>
  <c r="I381" i="33"/>
  <c r="H381" i="33"/>
  <c r="G381" i="33"/>
  <c r="F381" i="33"/>
  <c r="E381" i="33"/>
  <c r="D381" i="33"/>
  <c r="C381" i="33"/>
  <c r="B381" i="33"/>
  <c r="L379" i="33"/>
  <c r="O378" i="33"/>
  <c r="N378" i="33"/>
  <c r="N379" i="33" s="1"/>
  <c r="M378" i="33"/>
  <c r="L378" i="33"/>
  <c r="K378" i="33"/>
  <c r="J378" i="33"/>
  <c r="I378" i="33"/>
  <c r="I379" i="33" s="1"/>
  <c r="H378" i="33"/>
  <c r="G378" i="33"/>
  <c r="F378" i="33"/>
  <c r="E378" i="33"/>
  <c r="E379" i="33" s="1"/>
  <c r="D378" i="33"/>
  <c r="D379" i="33" s="1"/>
  <c r="C378" i="33"/>
  <c r="B378" i="33"/>
  <c r="B379" i="33" s="1"/>
  <c r="O377" i="33"/>
  <c r="N377" i="33"/>
  <c r="M377" i="33"/>
  <c r="L377" i="33"/>
  <c r="K377" i="33"/>
  <c r="J377" i="33"/>
  <c r="I377" i="33"/>
  <c r="H377" i="33"/>
  <c r="G377" i="33"/>
  <c r="F377" i="33"/>
  <c r="E377" i="33"/>
  <c r="D377" i="33"/>
  <c r="C377" i="33"/>
  <c r="B377" i="33"/>
  <c r="O376" i="33"/>
  <c r="N376" i="33"/>
  <c r="M376" i="33"/>
  <c r="L376" i="33"/>
  <c r="K376" i="33"/>
  <c r="J376" i="33"/>
  <c r="I376" i="33"/>
  <c r="H376" i="33"/>
  <c r="G376" i="33"/>
  <c r="F376" i="33"/>
  <c r="E376" i="33"/>
  <c r="D376" i="33"/>
  <c r="C376" i="33"/>
  <c r="B376" i="33"/>
  <c r="O375" i="33"/>
  <c r="N375" i="33"/>
  <c r="M375" i="33"/>
  <c r="L375" i="33"/>
  <c r="K375" i="33"/>
  <c r="J375" i="33"/>
  <c r="I375" i="33"/>
  <c r="H375" i="33"/>
  <c r="G375" i="33"/>
  <c r="F375" i="33"/>
  <c r="E375" i="33"/>
  <c r="D375" i="33"/>
  <c r="C375" i="33"/>
  <c r="B375" i="33"/>
  <c r="O372" i="33"/>
  <c r="O373" i="33" s="1"/>
  <c r="N372" i="33"/>
  <c r="M372" i="33"/>
  <c r="L372" i="33"/>
  <c r="L373" i="33" s="1"/>
  <c r="K372" i="33"/>
  <c r="J372" i="33"/>
  <c r="I372" i="33"/>
  <c r="I373" i="33" s="1"/>
  <c r="H372" i="33"/>
  <c r="H373" i="33" s="1"/>
  <c r="G372" i="33"/>
  <c r="G373" i="33" s="1"/>
  <c r="F372" i="33"/>
  <c r="E372" i="33"/>
  <c r="E373" i="33" s="1"/>
  <c r="D372" i="33"/>
  <c r="D373" i="33" s="1"/>
  <c r="C372" i="33"/>
  <c r="B372" i="33"/>
  <c r="B373" i="33" s="1"/>
  <c r="O371" i="33"/>
  <c r="N371" i="33"/>
  <c r="M371" i="33"/>
  <c r="L371" i="33"/>
  <c r="K371" i="33"/>
  <c r="J371" i="33"/>
  <c r="I371" i="33"/>
  <c r="H371" i="33"/>
  <c r="G371" i="33"/>
  <c r="F371" i="33"/>
  <c r="E371" i="33"/>
  <c r="D371" i="33"/>
  <c r="C371" i="33"/>
  <c r="B371" i="33"/>
  <c r="O370" i="33"/>
  <c r="N370" i="33"/>
  <c r="M370" i="33"/>
  <c r="L370" i="33"/>
  <c r="K370" i="33"/>
  <c r="J370" i="33"/>
  <c r="I370" i="33"/>
  <c r="H370" i="33"/>
  <c r="G370" i="33"/>
  <c r="F370" i="33"/>
  <c r="E370" i="33"/>
  <c r="D370" i="33"/>
  <c r="C370" i="33"/>
  <c r="B370" i="33"/>
  <c r="O369" i="33"/>
  <c r="N369" i="33"/>
  <c r="M369" i="33"/>
  <c r="L369" i="33"/>
  <c r="K369" i="33"/>
  <c r="J369" i="33"/>
  <c r="I369" i="33"/>
  <c r="H369" i="33"/>
  <c r="G369" i="33"/>
  <c r="F369" i="33"/>
  <c r="E369" i="33"/>
  <c r="D369" i="33"/>
  <c r="C369" i="33"/>
  <c r="B369" i="33"/>
  <c r="O366" i="33"/>
  <c r="O367" i="33" s="1"/>
  <c r="N366" i="33"/>
  <c r="N367" i="33" s="1"/>
  <c r="M366" i="33"/>
  <c r="L366" i="33"/>
  <c r="K366" i="33"/>
  <c r="J366" i="33"/>
  <c r="I366" i="33"/>
  <c r="I367" i="33" s="1"/>
  <c r="H366" i="33"/>
  <c r="G366" i="33"/>
  <c r="G367" i="33" s="1"/>
  <c r="F366" i="33"/>
  <c r="E366" i="33"/>
  <c r="E367" i="33" s="1"/>
  <c r="D366" i="33"/>
  <c r="C366" i="33"/>
  <c r="C367" i="33" s="1"/>
  <c r="B366" i="33"/>
  <c r="B367" i="33" s="1"/>
  <c r="O365" i="33"/>
  <c r="N365" i="33"/>
  <c r="M365" i="33"/>
  <c r="L365" i="33"/>
  <c r="K365" i="33"/>
  <c r="J365" i="33"/>
  <c r="I365" i="33"/>
  <c r="H365" i="33"/>
  <c r="G365" i="33"/>
  <c r="F365" i="33"/>
  <c r="E365" i="33"/>
  <c r="D365" i="33"/>
  <c r="C365" i="33"/>
  <c r="B365" i="33"/>
  <c r="O364" i="33"/>
  <c r="N364" i="33"/>
  <c r="M364" i="33"/>
  <c r="L364" i="33"/>
  <c r="K364" i="33"/>
  <c r="J364" i="33"/>
  <c r="I364" i="33"/>
  <c r="H364" i="33"/>
  <c r="G364" i="33"/>
  <c r="F364" i="33"/>
  <c r="E364" i="33"/>
  <c r="D364" i="33"/>
  <c r="C364" i="33"/>
  <c r="B364" i="33"/>
  <c r="O363" i="33"/>
  <c r="N363" i="33"/>
  <c r="M363" i="33"/>
  <c r="L363" i="33"/>
  <c r="K363" i="33"/>
  <c r="J363" i="33"/>
  <c r="I363" i="33"/>
  <c r="H363" i="33"/>
  <c r="G363" i="33"/>
  <c r="F363" i="33"/>
  <c r="E363" i="33"/>
  <c r="D363" i="33"/>
  <c r="C363" i="33"/>
  <c r="B363" i="33"/>
  <c r="O360" i="33"/>
  <c r="O361" i="33" s="1"/>
  <c r="N360" i="33"/>
  <c r="N361" i="33" s="1"/>
  <c r="M360" i="33"/>
  <c r="L360" i="33"/>
  <c r="L361" i="33" s="1"/>
  <c r="K360" i="33"/>
  <c r="K361" i="33" s="1"/>
  <c r="J360" i="33"/>
  <c r="I360" i="33"/>
  <c r="I361" i="33" s="1"/>
  <c r="H360" i="33"/>
  <c r="H361" i="33" s="1"/>
  <c r="G360" i="33"/>
  <c r="G361" i="33" s="1"/>
  <c r="F360" i="33"/>
  <c r="E360" i="33"/>
  <c r="E361" i="33" s="1"/>
  <c r="D360" i="33"/>
  <c r="D361" i="33" s="1"/>
  <c r="C360" i="33"/>
  <c r="C361" i="33" s="1"/>
  <c r="B360" i="33"/>
  <c r="B361" i="33" s="1"/>
  <c r="O359" i="33"/>
  <c r="N359" i="33"/>
  <c r="M359" i="33"/>
  <c r="L359" i="33"/>
  <c r="K359" i="33"/>
  <c r="J359" i="33"/>
  <c r="I359" i="33"/>
  <c r="H359" i="33"/>
  <c r="G359" i="33"/>
  <c r="F359" i="33"/>
  <c r="E359" i="33"/>
  <c r="D359" i="33"/>
  <c r="C359" i="33"/>
  <c r="B359" i="33"/>
  <c r="O358" i="33"/>
  <c r="N358" i="33"/>
  <c r="M358" i="33"/>
  <c r="L358" i="33"/>
  <c r="K358" i="33"/>
  <c r="J358" i="33"/>
  <c r="I358" i="33"/>
  <c r="H358" i="33"/>
  <c r="G358" i="33"/>
  <c r="F358" i="33"/>
  <c r="E358" i="33"/>
  <c r="D358" i="33"/>
  <c r="C358" i="33"/>
  <c r="B358" i="33"/>
  <c r="O357" i="33"/>
  <c r="N357" i="33"/>
  <c r="M357" i="33"/>
  <c r="L357" i="33"/>
  <c r="K357" i="33"/>
  <c r="J357" i="33"/>
  <c r="I357" i="33"/>
  <c r="H357" i="33"/>
  <c r="G357" i="33"/>
  <c r="F357" i="33"/>
  <c r="E357" i="33"/>
  <c r="D357" i="33"/>
  <c r="C357" i="33"/>
  <c r="B357" i="33"/>
  <c r="O354" i="33"/>
  <c r="O355" i="33" s="1"/>
  <c r="N354" i="33"/>
  <c r="N355" i="33" s="1"/>
  <c r="M354" i="33"/>
  <c r="L354" i="33"/>
  <c r="L355" i="33" s="1"/>
  <c r="K354" i="33"/>
  <c r="K355" i="33" s="1"/>
  <c r="J354" i="33"/>
  <c r="I354" i="33"/>
  <c r="I355" i="33" s="1"/>
  <c r="H354" i="33"/>
  <c r="H355" i="33" s="1"/>
  <c r="G354" i="33"/>
  <c r="G355" i="33" s="1"/>
  <c r="F354" i="33"/>
  <c r="E354" i="33"/>
  <c r="E355" i="33" s="1"/>
  <c r="D354" i="33"/>
  <c r="D355" i="33" s="1"/>
  <c r="C354" i="33"/>
  <c r="C355" i="33" s="1"/>
  <c r="B354" i="33"/>
  <c r="B355" i="33" s="1"/>
  <c r="O353" i="33"/>
  <c r="N353" i="33"/>
  <c r="M353" i="33"/>
  <c r="L353" i="33"/>
  <c r="K353" i="33"/>
  <c r="J353" i="33"/>
  <c r="I353" i="33"/>
  <c r="H353" i="33"/>
  <c r="G353" i="33"/>
  <c r="F353" i="33"/>
  <c r="E353" i="33"/>
  <c r="D353" i="33"/>
  <c r="C353" i="33"/>
  <c r="B353" i="33"/>
  <c r="O352" i="33"/>
  <c r="N352" i="33"/>
  <c r="M352" i="33"/>
  <c r="L352" i="33"/>
  <c r="K352" i="33"/>
  <c r="J352" i="33"/>
  <c r="I352" i="33"/>
  <c r="H352" i="33"/>
  <c r="G352" i="33"/>
  <c r="F352" i="33"/>
  <c r="E352" i="33"/>
  <c r="D352" i="33"/>
  <c r="C352" i="33"/>
  <c r="B352" i="33"/>
  <c r="O351" i="33"/>
  <c r="N351" i="33"/>
  <c r="M351" i="33"/>
  <c r="L351" i="33"/>
  <c r="K351" i="33"/>
  <c r="J351" i="33"/>
  <c r="I351" i="33"/>
  <c r="H351" i="33"/>
  <c r="G351" i="33"/>
  <c r="F351" i="33"/>
  <c r="E351" i="33"/>
  <c r="D351" i="33"/>
  <c r="C351" i="33"/>
  <c r="B351" i="33"/>
  <c r="AT215" i="33"/>
  <c r="E541" i="33" s="1"/>
  <c r="AC215" i="33"/>
  <c r="I542" i="33" s="1"/>
  <c r="BL213" i="33"/>
  <c r="BL215" i="33" s="1"/>
  <c r="BK213" i="33"/>
  <c r="BK215" i="33" s="1"/>
  <c r="BJ213" i="33"/>
  <c r="BJ215" i="33" s="1"/>
  <c r="BI213" i="33"/>
  <c r="BI215" i="33" s="1"/>
  <c r="BH213" i="33"/>
  <c r="BH215" i="33" s="1"/>
  <c r="BG213" i="33"/>
  <c r="BG215" i="33" s="1"/>
  <c r="B540" i="33" s="1"/>
  <c r="BF213" i="33"/>
  <c r="BF215" i="33" s="1"/>
  <c r="B541" i="33" s="1"/>
  <c r="BE213" i="33"/>
  <c r="BE215" i="33" s="1"/>
  <c r="B542" i="33" s="1"/>
  <c r="BD213" i="33"/>
  <c r="BD215" i="33" s="1"/>
  <c r="B543" i="33" s="1"/>
  <c r="BC213" i="33"/>
  <c r="BC215" i="33" s="1"/>
  <c r="C540" i="33" s="1"/>
  <c r="BB213" i="33"/>
  <c r="BB215" i="33" s="1"/>
  <c r="C541" i="33" s="1"/>
  <c r="BA213" i="33"/>
  <c r="BA215" i="33" s="1"/>
  <c r="C542" i="33" s="1"/>
  <c r="AZ213" i="33"/>
  <c r="AZ215" i="33" s="1"/>
  <c r="C543" i="33" s="1"/>
  <c r="AY213" i="33"/>
  <c r="AY215" i="33" s="1"/>
  <c r="D540" i="33" s="1"/>
  <c r="AX213" i="33"/>
  <c r="AX215" i="33" s="1"/>
  <c r="D541" i="33" s="1"/>
  <c r="AW213" i="33"/>
  <c r="AW215" i="33" s="1"/>
  <c r="D542" i="33" s="1"/>
  <c r="AV213" i="33"/>
  <c r="AV215" i="33" s="1"/>
  <c r="D543" i="33" s="1"/>
  <c r="AU213" i="33"/>
  <c r="AU215" i="33" s="1"/>
  <c r="E540" i="33" s="1"/>
  <c r="AT213" i="33"/>
  <c r="AS213" i="33"/>
  <c r="AS215" i="33" s="1"/>
  <c r="E542" i="33" s="1"/>
  <c r="AR213" i="33"/>
  <c r="AR215" i="33" s="1"/>
  <c r="E543" i="33" s="1"/>
  <c r="AQ213" i="33"/>
  <c r="AQ215" i="33" s="1"/>
  <c r="F540" i="33" s="1"/>
  <c r="AP213" i="33"/>
  <c r="AP215" i="33" s="1"/>
  <c r="F541" i="33" s="1"/>
  <c r="AO213" i="33"/>
  <c r="AO215" i="33" s="1"/>
  <c r="F542" i="33" s="1"/>
  <c r="AN213" i="33"/>
  <c r="AN215" i="33" s="1"/>
  <c r="F543" i="33" s="1"/>
  <c r="AM213" i="33"/>
  <c r="AM215" i="33" s="1"/>
  <c r="G540" i="33" s="1"/>
  <c r="AL213" i="33"/>
  <c r="AL215" i="33" s="1"/>
  <c r="G541" i="33" s="1"/>
  <c r="AK213" i="33"/>
  <c r="AK215" i="33" s="1"/>
  <c r="G542" i="33" s="1"/>
  <c r="AJ213" i="33"/>
  <c r="AJ215" i="33" s="1"/>
  <c r="G543" i="33" s="1"/>
  <c r="AI213" i="33"/>
  <c r="AI215" i="33" s="1"/>
  <c r="H540" i="33" s="1"/>
  <c r="AH213" i="33"/>
  <c r="AH215" i="33" s="1"/>
  <c r="H541" i="33" s="1"/>
  <c r="AG213" i="33"/>
  <c r="AG215" i="33" s="1"/>
  <c r="H542" i="33" s="1"/>
  <c r="AF213" i="33"/>
  <c r="AF215" i="33" s="1"/>
  <c r="H543" i="33" s="1"/>
  <c r="AE213" i="33"/>
  <c r="AE215" i="33" s="1"/>
  <c r="I540" i="33" s="1"/>
  <c r="AD213" i="33"/>
  <c r="AD215" i="33" s="1"/>
  <c r="I541" i="33" s="1"/>
  <c r="AC213" i="33"/>
  <c r="AB213" i="33"/>
  <c r="AB215" i="33" s="1"/>
  <c r="I543" i="33" s="1"/>
  <c r="AA213" i="33"/>
  <c r="AA215" i="33" s="1"/>
  <c r="J540" i="33" s="1"/>
  <c r="Z213" i="33"/>
  <c r="Z215" i="33" s="1"/>
  <c r="J541" i="33" s="1"/>
  <c r="Y213" i="33"/>
  <c r="Y215" i="33" s="1"/>
  <c r="J542" i="33" s="1"/>
  <c r="X213" i="33"/>
  <c r="X215" i="33" s="1"/>
  <c r="J543" i="33" s="1"/>
  <c r="W213" i="33"/>
  <c r="W215" i="33" s="1"/>
  <c r="K540" i="33" s="1"/>
  <c r="V213" i="33"/>
  <c r="V215" i="33" s="1"/>
  <c r="K541" i="33" s="1"/>
  <c r="U213" i="33"/>
  <c r="U215" i="33" s="1"/>
  <c r="K542" i="33" s="1"/>
  <c r="T213" i="33"/>
  <c r="T215" i="33" s="1"/>
  <c r="K543" i="33" s="1"/>
  <c r="S213" i="33"/>
  <c r="S215" i="33" s="1"/>
  <c r="L540" i="33" s="1"/>
  <c r="R213" i="33"/>
  <c r="R215" i="33" s="1"/>
  <c r="L541" i="33" s="1"/>
  <c r="Q213" i="33"/>
  <c r="Q215" i="33" s="1"/>
  <c r="L542" i="33" s="1"/>
  <c r="P213" i="33"/>
  <c r="P215" i="33" s="1"/>
  <c r="L543" i="33" s="1"/>
  <c r="O213" i="33"/>
  <c r="O215" i="33" s="1"/>
  <c r="M540" i="33" s="1"/>
  <c r="N213" i="33"/>
  <c r="N215" i="33" s="1"/>
  <c r="M541" i="33" s="1"/>
  <c r="M213" i="33"/>
  <c r="M215" i="33" s="1"/>
  <c r="M542" i="33" s="1"/>
  <c r="L213" i="33"/>
  <c r="L215" i="33" s="1"/>
  <c r="M543" i="33" s="1"/>
  <c r="K213" i="33"/>
  <c r="K215" i="33" s="1"/>
  <c r="N540" i="33" s="1"/>
  <c r="J213" i="33"/>
  <c r="J215" i="33" s="1"/>
  <c r="N541" i="33" s="1"/>
  <c r="I213" i="33"/>
  <c r="I215" i="33" s="1"/>
  <c r="N542" i="33" s="1"/>
  <c r="H213" i="33"/>
  <c r="H215" i="33" s="1"/>
  <c r="N543" i="33" s="1"/>
  <c r="G213" i="33"/>
  <c r="G215" i="33" s="1"/>
  <c r="O540" i="33" s="1"/>
  <c r="F213" i="33"/>
  <c r="F215" i="33" s="1"/>
  <c r="O541" i="33" s="1"/>
  <c r="E213" i="33"/>
  <c r="E215" i="33" s="1"/>
  <c r="O542" i="33" s="1"/>
  <c r="D213" i="33"/>
  <c r="D215" i="33" s="1"/>
  <c r="O543" i="33" s="1"/>
  <c r="C213" i="33"/>
  <c r="C215" i="33" s="1"/>
  <c r="B213" i="33"/>
  <c r="B215" i="33" s="1"/>
  <c r="BK124" i="33"/>
  <c r="BK123" i="33"/>
  <c r="BJ123" i="33"/>
  <c r="BI123" i="33"/>
  <c r="BH123" i="33"/>
  <c r="BG123" i="33"/>
  <c r="B417" i="33" s="1"/>
  <c r="BF123" i="33"/>
  <c r="B418" i="33" s="1"/>
  <c r="BE123" i="33"/>
  <c r="B419" i="33" s="1"/>
  <c r="BD123" i="33"/>
  <c r="B420" i="33" s="1"/>
  <c r="B421" i="33" s="1"/>
  <c r="BC123" i="33"/>
  <c r="BK122" i="33"/>
  <c r="BJ122" i="33"/>
  <c r="BJ124" i="33" s="1"/>
  <c r="BI122" i="33"/>
  <c r="BI124" i="33" s="1"/>
  <c r="BH122" i="33"/>
  <c r="BH124" i="33" s="1"/>
  <c r="BG122" i="33"/>
  <c r="BG124" i="33" s="1"/>
  <c r="BF122" i="33"/>
  <c r="BF124" i="33" s="1"/>
  <c r="BE122" i="33"/>
  <c r="BE124" i="33" s="1"/>
  <c r="BD122" i="33"/>
  <c r="BD124" i="33" s="1"/>
  <c r="BC122" i="33"/>
  <c r="BC124" i="33" s="1"/>
  <c r="C423" i="33" s="1"/>
  <c r="BB122" i="33"/>
  <c r="BB124" i="33" s="1"/>
  <c r="C424" i="33" s="1"/>
  <c r="BA122" i="33"/>
  <c r="BA124" i="33" s="1"/>
  <c r="C425" i="33" s="1"/>
  <c r="AZ122" i="33"/>
  <c r="AZ124" i="33" s="1"/>
  <c r="C426" i="33" s="1"/>
  <c r="AY122" i="33"/>
  <c r="AY124" i="33" s="1"/>
  <c r="D423" i="33" s="1"/>
  <c r="AX122" i="33"/>
  <c r="AX124" i="33" s="1"/>
  <c r="D424" i="33" s="1"/>
  <c r="AW122" i="33"/>
  <c r="AW124" i="33" s="1"/>
  <c r="D425" i="33" s="1"/>
  <c r="AV122" i="33"/>
  <c r="AV124" i="33" s="1"/>
  <c r="D426" i="33" s="1"/>
  <c r="D427" i="33" s="1"/>
  <c r="AU122" i="33"/>
  <c r="AU124" i="33" s="1"/>
  <c r="E423" i="33" s="1"/>
  <c r="AT122" i="33"/>
  <c r="AT124" i="33" s="1"/>
  <c r="E424" i="33" s="1"/>
  <c r="AS122" i="33"/>
  <c r="AS124" i="33" s="1"/>
  <c r="E425" i="33" s="1"/>
  <c r="AR122" i="33"/>
  <c r="AR124" i="33" s="1"/>
  <c r="E426" i="33" s="1"/>
  <c r="E427" i="33" s="1"/>
  <c r="AQ122" i="33"/>
  <c r="AQ124" i="33" s="1"/>
  <c r="F423" i="33" s="1"/>
  <c r="AP122" i="33"/>
  <c r="AP124" i="33" s="1"/>
  <c r="F424" i="33" s="1"/>
  <c r="AO122" i="33"/>
  <c r="AO124" i="33" s="1"/>
  <c r="F425" i="33" s="1"/>
  <c r="AN122" i="33"/>
  <c r="AN124" i="33" s="1"/>
  <c r="F426" i="33" s="1"/>
  <c r="AM122" i="33"/>
  <c r="AM124" i="33" s="1"/>
  <c r="G423" i="33" s="1"/>
  <c r="AL122" i="33"/>
  <c r="AL124" i="33" s="1"/>
  <c r="G424" i="33" s="1"/>
  <c r="AK122" i="33"/>
  <c r="AK124" i="33" s="1"/>
  <c r="G425" i="33" s="1"/>
  <c r="AJ122" i="33"/>
  <c r="AJ124" i="33" s="1"/>
  <c r="G426" i="33" s="1"/>
  <c r="G427" i="33" s="1"/>
  <c r="AI122" i="33"/>
  <c r="AI124" i="33" s="1"/>
  <c r="H423" i="33" s="1"/>
  <c r="AH122" i="33"/>
  <c r="AH124" i="33" s="1"/>
  <c r="H424" i="33" s="1"/>
  <c r="AG122" i="33"/>
  <c r="AG124" i="33" s="1"/>
  <c r="H425" i="33" s="1"/>
  <c r="AF122" i="33"/>
  <c r="AF124" i="33" s="1"/>
  <c r="H426" i="33" s="1"/>
  <c r="H427" i="33" s="1"/>
  <c r="AE122" i="33"/>
  <c r="AE124" i="33" s="1"/>
  <c r="I423" i="33" s="1"/>
  <c r="AD122" i="33"/>
  <c r="AD124" i="33" s="1"/>
  <c r="I424" i="33" s="1"/>
  <c r="AC122" i="33"/>
  <c r="AC124" i="33" s="1"/>
  <c r="I425" i="33" s="1"/>
  <c r="AB122" i="33"/>
  <c r="AB124" i="33" s="1"/>
  <c r="I426" i="33" s="1"/>
  <c r="AA122" i="33"/>
  <c r="AA124" i="33" s="1"/>
  <c r="J423" i="33" s="1"/>
  <c r="Z122" i="33"/>
  <c r="Z124" i="33" s="1"/>
  <c r="J424" i="33" s="1"/>
  <c r="Y122" i="33"/>
  <c r="Y124" i="33" s="1"/>
  <c r="J425" i="33" s="1"/>
  <c r="X122" i="33"/>
  <c r="X124" i="33" s="1"/>
  <c r="J426" i="33" s="1"/>
  <c r="W122" i="33"/>
  <c r="W124" i="33" s="1"/>
  <c r="K423" i="33" s="1"/>
  <c r="V122" i="33"/>
  <c r="V124" i="33" s="1"/>
  <c r="K424" i="33" s="1"/>
  <c r="U122" i="33"/>
  <c r="U124" i="33" s="1"/>
  <c r="K425" i="33" s="1"/>
  <c r="T122" i="33"/>
  <c r="T124" i="33" s="1"/>
  <c r="K426" i="33" s="1"/>
  <c r="S122" i="33"/>
  <c r="S124" i="33" s="1"/>
  <c r="L423" i="33" s="1"/>
  <c r="R122" i="33"/>
  <c r="R124" i="33" s="1"/>
  <c r="L424" i="33" s="1"/>
  <c r="Q122" i="33"/>
  <c r="Q124" i="33" s="1"/>
  <c r="L425" i="33" s="1"/>
  <c r="P122" i="33"/>
  <c r="P124" i="33" s="1"/>
  <c r="L426" i="33" s="1"/>
  <c r="O122" i="33"/>
  <c r="O124" i="33" s="1"/>
  <c r="M423" i="33" s="1"/>
  <c r="N122" i="33"/>
  <c r="N124" i="33" s="1"/>
  <c r="M424" i="33" s="1"/>
  <c r="M122" i="33"/>
  <c r="M124" i="33" s="1"/>
  <c r="M425" i="33" s="1"/>
  <c r="L122" i="33"/>
  <c r="L124" i="33" s="1"/>
  <c r="M426" i="33" s="1"/>
  <c r="K122" i="33"/>
  <c r="K124" i="33" s="1"/>
  <c r="N423" i="33" s="1"/>
  <c r="J122" i="33"/>
  <c r="J124" i="33" s="1"/>
  <c r="N424" i="33" s="1"/>
  <c r="I122" i="33"/>
  <c r="I124" i="33" s="1"/>
  <c r="N425" i="33" s="1"/>
  <c r="H122" i="33"/>
  <c r="H124" i="33" s="1"/>
  <c r="N426" i="33" s="1"/>
  <c r="G122" i="33"/>
  <c r="G124" i="33" s="1"/>
  <c r="O423" i="33" s="1"/>
  <c r="F122" i="33"/>
  <c r="F124" i="33" s="1"/>
  <c r="O424" i="33" s="1"/>
  <c r="E122" i="33"/>
  <c r="E124" i="33" s="1"/>
  <c r="O425" i="33" s="1"/>
  <c r="D122" i="33"/>
  <c r="D124" i="33" s="1"/>
  <c r="O426" i="33" s="1"/>
  <c r="O427" i="33" s="1"/>
  <c r="C122" i="33"/>
  <c r="C124" i="33" s="1"/>
  <c r="B122" i="33"/>
  <c r="B124" i="33" s="1"/>
  <c r="BK121" i="33"/>
  <c r="BJ121" i="33"/>
  <c r="BI121" i="33"/>
  <c r="BH121" i="33"/>
  <c r="BG121" i="33"/>
  <c r="BF121" i="33"/>
  <c r="BE121" i="33"/>
  <c r="BD121" i="33"/>
  <c r="BC121" i="33"/>
  <c r="BB121" i="33"/>
  <c r="BA121" i="33"/>
  <c r="AZ121" i="33"/>
  <c r="AY121" i="33"/>
  <c r="AX121" i="33"/>
  <c r="AW121" i="33"/>
  <c r="AV121" i="33"/>
  <c r="AU121" i="33"/>
  <c r="AT121" i="33"/>
  <c r="AS121" i="33"/>
  <c r="AR121" i="33"/>
  <c r="AQ121" i="33"/>
  <c r="AP121" i="33"/>
  <c r="AO121" i="33"/>
  <c r="AN121" i="33"/>
  <c r="AM121" i="33"/>
  <c r="AL121" i="33"/>
  <c r="AK121" i="33"/>
  <c r="AJ121" i="33"/>
  <c r="AI121" i="33"/>
  <c r="AH121" i="33"/>
  <c r="AG121" i="33"/>
  <c r="AF121" i="33"/>
  <c r="AE121" i="33"/>
  <c r="AD121" i="33"/>
  <c r="AC121" i="33"/>
  <c r="AB121" i="33"/>
  <c r="AA121" i="33"/>
  <c r="Z121" i="33"/>
  <c r="Y121" i="33"/>
  <c r="X121" i="33"/>
  <c r="W121" i="33"/>
  <c r="V121" i="33"/>
  <c r="U121" i="33"/>
  <c r="T121" i="33"/>
  <c r="S121" i="33"/>
  <c r="R121" i="33"/>
  <c r="Q121" i="33"/>
  <c r="P121" i="33"/>
  <c r="O121" i="33"/>
  <c r="N121" i="33"/>
  <c r="M121" i="33"/>
  <c r="L121" i="33"/>
  <c r="K121" i="33"/>
  <c r="J121" i="33"/>
  <c r="I121" i="33"/>
  <c r="H121" i="33"/>
  <c r="G121" i="33"/>
  <c r="F121" i="33"/>
  <c r="E121" i="33"/>
  <c r="D121" i="33"/>
  <c r="C121" i="33"/>
  <c r="B121" i="33"/>
  <c r="BK120" i="33"/>
  <c r="BJ120" i="33"/>
  <c r="BI120" i="33"/>
  <c r="BH120" i="33"/>
  <c r="BG120" i="33"/>
  <c r="BF120" i="33"/>
  <c r="BE120" i="33"/>
  <c r="BD120" i="33"/>
  <c r="BC120" i="33"/>
  <c r="BB120" i="33"/>
  <c r="BA120" i="33"/>
  <c r="AZ120" i="33"/>
  <c r="AY120" i="33"/>
  <c r="AX120" i="33"/>
  <c r="AW120" i="33"/>
  <c r="AV120" i="33"/>
  <c r="AU120" i="33"/>
  <c r="AT120" i="33"/>
  <c r="AS120" i="33"/>
  <c r="AR120" i="33"/>
  <c r="AQ120" i="33"/>
  <c r="AP120" i="33"/>
  <c r="AO120" i="33"/>
  <c r="AN120" i="33"/>
  <c r="AM120" i="33"/>
  <c r="AL120" i="33"/>
  <c r="AK120" i="33"/>
  <c r="AJ120" i="33"/>
  <c r="AI120" i="33"/>
  <c r="AH120" i="33"/>
  <c r="AG120" i="33"/>
  <c r="AF120" i="33"/>
  <c r="AE120" i="33"/>
  <c r="AD120" i="33"/>
  <c r="AC120" i="33"/>
  <c r="AB120" i="33"/>
  <c r="AA120" i="33"/>
  <c r="Z120" i="33"/>
  <c r="Y120" i="33"/>
  <c r="X120" i="33"/>
  <c r="W120" i="33"/>
  <c r="V120" i="33"/>
  <c r="U120" i="33"/>
  <c r="T120" i="33"/>
  <c r="S120" i="33"/>
  <c r="R120" i="33"/>
  <c r="Q120" i="33"/>
  <c r="P120" i="33"/>
  <c r="O120" i="33"/>
  <c r="N120" i="33"/>
  <c r="M120" i="33"/>
  <c r="L120" i="33"/>
  <c r="K120" i="33"/>
  <c r="J120" i="33"/>
  <c r="I120" i="33"/>
  <c r="H120" i="33"/>
  <c r="G120" i="33"/>
  <c r="F120" i="33"/>
  <c r="E120" i="33"/>
  <c r="D120" i="33"/>
  <c r="C120" i="33"/>
  <c r="B120" i="33"/>
  <c r="BK119" i="33"/>
  <c r="BJ119" i="33"/>
  <c r="BI119" i="33"/>
  <c r="BH119" i="33"/>
  <c r="BG119" i="33"/>
  <c r="BF119" i="33"/>
  <c r="BE119" i="33"/>
  <c r="BD119" i="33"/>
  <c r="BC119" i="33"/>
  <c r="BB119" i="33"/>
  <c r="BA119" i="33"/>
  <c r="AZ119" i="33"/>
  <c r="AY119" i="33"/>
  <c r="AX119" i="33"/>
  <c r="AW119" i="33"/>
  <c r="AV119" i="33"/>
  <c r="AU119" i="33"/>
  <c r="AT119" i="33"/>
  <c r="AS119" i="33"/>
  <c r="AR119" i="33"/>
  <c r="AQ119" i="33"/>
  <c r="AP119" i="33"/>
  <c r="AO119" i="33"/>
  <c r="AN119" i="33"/>
  <c r="AM119" i="33"/>
  <c r="AL119" i="33"/>
  <c r="AL123" i="33" s="1"/>
  <c r="AK119" i="33"/>
  <c r="AJ119" i="33"/>
  <c r="AI119" i="33"/>
  <c r="AH119" i="33"/>
  <c r="AG119" i="33"/>
  <c r="AG123" i="33" s="1"/>
  <c r="AF119" i="33"/>
  <c r="AE119" i="33"/>
  <c r="AD119" i="33"/>
  <c r="AC119" i="33"/>
  <c r="AB119" i="33"/>
  <c r="AA119" i="33"/>
  <c r="AA123" i="33" s="1"/>
  <c r="J417" i="33" s="1"/>
  <c r="Z119" i="33"/>
  <c r="Y119" i="33"/>
  <c r="X119" i="33"/>
  <c r="W119" i="33"/>
  <c r="V119" i="33"/>
  <c r="U119" i="33"/>
  <c r="T119" i="33"/>
  <c r="S119" i="33"/>
  <c r="S123" i="33" s="1"/>
  <c r="L417" i="33" s="1"/>
  <c r="R119" i="33"/>
  <c r="Q119" i="33"/>
  <c r="P119" i="33"/>
  <c r="O119" i="33"/>
  <c r="N119" i="33"/>
  <c r="N123" i="33" s="1"/>
  <c r="M418" i="33" s="1"/>
  <c r="M119" i="33"/>
  <c r="L119" i="33"/>
  <c r="K119" i="33"/>
  <c r="J119" i="33"/>
  <c r="I119" i="33"/>
  <c r="I123" i="33" s="1"/>
  <c r="H119" i="33"/>
  <c r="G119" i="33"/>
  <c r="F119" i="33"/>
  <c r="E119" i="33"/>
  <c r="D119" i="33"/>
  <c r="C119" i="33"/>
  <c r="C123" i="33" s="1"/>
  <c r="B119" i="33"/>
  <c r="N721" i="32"/>
  <c r="O720" i="32"/>
  <c r="M717" i="32"/>
  <c r="N716" i="32"/>
  <c r="N717" i="32" s="1"/>
  <c r="L713" i="32"/>
  <c r="M712" i="32"/>
  <c r="K709" i="32"/>
  <c r="L708" i="32"/>
  <c r="L709" i="32" s="1"/>
  <c r="J705" i="32"/>
  <c r="L704" i="32"/>
  <c r="M704" i="32" s="1"/>
  <c r="K704" i="32"/>
  <c r="K705" i="32" s="1"/>
  <c r="J701" i="32"/>
  <c r="I701" i="32"/>
  <c r="J700" i="32"/>
  <c r="K700" i="32" s="1"/>
  <c r="L700" i="32" s="1"/>
  <c r="H697" i="32"/>
  <c r="I696" i="32"/>
  <c r="J696" i="32" s="1"/>
  <c r="J697" i="32" s="1"/>
  <c r="J699" i="32" s="1"/>
  <c r="G693" i="32"/>
  <c r="H692" i="32"/>
  <c r="H693" i="32" s="1"/>
  <c r="F689" i="32"/>
  <c r="G688" i="32"/>
  <c r="G689" i="32" s="1"/>
  <c r="E685" i="32"/>
  <c r="F684" i="32"/>
  <c r="G684" i="32" s="1"/>
  <c r="E681" i="32"/>
  <c r="D681" i="32"/>
  <c r="E680" i="32"/>
  <c r="F680" i="32" s="1"/>
  <c r="C677" i="32"/>
  <c r="D676" i="32"/>
  <c r="E676" i="32" s="1"/>
  <c r="E677" i="32" s="1"/>
  <c r="C673" i="32"/>
  <c r="B673" i="32"/>
  <c r="C672" i="32"/>
  <c r="D672" i="32" s="1"/>
  <c r="E672" i="32" s="1"/>
  <c r="N669" i="32"/>
  <c r="N654" i="32"/>
  <c r="M654" i="32"/>
  <c r="L654" i="32"/>
  <c r="K654" i="32"/>
  <c r="J654" i="32"/>
  <c r="I654" i="32"/>
  <c r="H654" i="32"/>
  <c r="G654" i="32"/>
  <c r="F654" i="32"/>
  <c r="E654" i="32"/>
  <c r="D654" i="32"/>
  <c r="C654" i="32"/>
  <c r="B654" i="32"/>
  <c r="N652" i="32"/>
  <c r="M652" i="32"/>
  <c r="L652" i="32"/>
  <c r="K652" i="32"/>
  <c r="J652" i="32"/>
  <c r="I652" i="32"/>
  <c r="H652" i="32"/>
  <c r="G652" i="32"/>
  <c r="F652" i="32"/>
  <c r="E652" i="32"/>
  <c r="D652" i="32"/>
  <c r="C652" i="32"/>
  <c r="B652" i="32"/>
  <c r="O629" i="32"/>
  <c r="N629" i="32"/>
  <c r="M629" i="32"/>
  <c r="L629" i="32"/>
  <c r="K629" i="32"/>
  <c r="J629" i="32"/>
  <c r="I629" i="32"/>
  <c r="H629" i="32"/>
  <c r="G629" i="32"/>
  <c r="F629" i="32"/>
  <c r="E629" i="32"/>
  <c r="D629" i="32"/>
  <c r="C629" i="32"/>
  <c r="B629" i="32"/>
  <c r="O628" i="32"/>
  <c r="N628" i="32"/>
  <c r="M628" i="32"/>
  <c r="L628" i="32"/>
  <c r="K628" i="32"/>
  <c r="J628" i="32"/>
  <c r="I628" i="32"/>
  <c r="H628" i="32"/>
  <c r="G628" i="32"/>
  <c r="F628" i="32"/>
  <c r="E628" i="32"/>
  <c r="D628" i="32"/>
  <c r="C628" i="32"/>
  <c r="B628" i="32"/>
  <c r="O627" i="32"/>
  <c r="N627" i="32"/>
  <c r="M627" i="32"/>
  <c r="L627" i="32"/>
  <c r="K627" i="32"/>
  <c r="J627" i="32"/>
  <c r="I627" i="32"/>
  <c r="H627" i="32"/>
  <c r="G627" i="32"/>
  <c r="F627" i="32"/>
  <c r="E627" i="32"/>
  <c r="D627" i="32"/>
  <c r="C627" i="32"/>
  <c r="B627" i="32"/>
  <c r="O626" i="32"/>
  <c r="N626" i="32"/>
  <c r="M626" i="32"/>
  <c r="L626" i="32"/>
  <c r="K626" i="32"/>
  <c r="J626" i="32"/>
  <c r="I626" i="32"/>
  <c r="H626" i="32"/>
  <c r="G626" i="32"/>
  <c r="F626" i="32"/>
  <c r="E626" i="32"/>
  <c r="D626" i="32"/>
  <c r="C626" i="32"/>
  <c r="B626" i="32"/>
  <c r="O624" i="32"/>
  <c r="N624" i="32"/>
  <c r="M624" i="32"/>
  <c r="L624" i="32"/>
  <c r="K624" i="32"/>
  <c r="J624" i="32"/>
  <c r="I624" i="32"/>
  <c r="H624" i="32"/>
  <c r="G624" i="32"/>
  <c r="F624" i="32"/>
  <c r="E624" i="32"/>
  <c r="D624" i="32"/>
  <c r="C624" i="32"/>
  <c r="B624" i="32"/>
  <c r="O623" i="32"/>
  <c r="N623" i="32"/>
  <c r="M623" i="32"/>
  <c r="L623" i="32"/>
  <c r="K623" i="32"/>
  <c r="J623" i="32"/>
  <c r="I623" i="32"/>
  <c r="H623" i="32"/>
  <c r="G623" i="32"/>
  <c r="F623" i="32"/>
  <c r="E623" i="32"/>
  <c r="D623" i="32"/>
  <c r="C623" i="32"/>
  <c r="B623" i="32"/>
  <c r="O622" i="32"/>
  <c r="N622" i="32"/>
  <c r="M622" i="32"/>
  <c r="L622" i="32"/>
  <c r="K622" i="32"/>
  <c r="J622" i="32"/>
  <c r="I622" i="32"/>
  <c r="H622" i="32"/>
  <c r="G622" i="32"/>
  <c r="F622" i="32"/>
  <c r="E622" i="32"/>
  <c r="D622" i="32"/>
  <c r="C622" i="32"/>
  <c r="B622" i="32"/>
  <c r="O621" i="32"/>
  <c r="N621" i="32"/>
  <c r="M621" i="32"/>
  <c r="L621" i="32"/>
  <c r="K621" i="32"/>
  <c r="J621" i="32"/>
  <c r="I621" i="32"/>
  <c r="H621" i="32"/>
  <c r="G621" i="32"/>
  <c r="F621" i="32"/>
  <c r="E621" i="32"/>
  <c r="D621" i="32"/>
  <c r="C621" i="32"/>
  <c r="B621" i="32"/>
  <c r="O619" i="32"/>
  <c r="N619" i="32"/>
  <c r="M619" i="32"/>
  <c r="L619" i="32"/>
  <c r="K619" i="32"/>
  <c r="J619" i="32"/>
  <c r="I619" i="32"/>
  <c r="H619" i="32"/>
  <c r="G619" i="32"/>
  <c r="F619" i="32"/>
  <c r="E619" i="32"/>
  <c r="D619" i="32"/>
  <c r="C619" i="32"/>
  <c r="B619" i="32"/>
  <c r="O618" i="32"/>
  <c r="N618" i="32"/>
  <c r="M618" i="32"/>
  <c r="L618" i="32"/>
  <c r="K618" i="32"/>
  <c r="J618" i="32"/>
  <c r="I618" i="32"/>
  <c r="H618" i="32"/>
  <c r="G618" i="32"/>
  <c r="F618" i="32"/>
  <c r="E618" i="32"/>
  <c r="D618" i="32"/>
  <c r="C618" i="32"/>
  <c r="B618" i="32"/>
  <c r="O617" i="32"/>
  <c r="N617" i="32"/>
  <c r="M617" i="32"/>
  <c r="L617" i="32"/>
  <c r="K617" i="32"/>
  <c r="J617" i="32"/>
  <c r="I617" i="32"/>
  <c r="H617" i="32"/>
  <c r="G617" i="32"/>
  <c r="F617" i="32"/>
  <c r="E617" i="32"/>
  <c r="D617" i="32"/>
  <c r="C617" i="32"/>
  <c r="B617" i="32"/>
  <c r="O616" i="32"/>
  <c r="N616" i="32"/>
  <c r="M616" i="32"/>
  <c r="L616" i="32"/>
  <c r="K616" i="32"/>
  <c r="J616" i="32"/>
  <c r="I616" i="32"/>
  <c r="H616" i="32"/>
  <c r="G616" i="32"/>
  <c r="F616" i="32"/>
  <c r="E616" i="32"/>
  <c r="D616" i="32"/>
  <c r="C616" i="32"/>
  <c r="B616" i="32"/>
  <c r="O614" i="32"/>
  <c r="N614" i="32"/>
  <c r="M614" i="32"/>
  <c r="L614" i="32"/>
  <c r="K614" i="32"/>
  <c r="J614" i="32"/>
  <c r="I614" i="32"/>
  <c r="H614" i="32"/>
  <c r="G614" i="32"/>
  <c r="F614" i="32"/>
  <c r="E614" i="32"/>
  <c r="D614" i="32"/>
  <c r="C614" i="32"/>
  <c r="B614" i="32"/>
  <c r="O613" i="32"/>
  <c r="N613" i="32"/>
  <c r="M613" i="32"/>
  <c r="L613" i="32"/>
  <c r="K613" i="32"/>
  <c r="J613" i="32"/>
  <c r="I613" i="32"/>
  <c r="H613" i="32"/>
  <c r="G613" i="32"/>
  <c r="F613" i="32"/>
  <c r="E613" i="32"/>
  <c r="D613" i="32"/>
  <c r="C613" i="32"/>
  <c r="B613" i="32"/>
  <c r="O612" i="32"/>
  <c r="N612" i="32"/>
  <c r="M612" i="32"/>
  <c r="L612" i="32"/>
  <c r="K612" i="32"/>
  <c r="J612" i="32"/>
  <c r="I612" i="32"/>
  <c r="H612" i="32"/>
  <c r="G612" i="32"/>
  <c r="F612" i="32"/>
  <c r="E612" i="32"/>
  <c r="D612" i="32"/>
  <c r="C612" i="32"/>
  <c r="B612" i="32"/>
  <c r="O611" i="32"/>
  <c r="N611" i="32"/>
  <c r="M611" i="32"/>
  <c r="L611" i="32"/>
  <c r="K611" i="32"/>
  <c r="J611" i="32"/>
  <c r="I611" i="32"/>
  <c r="H611" i="32"/>
  <c r="G611" i="32"/>
  <c r="F611" i="32"/>
  <c r="E611" i="32"/>
  <c r="D611" i="32"/>
  <c r="C611" i="32"/>
  <c r="B611" i="32"/>
  <c r="O602" i="32"/>
  <c r="N602" i="32"/>
  <c r="M602" i="32"/>
  <c r="M608" i="32" s="1"/>
  <c r="L602" i="32"/>
  <c r="L608" i="32" s="1"/>
  <c r="K602" i="32"/>
  <c r="J602" i="32"/>
  <c r="I602" i="32"/>
  <c r="H602" i="32"/>
  <c r="G602" i="32"/>
  <c r="G608" i="32" s="1"/>
  <c r="F602" i="32"/>
  <c r="F608" i="32" s="1"/>
  <c r="E602" i="32"/>
  <c r="E608" i="32" s="1"/>
  <c r="D602" i="32"/>
  <c r="D608" i="32" s="1"/>
  <c r="C602" i="32"/>
  <c r="B602" i="32"/>
  <c r="O601" i="32"/>
  <c r="N601" i="32"/>
  <c r="M601" i="32"/>
  <c r="L601" i="32"/>
  <c r="K601" i="32"/>
  <c r="K607" i="32" s="1"/>
  <c r="J601" i="32"/>
  <c r="J607" i="32" s="1"/>
  <c r="I601" i="32"/>
  <c r="I607" i="32" s="1"/>
  <c r="H601" i="32"/>
  <c r="H607" i="32" s="1"/>
  <c r="G601" i="32"/>
  <c r="F601" i="32"/>
  <c r="E601" i="32"/>
  <c r="D601" i="32"/>
  <c r="D607" i="32" s="1"/>
  <c r="C601" i="32"/>
  <c r="C607" i="32" s="1"/>
  <c r="B601" i="32"/>
  <c r="B607" i="32" s="1"/>
  <c r="O600" i="32"/>
  <c r="O606" i="32" s="1"/>
  <c r="N600" i="32"/>
  <c r="N606" i="32" s="1"/>
  <c r="M600" i="32"/>
  <c r="L600" i="32"/>
  <c r="L606" i="32" s="1"/>
  <c r="K600" i="32"/>
  <c r="J600" i="32"/>
  <c r="J606" i="32" s="1"/>
  <c r="I600" i="32"/>
  <c r="I606" i="32" s="1"/>
  <c r="H600" i="32"/>
  <c r="H606" i="32" s="1"/>
  <c r="G600" i="32"/>
  <c r="G606" i="32" s="1"/>
  <c r="F600" i="32"/>
  <c r="F606" i="32" s="1"/>
  <c r="E600" i="32"/>
  <c r="E606" i="32" s="1"/>
  <c r="D600" i="32"/>
  <c r="C600" i="32"/>
  <c r="C606" i="32" s="1"/>
  <c r="B600" i="32"/>
  <c r="B606" i="32" s="1"/>
  <c r="O599" i="32"/>
  <c r="O605" i="32" s="1"/>
  <c r="N599" i="32"/>
  <c r="N605" i="32" s="1"/>
  <c r="M599" i="32"/>
  <c r="M605" i="32" s="1"/>
  <c r="L599" i="32"/>
  <c r="L605" i="32" s="1"/>
  <c r="K599" i="32"/>
  <c r="J599" i="32"/>
  <c r="J605" i="32" s="1"/>
  <c r="I599" i="32"/>
  <c r="I605" i="32" s="1"/>
  <c r="H599" i="32"/>
  <c r="G599" i="32"/>
  <c r="G605" i="32" s="1"/>
  <c r="F599" i="32"/>
  <c r="F605" i="32" s="1"/>
  <c r="E599" i="32"/>
  <c r="E605" i="32" s="1"/>
  <c r="D599" i="32"/>
  <c r="D605" i="32" s="1"/>
  <c r="C599" i="32"/>
  <c r="B599" i="32"/>
  <c r="O596" i="32"/>
  <c r="N596" i="32"/>
  <c r="M596" i="32"/>
  <c r="L596" i="32"/>
  <c r="K596" i="32"/>
  <c r="J596" i="32"/>
  <c r="I596" i="32"/>
  <c r="H596" i="32"/>
  <c r="G596" i="32"/>
  <c r="F596" i="32"/>
  <c r="E596" i="32"/>
  <c r="D596" i="32"/>
  <c r="C596" i="32"/>
  <c r="B596" i="32"/>
  <c r="O595" i="32"/>
  <c r="N595" i="32"/>
  <c r="M595" i="32"/>
  <c r="L595" i="32"/>
  <c r="K595" i="32"/>
  <c r="J595" i="32"/>
  <c r="I595" i="32"/>
  <c r="H595" i="32"/>
  <c r="G595" i="32"/>
  <c r="F595" i="32"/>
  <c r="E595" i="32"/>
  <c r="D595" i="32"/>
  <c r="C595" i="32"/>
  <c r="B595" i="32"/>
  <c r="O594" i="32"/>
  <c r="N594" i="32"/>
  <c r="M594" i="32"/>
  <c r="L594" i="32"/>
  <c r="K594" i="32"/>
  <c r="J594" i="32"/>
  <c r="I594" i="32"/>
  <c r="H594" i="32"/>
  <c r="G594" i="32"/>
  <c r="F594" i="32"/>
  <c r="E594" i="32"/>
  <c r="D594" i="32"/>
  <c r="C594" i="32"/>
  <c r="B594" i="32"/>
  <c r="O593" i="32"/>
  <c r="N593" i="32"/>
  <c r="M593" i="32"/>
  <c r="L593" i="32"/>
  <c r="K593" i="32"/>
  <c r="J593" i="32"/>
  <c r="I593" i="32"/>
  <c r="H593" i="32"/>
  <c r="G593" i="32"/>
  <c r="F593" i="32"/>
  <c r="E593" i="32"/>
  <c r="D593" i="32"/>
  <c r="C593" i="32"/>
  <c r="B593" i="32"/>
  <c r="O587" i="32"/>
  <c r="N587" i="32"/>
  <c r="M587" i="32"/>
  <c r="L587" i="32"/>
  <c r="K587" i="32"/>
  <c r="J587" i="32"/>
  <c r="I587" i="32"/>
  <c r="H587" i="32"/>
  <c r="G587" i="32"/>
  <c r="F587" i="32"/>
  <c r="E587" i="32"/>
  <c r="D587" i="32"/>
  <c r="C587" i="32"/>
  <c r="B587" i="32"/>
  <c r="O586" i="32"/>
  <c r="N586" i="32"/>
  <c r="M586" i="32"/>
  <c r="L586" i="32"/>
  <c r="K586" i="32"/>
  <c r="J586" i="32"/>
  <c r="I586" i="32"/>
  <c r="H586" i="32"/>
  <c r="G586" i="32"/>
  <c r="F586" i="32"/>
  <c r="E586" i="32"/>
  <c r="D586" i="32"/>
  <c r="C586" i="32"/>
  <c r="B586" i="32"/>
  <c r="O585" i="32"/>
  <c r="N585" i="32"/>
  <c r="M585" i="32"/>
  <c r="L585" i="32"/>
  <c r="K585" i="32"/>
  <c r="J585" i="32"/>
  <c r="I585" i="32"/>
  <c r="H585" i="32"/>
  <c r="G585" i="32"/>
  <c r="F585" i="32"/>
  <c r="E585" i="32"/>
  <c r="D585" i="32"/>
  <c r="C585" i="32"/>
  <c r="B585" i="32"/>
  <c r="O584" i="32"/>
  <c r="N584" i="32"/>
  <c r="M584" i="32"/>
  <c r="L584" i="32"/>
  <c r="K584" i="32"/>
  <c r="J584" i="32"/>
  <c r="I584" i="32"/>
  <c r="H584" i="32"/>
  <c r="G584" i="32"/>
  <c r="G588" i="32" s="1"/>
  <c r="F584" i="32"/>
  <c r="E584" i="32"/>
  <c r="D584" i="32"/>
  <c r="C584" i="32"/>
  <c r="B584" i="32"/>
  <c r="O580" i="32"/>
  <c r="N580" i="32"/>
  <c r="M580" i="32"/>
  <c r="L580" i="32"/>
  <c r="K580" i="32"/>
  <c r="J580" i="32"/>
  <c r="I580" i="32"/>
  <c r="H580" i="32"/>
  <c r="G580" i="32"/>
  <c r="F580" i="32"/>
  <c r="E580" i="32"/>
  <c r="D580" i="32"/>
  <c r="C580" i="32"/>
  <c r="B580" i="32"/>
  <c r="O579" i="32"/>
  <c r="N579" i="32"/>
  <c r="M579" i="32"/>
  <c r="L579" i="32"/>
  <c r="K579" i="32"/>
  <c r="J579" i="32"/>
  <c r="I579" i="32"/>
  <c r="H579" i="32"/>
  <c r="G579" i="32"/>
  <c r="F579" i="32"/>
  <c r="E579" i="32"/>
  <c r="D579" i="32"/>
  <c r="C579" i="32"/>
  <c r="B579" i="32"/>
  <c r="O578" i="32"/>
  <c r="N578" i="32"/>
  <c r="M578" i="32"/>
  <c r="L578" i="32"/>
  <c r="K578" i="32"/>
  <c r="J578" i="32"/>
  <c r="I578" i="32"/>
  <c r="H578" i="32"/>
  <c r="G578" i="32"/>
  <c r="F578" i="32"/>
  <c r="E578" i="32"/>
  <c r="D578" i="32"/>
  <c r="C578" i="32"/>
  <c r="B578" i="32"/>
  <c r="O577" i="32"/>
  <c r="N577" i="32"/>
  <c r="N581" i="32" s="1"/>
  <c r="M577" i="32"/>
  <c r="L577" i="32"/>
  <c r="K577" i="32"/>
  <c r="J577" i="32"/>
  <c r="I577" i="32"/>
  <c r="H577" i="32"/>
  <c r="G577" i="32"/>
  <c r="F577" i="32"/>
  <c r="E577" i="32"/>
  <c r="D577" i="32"/>
  <c r="C577" i="32"/>
  <c r="B577" i="32"/>
  <c r="O566" i="32"/>
  <c r="N566" i="32"/>
  <c r="M566" i="32"/>
  <c r="L566" i="32"/>
  <c r="K566" i="32"/>
  <c r="J566" i="32"/>
  <c r="I566" i="32"/>
  <c r="H566" i="32"/>
  <c r="G566" i="32"/>
  <c r="F566" i="32"/>
  <c r="E566" i="32"/>
  <c r="D566" i="32"/>
  <c r="C566" i="32"/>
  <c r="B566" i="32"/>
  <c r="O565" i="32"/>
  <c r="N565" i="32"/>
  <c r="M565" i="32"/>
  <c r="L565" i="32"/>
  <c r="K565" i="32"/>
  <c r="J565" i="32"/>
  <c r="I565" i="32"/>
  <c r="H565" i="32"/>
  <c r="G565" i="32"/>
  <c r="F565" i="32"/>
  <c r="E565" i="32"/>
  <c r="D565" i="32"/>
  <c r="C565" i="32"/>
  <c r="B565" i="32"/>
  <c r="O564" i="32"/>
  <c r="N564" i="32"/>
  <c r="M564" i="32"/>
  <c r="L564" i="32"/>
  <c r="K564" i="32"/>
  <c r="J564" i="32"/>
  <c r="I564" i="32"/>
  <c r="H564" i="32"/>
  <c r="G564" i="32"/>
  <c r="F564" i="32"/>
  <c r="E564" i="32"/>
  <c r="D564" i="32"/>
  <c r="C564" i="32"/>
  <c r="B564" i="32"/>
  <c r="O563" i="32"/>
  <c r="O567" i="32" s="1"/>
  <c r="N563" i="32"/>
  <c r="M563" i="32"/>
  <c r="L563" i="32"/>
  <c r="K563" i="32"/>
  <c r="J563" i="32"/>
  <c r="I563" i="32"/>
  <c r="H563" i="32"/>
  <c r="G563" i="32"/>
  <c r="F563" i="32"/>
  <c r="E563" i="32"/>
  <c r="D563" i="32"/>
  <c r="C563" i="32"/>
  <c r="B563" i="32"/>
  <c r="M543" i="32"/>
  <c r="L543" i="32"/>
  <c r="K543" i="32"/>
  <c r="J543" i="32"/>
  <c r="I543" i="32"/>
  <c r="H543" i="32"/>
  <c r="G543" i="32"/>
  <c r="F543" i="32"/>
  <c r="E543" i="32"/>
  <c r="D543" i="32"/>
  <c r="C543" i="32"/>
  <c r="B543" i="32"/>
  <c r="N542" i="32"/>
  <c r="M542" i="32"/>
  <c r="L542" i="32"/>
  <c r="K542" i="32"/>
  <c r="J542" i="32"/>
  <c r="I542" i="32"/>
  <c r="H542" i="32"/>
  <c r="G542" i="32"/>
  <c r="F542" i="32"/>
  <c r="E542" i="32"/>
  <c r="D542" i="32"/>
  <c r="C542" i="32"/>
  <c r="B542" i="32"/>
  <c r="N541" i="32"/>
  <c r="M541" i="32"/>
  <c r="L541" i="32"/>
  <c r="K541" i="32"/>
  <c r="J541" i="32"/>
  <c r="I541" i="32"/>
  <c r="H541" i="32"/>
  <c r="G541" i="32"/>
  <c r="F541" i="32"/>
  <c r="E541" i="32"/>
  <c r="D541" i="32"/>
  <c r="C541" i="32"/>
  <c r="B541" i="32"/>
  <c r="N540" i="32"/>
  <c r="M540" i="32"/>
  <c r="L540" i="32"/>
  <c r="K540" i="32"/>
  <c r="J540" i="32"/>
  <c r="I540" i="32"/>
  <c r="H540" i="32"/>
  <c r="G540" i="32"/>
  <c r="F540" i="32"/>
  <c r="E540" i="32"/>
  <c r="D540" i="32"/>
  <c r="C540" i="32"/>
  <c r="B540" i="32"/>
  <c r="O535" i="32"/>
  <c r="N535" i="32"/>
  <c r="M535" i="32"/>
  <c r="L535" i="32"/>
  <c r="K535" i="32"/>
  <c r="J535" i="32"/>
  <c r="I535" i="32"/>
  <c r="H535" i="32"/>
  <c r="G535" i="32"/>
  <c r="F535" i="32"/>
  <c r="E535" i="32"/>
  <c r="D535" i="32"/>
  <c r="C535" i="32"/>
  <c r="B535" i="32"/>
  <c r="O534" i="32"/>
  <c r="N534" i="32"/>
  <c r="M534" i="32"/>
  <c r="L534" i="32"/>
  <c r="K534" i="32"/>
  <c r="J534" i="32"/>
  <c r="I534" i="32"/>
  <c r="H534" i="32"/>
  <c r="G534" i="32"/>
  <c r="F534" i="32"/>
  <c r="E534" i="32"/>
  <c r="D534" i="32"/>
  <c r="C534" i="32"/>
  <c r="B534" i="32"/>
  <c r="O533" i="32"/>
  <c r="N533" i="32"/>
  <c r="M533" i="32"/>
  <c r="L533" i="32"/>
  <c r="K533" i="32"/>
  <c r="J533" i="32"/>
  <c r="I533" i="32"/>
  <c r="H533" i="32"/>
  <c r="G533" i="32"/>
  <c r="F533" i="32"/>
  <c r="E533" i="32"/>
  <c r="D533" i="32"/>
  <c r="C533" i="32"/>
  <c r="B533" i="32"/>
  <c r="O532" i="32"/>
  <c r="N532" i="32"/>
  <c r="N536" i="32" s="1"/>
  <c r="M532" i="32"/>
  <c r="L532" i="32"/>
  <c r="K532" i="32"/>
  <c r="J532" i="32"/>
  <c r="I532" i="32"/>
  <c r="I536" i="32" s="1"/>
  <c r="H532" i="32"/>
  <c r="G532" i="32"/>
  <c r="F532" i="32"/>
  <c r="E532" i="32"/>
  <c r="D532" i="32"/>
  <c r="C532" i="32"/>
  <c r="B532" i="32"/>
  <c r="O527" i="32"/>
  <c r="N527" i="32"/>
  <c r="M527" i="32"/>
  <c r="L527" i="32"/>
  <c r="K527" i="32"/>
  <c r="J527" i="32"/>
  <c r="I527" i="32"/>
  <c r="H527" i="32"/>
  <c r="G527" i="32"/>
  <c r="F527" i="32"/>
  <c r="E527" i="32"/>
  <c r="D527" i="32"/>
  <c r="C527" i="32"/>
  <c r="B527" i="32"/>
  <c r="O526" i="32"/>
  <c r="N526" i="32"/>
  <c r="M526" i="32"/>
  <c r="L526" i="32"/>
  <c r="K526" i="32"/>
  <c r="J526" i="32"/>
  <c r="I526" i="32"/>
  <c r="H526" i="32"/>
  <c r="G526" i="32"/>
  <c r="F526" i="32"/>
  <c r="E526" i="32"/>
  <c r="D526" i="32"/>
  <c r="C526" i="32"/>
  <c r="B526" i="32"/>
  <c r="O525" i="32"/>
  <c r="N525" i="32"/>
  <c r="M525" i="32"/>
  <c r="L525" i="32"/>
  <c r="K525" i="32"/>
  <c r="J525" i="32"/>
  <c r="I525" i="32"/>
  <c r="H525" i="32"/>
  <c r="G525" i="32"/>
  <c r="F525" i="32"/>
  <c r="E525" i="32"/>
  <c r="D525" i="32"/>
  <c r="C525" i="32"/>
  <c r="B525" i="32"/>
  <c r="O524" i="32"/>
  <c r="N524" i="32"/>
  <c r="N528" i="32" s="1"/>
  <c r="M524" i="32"/>
  <c r="L524" i="32"/>
  <c r="K524" i="32"/>
  <c r="J524" i="32"/>
  <c r="I524" i="32"/>
  <c r="H524" i="32"/>
  <c r="G524" i="32"/>
  <c r="F524" i="32"/>
  <c r="E524" i="32"/>
  <c r="D524" i="32"/>
  <c r="C524" i="32"/>
  <c r="B524" i="32"/>
  <c r="O519" i="32"/>
  <c r="N519" i="32"/>
  <c r="M519" i="32"/>
  <c r="L519" i="32"/>
  <c r="K519" i="32"/>
  <c r="J519" i="32"/>
  <c r="I519" i="32"/>
  <c r="H519" i="32"/>
  <c r="G519" i="32"/>
  <c r="F519" i="32"/>
  <c r="E519" i="32"/>
  <c r="D519" i="32"/>
  <c r="C519" i="32"/>
  <c r="B519" i="32"/>
  <c r="O518" i="32"/>
  <c r="N518" i="32"/>
  <c r="M518" i="32"/>
  <c r="L518" i="32"/>
  <c r="K518" i="32"/>
  <c r="J518" i="32"/>
  <c r="I518" i="32"/>
  <c r="H518" i="32"/>
  <c r="G518" i="32"/>
  <c r="F518" i="32"/>
  <c r="E518" i="32"/>
  <c r="D518" i="32"/>
  <c r="C518" i="32"/>
  <c r="B518" i="32"/>
  <c r="O517" i="32"/>
  <c r="N517" i="32"/>
  <c r="M517" i="32"/>
  <c r="L517" i="32"/>
  <c r="K517" i="32"/>
  <c r="J517" i="32"/>
  <c r="I517" i="32"/>
  <c r="H517" i="32"/>
  <c r="G517" i="32"/>
  <c r="F517" i="32"/>
  <c r="E517" i="32"/>
  <c r="D517" i="32"/>
  <c r="D520" i="32" s="1"/>
  <c r="C517" i="32"/>
  <c r="B517" i="32"/>
  <c r="O516" i="32"/>
  <c r="N516" i="32"/>
  <c r="M516" i="32"/>
  <c r="L516" i="32"/>
  <c r="K516" i="32"/>
  <c r="J516" i="32"/>
  <c r="I516" i="32"/>
  <c r="H516" i="32"/>
  <c r="G516" i="32"/>
  <c r="F516" i="32"/>
  <c r="E516" i="32"/>
  <c r="D516" i="32"/>
  <c r="C516" i="32"/>
  <c r="B516" i="32"/>
  <c r="O502" i="32"/>
  <c r="N502" i="32"/>
  <c r="M502" i="32"/>
  <c r="L502" i="32"/>
  <c r="K502" i="32"/>
  <c r="J502" i="32"/>
  <c r="I502" i="32"/>
  <c r="H502" i="32"/>
  <c r="G502" i="32"/>
  <c r="F502" i="32"/>
  <c r="E502" i="32"/>
  <c r="D502" i="32"/>
  <c r="C502" i="32"/>
  <c r="B502" i="32"/>
  <c r="O501" i="32"/>
  <c r="N501" i="32"/>
  <c r="M501" i="32"/>
  <c r="L501" i="32"/>
  <c r="K501" i="32"/>
  <c r="J501" i="32"/>
  <c r="I501" i="32"/>
  <c r="H501" i="32"/>
  <c r="G501" i="32"/>
  <c r="F501" i="32"/>
  <c r="E501" i="32"/>
  <c r="D501" i="32"/>
  <c r="C501" i="32"/>
  <c r="B501" i="32"/>
  <c r="O500" i="32"/>
  <c r="N500" i="32"/>
  <c r="N503" i="32" s="1"/>
  <c r="M500" i="32"/>
  <c r="L500" i="32"/>
  <c r="K500" i="32"/>
  <c r="J500" i="32"/>
  <c r="I500" i="32"/>
  <c r="H500" i="32"/>
  <c r="G500" i="32"/>
  <c r="F500" i="32"/>
  <c r="E500" i="32"/>
  <c r="D500" i="32"/>
  <c r="C500" i="32"/>
  <c r="B500" i="32"/>
  <c r="O499" i="32"/>
  <c r="N499" i="32"/>
  <c r="M499" i="32"/>
  <c r="L499" i="32"/>
  <c r="K499" i="32"/>
  <c r="J499" i="32"/>
  <c r="I499" i="32"/>
  <c r="H499" i="32"/>
  <c r="G499" i="32"/>
  <c r="F499" i="32"/>
  <c r="E499" i="32"/>
  <c r="D499" i="32"/>
  <c r="C499" i="32"/>
  <c r="B499" i="32"/>
  <c r="O495" i="32"/>
  <c r="N495" i="32"/>
  <c r="M495" i="32"/>
  <c r="L495" i="32"/>
  <c r="K495" i="32"/>
  <c r="J495" i="32"/>
  <c r="I495" i="32"/>
  <c r="H495" i="32"/>
  <c r="G495" i="32"/>
  <c r="F495" i="32"/>
  <c r="E495" i="32"/>
  <c r="D495" i="32"/>
  <c r="C495" i="32"/>
  <c r="B495" i="32"/>
  <c r="O494" i="32"/>
  <c r="N494" i="32"/>
  <c r="M494" i="32"/>
  <c r="L494" i="32"/>
  <c r="L496" i="32" s="1"/>
  <c r="K494" i="32"/>
  <c r="J494" i="32"/>
  <c r="I494" i="32"/>
  <c r="H494" i="32"/>
  <c r="G494" i="32"/>
  <c r="F494" i="32"/>
  <c r="E494" i="32"/>
  <c r="D494" i="32"/>
  <c r="C494" i="32"/>
  <c r="B494" i="32"/>
  <c r="O493" i="32"/>
  <c r="N493" i="32"/>
  <c r="N496" i="32" s="1"/>
  <c r="M493" i="32"/>
  <c r="L493" i="32"/>
  <c r="K493" i="32"/>
  <c r="J493" i="32"/>
  <c r="I493" i="32"/>
  <c r="H493" i="32"/>
  <c r="G493" i="32"/>
  <c r="F493" i="32"/>
  <c r="E493" i="32"/>
  <c r="D493" i="32"/>
  <c r="C493" i="32"/>
  <c r="B493" i="32"/>
  <c r="O492" i="32"/>
  <c r="N492" i="32"/>
  <c r="M492" i="32"/>
  <c r="L492" i="32"/>
  <c r="K492" i="32"/>
  <c r="J492" i="32"/>
  <c r="I492" i="32"/>
  <c r="H492" i="32"/>
  <c r="G492" i="32"/>
  <c r="F492" i="32"/>
  <c r="E492" i="32"/>
  <c r="D492" i="32"/>
  <c r="D496" i="32" s="1"/>
  <c r="C492" i="32"/>
  <c r="B492" i="32"/>
  <c r="O489" i="32"/>
  <c r="N489" i="32"/>
  <c r="M489" i="32"/>
  <c r="L489" i="32"/>
  <c r="K489" i="32"/>
  <c r="J489" i="32"/>
  <c r="I489" i="32"/>
  <c r="H489" i="32"/>
  <c r="G489" i="32"/>
  <c r="F489" i="32"/>
  <c r="E489" i="32"/>
  <c r="D489" i="32"/>
  <c r="C489" i="32"/>
  <c r="B489" i="32"/>
  <c r="O488" i="32"/>
  <c r="N488" i="32"/>
  <c r="M488" i="32"/>
  <c r="L488" i="32"/>
  <c r="K488" i="32"/>
  <c r="J488" i="32"/>
  <c r="I488" i="32"/>
  <c r="H488" i="32"/>
  <c r="G488" i="32"/>
  <c r="F488" i="32"/>
  <c r="E488" i="32"/>
  <c r="D488" i="32"/>
  <c r="C488" i="32"/>
  <c r="B488" i="32"/>
  <c r="O487" i="32"/>
  <c r="N487" i="32"/>
  <c r="M487" i="32"/>
  <c r="L487" i="32"/>
  <c r="K487" i="32"/>
  <c r="J487" i="32"/>
  <c r="I487" i="32"/>
  <c r="H487" i="32"/>
  <c r="G487" i="32"/>
  <c r="F487" i="32"/>
  <c r="E487" i="32"/>
  <c r="D487" i="32"/>
  <c r="C487" i="32"/>
  <c r="B487" i="32"/>
  <c r="O486" i="32"/>
  <c r="N486" i="32"/>
  <c r="N490" i="32" s="1"/>
  <c r="M486" i="32"/>
  <c r="M490" i="32" s="1"/>
  <c r="L486" i="32"/>
  <c r="K486" i="32"/>
  <c r="J486" i="32"/>
  <c r="J490" i="32" s="1"/>
  <c r="I486" i="32"/>
  <c r="H486" i="32"/>
  <c r="G486" i="32"/>
  <c r="F486" i="32"/>
  <c r="F490" i="32" s="1"/>
  <c r="E486" i="32"/>
  <c r="E490" i="32" s="1"/>
  <c r="D486" i="32"/>
  <c r="C486" i="32"/>
  <c r="B486" i="32"/>
  <c r="O483" i="32"/>
  <c r="N483" i="32"/>
  <c r="M483" i="32"/>
  <c r="L483" i="32"/>
  <c r="K483" i="32"/>
  <c r="J483" i="32"/>
  <c r="I483" i="32"/>
  <c r="H483" i="32"/>
  <c r="G483" i="32"/>
  <c r="F483" i="32"/>
  <c r="E483" i="32"/>
  <c r="D483" i="32"/>
  <c r="C483" i="32"/>
  <c r="B483" i="32"/>
  <c r="O482" i="32"/>
  <c r="N482" i="32"/>
  <c r="M482" i="32"/>
  <c r="L482" i="32"/>
  <c r="K482" i="32"/>
  <c r="J482" i="32"/>
  <c r="I482" i="32"/>
  <c r="H482" i="32"/>
  <c r="G482" i="32"/>
  <c r="F482" i="32"/>
  <c r="E482" i="32"/>
  <c r="D482" i="32"/>
  <c r="C482" i="32"/>
  <c r="B482" i="32"/>
  <c r="O481" i="32"/>
  <c r="N481" i="32"/>
  <c r="M481" i="32"/>
  <c r="L481" i="32"/>
  <c r="K481" i="32"/>
  <c r="J481" i="32"/>
  <c r="I481" i="32"/>
  <c r="H481" i="32"/>
  <c r="G481" i="32"/>
  <c r="F481" i="32"/>
  <c r="E481" i="32"/>
  <c r="D481" i="32"/>
  <c r="C481" i="32"/>
  <c r="B481" i="32"/>
  <c r="O480" i="32"/>
  <c r="N480" i="32"/>
  <c r="M480" i="32"/>
  <c r="L480" i="32"/>
  <c r="K480" i="32"/>
  <c r="J480" i="32"/>
  <c r="I480" i="32"/>
  <c r="H480" i="32"/>
  <c r="G480" i="32"/>
  <c r="F480" i="32"/>
  <c r="F484" i="32" s="1"/>
  <c r="E480" i="32"/>
  <c r="D480" i="32"/>
  <c r="C480" i="32"/>
  <c r="B480" i="32"/>
  <c r="O477" i="32"/>
  <c r="N477" i="32"/>
  <c r="M477" i="32"/>
  <c r="L477" i="32"/>
  <c r="K477" i="32"/>
  <c r="J477" i="32"/>
  <c r="I477" i="32"/>
  <c r="H477" i="32"/>
  <c r="G477" i="32"/>
  <c r="F477" i="32"/>
  <c r="E477" i="32"/>
  <c r="D477" i="32"/>
  <c r="C477" i="32"/>
  <c r="B477" i="32"/>
  <c r="O476" i="32"/>
  <c r="N476" i="32"/>
  <c r="M476" i="32"/>
  <c r="L476" i="32"/>
  <c r="K476" i="32"/>
  <c r="J476" i="32"/>
  <c r="I476" i="32"/>
  <c r="H476" i="32"/>
  <c r="G476" i="32"/>
  <c r="F476" i="32"/>
  <c r="E476" i="32"/>
  <c r="D476" i="32"/>
  <c r="C476" i="32"/>
  <c r="B476" i="32"/>
  <c r="O475" i="32"/>
  <c r="N475" i="32"/>
  <c r="M475" i="32"/>
  <c r="L475" i="32"/>
  <c r="K475" i="32"/>
  <c r="J475" i="32"/>
  <c r="I475" i="32"/>
  <c r="H475" i="32"/>
  <c r="G475" i="32"/>
  <c r="F475" i="32"/>
  <c r="E475" i="32"/>
  <c r="D475" i="32"/>
  <c r="C475" i="32"/>
  <c r="B475" i="32"/>
  <c r="O474" i="32"/>
  <c r="N474" i="32"/>
  <c r="M474" i="32"/>
  <c r="L474" i="32"/>
  <c r="K474" i="32"/>
  <c r="J474" i="32"/>
  <c r="I474" i="32"/>
  <c r="H474" i="32"/>
  <c r="G474" i="32"/>
  <c r="F474" i="32"/>
  <c r="E474" i="32"/>
  <c r="D474" i="32"/>
  <c r="C474" i="32"/>
  <c r="B474" i="32"/>
  <c r="O471" i="32"/>
  <c r="N471" i="32"/>
  <c r="M471" i="32"/>
  <c r="L471" i="32"/>
  <c r="K471" i="32"/>
  <c r="J471" i="32"/>
  <c r="I471" i="32"/>
  <c r="H471" i="32"/>
  <c r="G471" i="32"/>
  <c r="F471" i="32"/>
  <c r="E471" i="32"/>
  <c r="D471" i="32"/>
  <c r="C471" i="32"/>
  <c r="B471" i="32"/>
  <c r="O470" i="32"/>
  <c r="N470" i="32"/>
  <c r="M470" i="32"/>
  <c r="L470" i="32"/>
  <c r="K470" i="32"/>
  <c r="J470" i="32"/>
  <c r="I470" i="32"/>
  <c r="H470" i="32"/>
  <c r="G470" i="32"/>
  <c r="F470" i="32"/>
  <c r="E470" i="32"/>
  <c r="D470" i="32"/>
  <c r="C470" i="32"/>
  <c r="B470" i="32"/>
  <c r="O469" i="32"/>
  <c r="N469" i="32"/>
  <c r="M469" i="32"/>
  <c r="L469" i="32"/>
  <c r="K469" i="32"/>
  <c r="J469" i="32"/>
  <c r="I469" i="32"/>
  <c r="H469" i="32"/>
  <c r="G469" i="32"/>
  <c r="F469" i="32"/>
  <c r="E469" i="32"/>
  <c r="D469" i="32"/>
  <c r="C469" i="32"/>
  <c r="B469" i="32"/>
  <c r="O468" i="32"/>
  <c r="N468" i="32"/>
  <c r="M468" i="32"/>
  <c r="L468" i="32"/>
  <c r="K468" i="32"/>
  <c r="J468" i="32"/>
  <c r="I468" i="32"/>
  <c r="H468" i="32"/>
  <c r="G468" i="32"/>
  <c r="F468" i="32"/>
  <c r="E468" i="32"/>
  <c r="D468" i="32"/>
  <c r="C468" i="32"/>
  <c r="B468" i="32"/>
  <c r="O465" i="32"/>
  <c r="O464" i="32"/>
  <c r="N464" i="32"/>
  <c r="N510" i="32" s="1"/>
  <c r="M464" i="32"/>
  <c r="L464" i="32"/>
  <c r="L510" i="32" s="1"/>
  <c r="K464" i="32"/>
  <c r="J464" i="32"/>
  <c r="J510" i="32" s="1"/>
  <c r="I464" i="32"/>
  <c r="I510" i="32" s="1"/>
  <c r="H464" i="32"/>
  <c r="G464" i="32"/>
  <c r="F464" i="32"/>
  <c r="E464" i="32"/>
  <c r="D464" i="32"/>
  <c r="D510" i="32" s="1"/>
  <c r="C464" i="32"/>
  <c r="C510" i="32" s="1"/>
  <c r="B464" i="32"/>
  <c r="B510" i="32" s="1"/>
  <c r="B550" i="32" s="1"/>
  <c r="O463" i="32"/>
  <c r="N463" i="32"/>
  <c r="N509" i="32" s="1"/>
  <c r="M463" i="32"/>
  <c r="M509" i="32" s="1"/>
  <c r="L463" i="32"/>
  <c r="L509" i="32" s="1"/>
  <c r="K463" i="32"/>
  <c r="J463" i="32"/>
  <c r="I463" i="32"/>
  <c r="H463" i="32"/>
  <c r="G463" i="32"/>
  <c r="G509" i="32" s="1"/>
  <c r="F463" i="32"/>
  <c r="F509" i="32" s="1"/>
  <c r="E463" i="32"/>
  <c r="E509" i="32" s="1"/>
  <c r="D463" i="32"/>
  <c r="D509" i="32" s="1"/>
  <c r="C463" i="32"/>
  <c r="B463" i="32"/>
  <c r="B509" i="32" s="1"/>
  <c r="O462" i="32"/>
  <c r="N462" i="32"/>
  <c r="N508" i="32" s="1"/>
  <c r="N548" i="32" s="1"/>
  <c r="M462" i="32"/>
  <c r="M508" i="32" s="1"/>
  <c r="L462" i="32"/>
  <c r="K462" i="32"/>
  <c r="J462" i="32"/>
  <c r="I462" i="32"/>
  <c r="H462" i="32"/>
  <c r="H508" i="32" s="1"/>
  <c r="G462" i="32"/>
  <c r="F462" i="32"/>
  <c r="F508" i="32" s="1"/>
  <c r="E462" i="32"/>
  <c r="D462" i="32"/>
  <c r="D508" i="32" s="1"/>
  <c r="C462" i="32"/>
  <c r="C508" i="32" s="1"/>
  <c r="B462" i="32"/>
  <c r="B508" i="32" s="1"/>
  <c r="O461" i="32"/>
  <c r="N461" i="32"/>
  <c r="M461" i="32"/>
  <c r="L461" i="32"/>
  <c r="K461" i="32"/>
  <c r="J461" i="32"/>
  <c r="I461" i="32"/>
  <c r="I507" i="32" s="1"/>
  <c r="H461" i="32"/>
  <c r="H507" i="32" s="1"/>
  <c r="G461" i="32"/>
  <c r="F461" i="32"/>
  <c r="F507" i="32" s="1"/>
  <c r="E461" i="32"/>
  <c r="D461" i="32"/>
  <c r="C461" i="32"/>
  <c r="B461" i="32"/>
  <c r="O457" i="32"/>
  <c r="O648" i="32" s="1"/>
  <c r="N457" i="32"/>
  <c r="N648" i="32" s="1"/>
  <c r="N655" i="32" s="1"/>
  <c r="M457" i="32"/>
  <c r="M648" i="32" s="1"/>
  <c r="M655" i="32" s="1"/>
  <c r="L457" i="32"/>
  <c r="L648" i="32" s="1"/>
  <c r="L655" i="32" s="1"/>
  <c r="K457" i="32"/>
  <c r="J457" i="32"/>
  <c r="I457" i="32"/>
  <c r="I648" i="32" s="1"/>
  <c r="I655" i="32" s="1"/>
  <c r="H457" i="32"/>
  <c r="H648" i="32" s="1"/>
  <c r="H655" i="32" s="1"/>
  <c r="G457" i="32"/>
  <c r="G648" i="32" s="1"/>
  <c r="G655" i="32" s="1"/>
  <c r="F457" i="32"/>
  <c r="F648" i="32" s="1"/>
  <c r="F655" i="32" s="1"/>
  <c r="E457" i="32"/>
  <c r="E648" i="32" s="1"/>
  <c r="E655" i="32" s="1"/>
  <c r="D457" i="32"/>
  <c r="D648" i="32" s="1"/>
  <c r="D655" i="32" s="1"/>
  <c r="C457" i="32"/>
  <c r="B457" i="32"/>
  <c r="O456" i="32"/>
  <c r="N456" i="32"/>
  <c r="M456" i="32"/>
  <c r="L456" i="32"/>
  <c r="K456" i="32"/>
  <c r="J456" i="32"/>
  <c r="I456" i="32"/>
  <c r="H456" i="32"/>
  <c r="G456" i="32"/>
  <c r="F456" i="32"/>
  <c r="E456" i="32"/>
  <c r="D456" i="32"/>
  <c r="C456" i="32"/>
  <c r="B456" i="32"/>
  <c r="O455" i="32"/>
  <c r="N455" i="32"/>
  <c r="M455" i="32"/>
  <c r="L455" i="32"/>
  <c r="K455" i="32"/>
  <c r="J455" i="32"/>
  <c r="I455" i="32"/>
  <c r="H455" i="32"/>
  <c r="G455" i="32"/>
  <c r="F455" i="32"/>
  <c r="E455" i="32"/>
  <c r="D455" i="32"/>
  <c r="C455" i="32"/>
  <c r="B455" i="32"/>
  <c r="O454" i="32"/>
  <c r="N454" i="32"/>
  <c r="M454" i="32"/>
  <c r="L454" i="32"/>
  <c r="K454" i="32"/>
  <c r="J454" i="32"/>
  <c r="I454" i="32"/>
  <c r="H454" i="32"/>
  <c r="G454" i="32"/>
  <c r="F454" i="32"/>
  <c r="E454" i="32"/>
  <c r="D454" i="32"/>
  <c r="C454" i="32"/>
  <c r="B454" i="32"/>
  <c r="O451" i="32"/>
  <c r="N451" i="32"/>
  <c r="M451" i="32"/>
  <c r="L451" i="32"/>
  <c r="K451" i="32"/>
  <c r="J451" i="32"/>
  <c r="I451" i="32"/>
  <c r="H451" i="32"/>
  <c r="G451" i="32"/>
  <c r="F451" i="32"/>
  <c r="E451" i="32"/>
  <c r="D451" i="32"/>
  <c r="C451" i="32"/>
  <c r="B451" i="32"/>
  <c r="O450" i="32"/>
  <c r="N450" i="32"/>
  <c r="M450" i="32"/>
  <c r="L450" i="32"/>
  <c r="K450" i="32"/>
  <c r="J450" i="32"/>
  <c r="I450" i="32"/>
  <c r="H450" i="32"/>
  <c r="G450" i="32"/>
  <c r="F450" i="32"/>
  <c r="E450" i="32"/>
  <c r="D450" i="32"/>
  <c r="C450" i="32"/>
  <c r="B450" i="32"/>
  <c r="O449" i="32"/>
  <c r="N449" i="32"/>
  <c r="M449" i="32"/>
  <c r="L449" i="32"/>
  <c r="K449" i="32"/>
  <c r="J449" i="32"/>
  <c r="I449" i="32"/>
  <c r="H449" i="32"/>
  <c r="G449" i="32"/>
  <c r="F449" i="32"/>
  <c r="E449" i="32"/>
  <c r="D449" i="32"/>
  <c r="C449" i="32"/>
  <c r="B449" i="32"/>
  <c r="O448" i="32"/>
  <c r="N448" i="32"/>
  <c r="M448" i="32"/>
  <c r="L448" i="32"/>
  <c r="K448" i="32"/>
  <c r="J448" i="32"/>
  <c r="I448" i="32"/>
  <c r="H448" i="32"/>
  <c r="G448" i="32"/>
  <c r="F448" i="32"/>
  <c r="E448" i="32"/>
  <c r="D448" i="32"/>
  <c r="C448" i="32"/>
  <c r="B448" i="32"/>
  <c r="O444" i="32"/>
  <c r="N444" i="32"/>
  <c r="M444" i="32"/>
  <c r="L444" i="32"/>
  <c r="K444" i="32"/>
  <c r="J444" i="32"/>
  <c r="I444" i="32"/>
  <c r="H444" i="32"/>
  <c r="G444" i="32"/>
  <c r="F444" i="32"/>
  <c r="E444" i="32"/>
  <c r="D444" i="32"/>
  <c r="C444" i="32"/>
  <c r="B444" i="32"/>
  <c r="O443" i="32"/>
  <c r="N443" i="32"/>
  <c r="M443" i="32"/>
  <c r="L443" i="32"/>
  <c r="K443" i="32"/>
  <c r="J443" i="32"/>
  <c r="I443" i="32"/>
  <c r="H443" i="32"/>
  <c r="G443" i="32"/>
  <c r="F443" i="32"/>
  <c r="E443" i="32"/>
  <c r="D443" i="32"/>
  <c r="C443" i="32"/>
  <c r="B443" i="32"/>
  <c r="O442" i="32"/>
  <c r="N442" i="32"/>
  <c r="M442" i="32"/>
  <c r="L442" i="32"/>
  <c r="K442" i="32"/>
  <c r="J442" i="32"/>
  <c r="I442" i="32"/>
  <c r="H442" i="32"/>
  <c r="G442" i="32"/>
  <c r="F442" i="32"/>
  <c r="E442" i="32"/>
  <c r="D442" i="32"/>
  <c r="C442" i="32"/>
  <c r="B442" i="32"/>
  <c r="O441" i="32"/>
  <c r="N441" i="32"/>
  <c r="M441" i="32"/>
  <c r="L441" i="32"/>
  <c r="K441" i="32"/>
  <c r="J441" i="32"/>
  <c r="I441" i="32"/>
  <c r="H441" i="32"/>
  <c r="G441" i="32"/>
  <c r="F441" i="32"/>
  <c r="E441" i="32"/>
  <c r="D441" i="32"/>
  <c r="C441" i="32"/>
  <c r="B441" i="32"/>
  <c r="O438" i="32"/>
  <c r="N438" i="32"/>
  <c r="M438" i="32"/>
  <c r="L438" i="32"/>
  <c r="K438" i="32"/>
  <c r="J438" i="32"/>
  <c r="I438" i="32"/>
  <c r="H438" i="32"/>
  <c r="G438" i="32"/>
  <c r="F438" i="32"/>
  <c r="E438" i="32"/>
  <c r="D438" i="32"/>
  <c r="C438" i="32"/>
  <c r="B438" i="32"/>
  <c r="O437" i="32"/>
  <c r="N437" i="32"/>
  <c r="M437" i="32"/>
  <c r="L437" i="32"/>
  <c r="K437" i="32"/>
  <c r="J437" i="32"/>
  <c r="I437" i="32"/>
  <c r="H437" i="32"/>
  <c r="G437" i="32"/>
  <c r="F437" i="32"/>
  <c r="E437" i="32"/>
  <c r="D437" i="32"/>
  <c r="C437" i="32"/>
  <c r="B437" i="32"/>
  <c r="O436" i="32"/>
  <c r="N436" i="32"/>
  <c r="M436" i="32"/>
  <c r="L436" i="32"/>
  <c r="K436" i="32"/>
  <c r="J436" i="32"/>
  <c r="I436" i="32"/>
  <c r="H436" i="32"/>
  <c r="G436" i="32"/>
  <c r="F436" i="32"/>
  <c r="E436" i="32"/>
  <c r="D436" i="32"/>
  <c r="C436" i="32"/>
  <c r="B436" i="32"/>
  <c r="O435" i="32"/>
  <c r="N435" i="32"/>
  <c r="M435" i="32"/>
  <c r="L435" i="32"/>
  <c r="K435" i="32"/>
  <c r="J435" i="32"/>
  <c r="I435" i="32"/>
  <c r="H435" i="32"/>
  <c r="G435" i="32"/>
  <c r="F435" i="32"/>
  <c r="E435" i="32"/>
  <c r="D435" i="32"/>
  <c r="C435" i="32"/>
  <c r="B435" i="32"/>
  <c r="K433" i="32"/>
  <c r="D433" i="32"/>
  <c r="M432" i="32"/>
  <c r="L432" i="32"/>
  <c r="K432" i="32"/>
  <c r="J432" i="32"/>
  <c r="I432" i="32"/>
  <c r="H432" i="32"/>
  <c r="G432" i="32"/>
  <c r="F432" i="32"/>
  <c r="E432" i="32"/>
  <c r="D432" i="32"/>
  <c r="C432" i="32"/>
  <c r="C433" i="32" s="1"/>
  <c r="B432" i="32"/>
  <c r="N431" i="32"/>
  <c r="M431" i="32"/>
  <c r="L431" i="32"/>
  <c r="K431" i="32"/>
  <c r="J431" i="32"/>
  <c r="I431" i="32"/>
  <c r="H431" i="32"/>
  <c r="G431" i="32"/>
  <c r="F431" i="32"/>
  <c r="E431" i="32"/>
  <c r="D431" i="32"/>
  <c r="C431" i="32"/>
  <c r="B431" i="32"/>
  <c r="N430" i="32"/>
  <c r="M430" i="32"/>
  <c r="L430" i="32"/>
  <c r="K430" i="32"/>
  <c r="J430" i="32"/>
  <c r="I430" i="32"/>
  <c r="H430" i="32"/>
  <c r="G430" i="32"/>
  <c r="F430" i="32"/>
  <c r="E430" i="32"/>
  <c r="D430" i="32"/>
  <c r="C430" i="32"/>
  <c r="B430" i="32"/>
  <c r="N429" i="32"/>
  <c r="M429" i="32"/>
  <c r="L429" i="32"/>
  <c r="K429" i="32"/>
  <c r="J429" i="32"/>
  <c r="I429" i="32"/>
  <c r="H429" i="32"/>
  <c r="G429" i="32"/>
  <c r="F429" i="32"/>
  <c r="E429" i="32"/>
  <c r="D429" i="32"/>
  <c r="C429" i="32"/>
  <c r="B429" i="32"/>
  <c r="H427" i="32"/>
  <c r="M426" i="32"/>
  <c r="L426" i="32"/>
  <c r="K426" i="32"/>
  <c r="J426" i="32"/>
  <c r="I426" i="32"/>
  <c r="I427" i="32" s="1"/>
  <c r="H426" i="32"/>
  <c r="G426" i="32"/>
  <c r="F426" i="32"/>
  <c r="E426" i="32"/>
  <c r="D426" i="32"/>
  <c r="C426" i="32"/>
  <c r="B426" i="32"/>
  <c r="N425" i="32"/>
  <c r="M425" i="32"/>
  <c r="L425" i="32"/>
  <c r="K425" i="32"/>
  <c r="J425" i="32"/>
  <c r="I425" i="32"/>
  <c r="H425" i="32"/>
  <c r="G425" i="32"/>
  <c r="F425" i="32"/>
  <c r="E425" i="32"/>
  <c r="D425" i="32"/>
  <c r="C425" i="32"/>
  <c r="B425" i="32"/>
  <c r="N424" i="32"/>
  <c r="M424" i="32"/>
  <c r="L424" i="32"/>
  <c r="K424" i="32"/>
  <c r="J424" i="32"/>
  <c r="I424" i="32"/>
  <c r="H424" i="32"/>
  <c r="G424" i="32"/>
  <c r="F424" i="32"/>
  <c r="E424" i="32"/>
  <c r="D424" i="32"/>
  <c r="C424" i="32"/>
  <c r="B424" i="32"/>
  <c r="N423" i="32"/>
  <c r="M423" i="32"/>
  <c r="L423" i="32"/>
  <c r="K423" i="32"/>
  <c r="J423" i="32"/>
  <c r="I423" i="32"/>
  <c r="H423" i="32"/>
  <c r="G423" i="32"/>
  <c r="F423" i="32"/>
  <c r="E423" i="32"/>
  <c r="D423" i="32"/>
  <c r="C423" i="32"/>
  <c r="B423" i="32"/>
  <c r="M420" i="32"/>
  <c r="L420" i="32"/>
  <c r="K420" i="32"/>
  <c r="K421" i="32" s="1"/>
  <c r="J420" i="32"/>
  <c r="I420" i="32"/>
  <c r="H420" i="32"/>
  <c r="G420" i="32"/>
  <c r="F420" i="32"/>
  <c r="E420" i="32"/>
  <c r="D420" i="32"/>
  <c r="C420" i="32"/>
  <c r="B420" i="32"/>
  <c r="N419" i="32"/>
  <c r="M419" i="32"/>
  <c r="L419" i="32"/>
  <c r="K419" i="32"/>
  <c r="J419" i="32"/>
  <c r="I419" i="32"/>
  <c r="H419" i="32"/>
  <c r="G419" i="32"/>
  <c r="F419" i="32"/>
  <c r="E419" i="32"/>
  <c r="D419" i="32"/>
  <c r="C419" i="32"/>
  <c r="B419" i="32"/>
  <c r="N418" i="32"/>
  <c r="M418" i="32"/>
  <c r="L418" i="32"/>
  <c r="K418" i="32"/>
  <c r="J418" i="32"/>
  <c r="I418" i="32"/>
  <c r="H418" i="32"/>
  <c r="G418" i="32"/>
  <c r="F418" i="32"/>
  <c r="E418" i="32"/>
  <c r="D418" i="32"/>
  <c r="C418" i="32"/>
  <c r="B418" i="32"/>
  <c r="N417" i="32"/>
  <c r="M417" i="32"/>
  <c r="L417" i="32"/>
  <c r="K417" i="32"/>
  <c r="J417" i="32"/>
  <c r="I417" i="32"/>
  <c r="H417" i="32"/>
  <c r="G417" i="32"/>
  <c r="F417" i="32"/>
  <c r="E417" i="32"/>
  <c r="D417" i="32"/>
  <c r="C417" i="32"/>
  <c r="B417" i="32"/>
  <c r="O414" i="32"/>
  <c r="N414" i="32"/>
  <c r="M414" i="32"/>
  <c r="L414" i="32"/>
  <c r="K414" i="32"/>
  <c r="J414" i="32"/>
  <c r="I414" i="32"/>
  <c r="I415" i="32" s="1"/>
  <c r="H414" i="32"/>
  <c r="G414" i="32"/>
  <c r="G415" i="32" s="1"/>
  <c r="F414" i="32"/>
  <c r="E414" i="32"/>
  <c r="D414" i="32"/>
  <c r="C414" i="32"/>
  <c r="B414" i="32"/>
  <c r="O413" i="32"/>
  <c r="N413" i="32"/>
  <c r="M413" i="32"/>
  <c r="L413" i="32"/>
  <c r="K413" i="32"/>
  <c r="J413" i="32"/>
  <c r="I413" i="32"/>
  <c r="H413" i="32"/>
  <c r="G413" i="32"/>
  <c r="F413" i="32"/>
  <c r="E413" i="32"/>
  <c r="D413" i="32"/>
  <c r="C413" i="32"/>
  <c r="B413" i="32"/>
  <c r="O412" i="32"/>
  <c r="N412" i="32"/>
  <c r="M412" i="32"/>
  <c r="L412" i="32"/>
  <c r="K412" i="32"/>
  <c r="J412" i="32"/>
  <c r="I412" i="32"/>
  <c r="H412" i="32"/>
  <c r="G412" i="32"/>
  <c r="F412" i="32"/>
  <c r="E412" i="32"/>
  <c r="D412" i="32"/>
  <c r="C412" i="32"/>
  <c r="B412" i="32"/>
  <c r="O411" i="32"/>
  <c r="N411" i="32"/>
  <c r="M411" i="32"/>
  <c r="L411" i="32"/>
  <c r="K411" i="32"/>
  <c r="J411" i="32"/>
  <c r="I411" i="32"/>
  <c r="H411" i="32"/>
  <c r="G411" i="32"/>
  <c r="F411" i="32"/>
  <c r="E411" i="32"/>
  <c r="D411" i="32"/>
  <c r="C411" i="32"/>
  <c r="B411" i="32"/>
  <c r="O408" i="32"/>
  <c r="N408" i="32"/>
  <c r="M408" i="32"/>
  <c r="L408" i="32"/>
  <c r="L409" i="32" s="1"/>
  <c r="K408" i="32"/>
  <c r="J408" i="32"/>
  <c r="I408" i="32"/>
  <c r="H408" i="32"/>
  <c r="G408" i="32"/>
  <c r="G409" i="32" s="1"/>
  <c r="F408" i="32"/>
  <c r="E408" i="32"/>
  <c r="D408" i="32"/>
  <c r="D409" i="32" s="1"/>
  <c r="C408" i="32"/>
  <c r="B408" i="32"/>
  <c r="O407" i="32"/>
  <c r="N407" i="32"/>
  <c r="M407" i="32"/>
  <c r="L407" i="32"/>
  <c r="K407" i="32"/>
  <c r="J407" i="32"/>
  <c r="I407" i="32"/>
  <c r="H407" i="32"/>
  <c r="G407" i="32"/>
  <c r="F407" i="32"/>
  <c r="E407" i="32"/>
  <c r="D407" i="32"/>
  <c r="C407" i="32"/>
  <c r="B407" i="32"/>
  <c r="O406" i="32"/>
  <c r="N406" i="32"/>
  <c r="M406" i="32"/>
  <c r="L406" i="32"/>
  <c r="K406" i="32"/>
  <c r="J406" i="32"/>
  <c r="I406" i="32"/>
  <c r="H406" i="32"/>
  <c r="G406" i="32"/>
  <c r="F406" i="32"/>
  <c r="E406" i="32"/>
  <c r="D406" i="32"/>
  <c r="C406" i="32"/>
  <c r="B406" i="32"/>
  <c r="O405" i="32"/>
  <c r="N405" i="32"/>
  <c r="M405" i="32"/>
  <c r="L405" i="32"/>
  <c r="K405" i="32"/>
  <c r="J405" i="32"/>
  <c r="I405" i="32"/>
  <c r="H405" i="32"/>
  <c r="G405" i="32"/>
  <c r="F405" i="32"/>
  <c r="E405" i="32"/>
  <c r="D405" i="32"/>
  <c r="C405" i="32"/>
  <c r="B405" i="32"/>
  <c r="O402" i="32"/>
  <c r="N402" i="32"/>
  <c r="N415" i="32" s="1"/>
  <c r="M402" i="32"/>
  <c r="L402" i="32"/>
  <c r="L452" i="32" s="1"/>
  <c r="K402" i="32"/>
  <c r="J402" i="32"/>
  <c r="J427" i="32" s="1"/>
  <c r="I402" i="32"/>
  <c r="I458" i="32" s="1"/>
  <c r="H402" i="32"/>
  <c r="H445" i="32" s="1"/>
  <c r="G402" i="32"/>
  <c r="G452" i="32" s="1"/>
  <c r="F402" i="32"/>
  <c r="E402" i="32"/>
  <c r="D402" i="32"/>
  <c r="C402" i="32"/>
  <c r="B402" i="32"/>
  <c r="O401" i="32"/>
  <c r="N401" i="32"/>
  <c r="M401" i="32"/>
  <c r="L401" i="32"/>
  <c r="K401" i="32"/>
  <c r="J401" i="32"/>
  <c r="I401" i="32"/>
  <c r="H401" i="32"/>
  <c r="G401" i="32"/>
  <c r="F401" i="32"/>
  <c r="E401" i="32"/>
  <c r="D401" i="32"/>
  <c r="C401" i="32"/>
  <c r="B401" i="32"/>
  <c r="O400" i="32"/>
  <c r="N400" i="32"/>
  <c r="M400" i="32"/>
  <c r="L400" i="32"/>
  <c r="K400" i="32"/>
  <c r="J400" i="32"/>
  <c r="I400" i="32"/>
  <c r="H400" i="32"/>
  <c r="G400" i="32"/>
  <c r="F400" i="32"/>
  <c r="E400" i="32"/>
  <c r="D400" i="32"/>
  <c r="C400" i="32"/>
  <c r="B400" i="32"/>
  <c r="O399" i="32"/>
  <c r="N399" i="32"/>
  <c r="M399" i="32"/>
  <c r="L399" i="32"/>
  <c r="K399" i="32"/>
  <c r="J399" i="32"/>
  <c r="I399" i="32"/>
  <c r="H399" i="32"/>
  <c r="G399" i="32"/>
  <c r="F399" i="32"/>
  <c r="E399" i="32"/>
  <c r="D399" i="32"/>
  <c r="C399" i="32"/>
  <c r="B399" i="32"/>
  <c r="O396" i="32"/>
  <c r="N396" i="32"/>
  <c r="N397" i="32" s="1"/>
  <c r="M396" i="32"/>
  <c r="L396" i="32"/>
  <c r="K396" i="32"/>
  <c r="K397" i="32" s="1"/>
  <c r="J396" i="32"/>
  <c r="I396" i="32"/>
  <c r="I397" i="32" s="1"/>
  <c r="H396" i="32"/>
  <c r="G396" i="32"/>
  <c r="F396" i="32"/>
  <c r="F397" i="32" s="1"/>
  <c r="E396" i="32"/>
  <c r="D396" i="32"/>
  <c r="C396" i="32"/>
  <c r="B396" i="32"/>
  <c r="B397" i="32" s="1"/>
  <c r="O395" i="32"/>
  <c r="N395" i="32"/>
  <c r="M395" i="32"/>
  <c r="L395" i="32"/>
  <c r="K395" i="32"/>
  <c r="J395" i="32"/>
  <c r="I395" i="32"/>
  <c r="H395" i="32"/>
  <c r="G395" i="32"/>
  <c r="F395" i="32"/>
  <c r="E395" i="32"/>
  <c r="D395" i="32"/>
  <c r="C395" i="32"/>
  <c r="B395" i="32"/>
  <c r="O394" i="32"/>
  <c r="N394" i="32"/>
  <c r="M394" i="32"/>
  <c r="L394" i="32"/>
  <c r="K394" i="32"/>
  <c r="J394" i="32"/>
  <c r="I394" i="32"/>
  <c r="H394" i="32"/>
  <c r="G394" i="32"/>
  <c r="F394" i="32"/>
  <c r="E394" i="32"/>
  <c r="D394" i="32"/>
  <c r="C394" i="32"/>
  <c r="B394" i="32"/>
  <c r="O393" i="32"/>
  <c r="N393" i="32"/>
  <c r="M393" i="32"/>
  <c r="L393" i="32"/>
  <c r="K393" i="32"/>
  <c r="J393" i="32"/>
  <c r="I393" i="32"/>
  <c r="H393" i="32"/>
  <c r="G393" i="32"/>
  <c r="F393" i="32"/>
  <c r="E393" i="32"/>
  <c r="D393" i="32"/>
  <c r="C393" i="32"/>
  <c r="B393" i="32"/>
  <c r="O390" i="32"/>
  <c r="N390" i="32"/>
  <c r="M390" i="32"/>
  <c r="M391" i="32" s="1"/>
  <c r="L390" i="32"/>
  <c r="K390" i="32"/>
  <c r="K391" i="32" s="1"/>
  <c r="J390" i="32"/>
  <c r="I390" i="32"/>
  <c r="H390" i="32"/>
  <c r="G390" i="32"/>
  <c r="F390" i="32"/>
  <c r="E390" i="32"/>
  <c r="E391" i="32" s="1"/>
  <c r="D390" i="32"/>
  <c r="D391" i="32" s="1"/>
  <c r="C390" i="32"/>
  <c r="B390" i="32"/>
  <c r="O389" i="32"/>
  <c r="N389" i="32"/>
  <c r="M389" i="32"/>
  <c r="L389" i="32"/>
  <c r="K389" i="32"/>
  <c r="J389" i="32"/>
  <c r="I389" i="32"/>
  <c r="H389" i="32"/>
  <c r="G389" i="32"/>
  <c r="F389" i="32"/>
  <c r="E389" i="32"/>
  <c r="D389" i="32"/>
  <c r="C389" i="32"/>
  <c r="B389" i="32"/>
  <c r="O388" i="32"/>
  <c r="N388" i="32"/>
  <c r="M388" i="32"/>
  <c r="L388" i="32"/>
  <c r="K388" i="32"/>
  <c r="J388" i="32"/>
  <c r="I388" i="32"/>
  <c r="H388" i="32"/>
  <c r="G388" i="32"/>
  <c r="F388" i="32"/>
  <c r="E388" i="32"/>
  <c r="D388" i="32"/>
  <c r="C388" i="32"/>
  <c r="B388" i="32"/>
  <c r="O387" i="32"/>
  <c r="N387" i="32"/>
  <c r="M387" i="32"/>
  <c r="L387" i="32"/>
  <c r="K387" i="32"/>
  <c r="J387" i="32"/>
  <c r="I387" i="32"/>
  <c r="H387" i="32"/>
  <c r="G387" i="32"/>
  <c r="F387" i="32"/>
  <c r="E387" i="32"/>
  <c r="D387" i="32"/>
  <c r="C387" i="32"/>
  <c r="B387" i="32"/>
  <c r="O384" i="32"/>
  <c r="N384" i="32"/>
  <c r="N385" i="32" s="1"/>
  <c r="M384" i="32"/>
  <c r="M385" i="32" s="1"/>
  <c r="L384" i="32"/>
  <c r="K384" i="32"/>
  <c r="K385" i="32" s="1"/>
  <c r="J384" i="32"/>
  <c r="I384" i="32"/>
  <c r="I385" i="32" s="1"/>
  <c r="H384" i="32"/>
  <c r="G384" i="32"/>
  <c r="F384" i="32"/>
  <c r="F385" i="32" s="1"/>
  <c r="E384" i="32"/>
  <c r="D384" i="32"/>
  <c r="C384" i="32"/>
  <c r="B384" i="32"/>
  <c r="O383" i="32"/>
  <c r="N383" i="32"/>
  <c r="M383" i="32"/>
  <c r="L383" i="32"/>
  <c r="K383" i="32"/>
  <c r="J383" i="32"/>
  <c r="I383" i="32"/>
  <c r="H383" i="32"/>
  <c r="G383" i="32"/>
  <c r="F383" i="32"/>
  <c r="E383" i="32"/>
  <c r="D383" i="32"/>
  <c r="C383" i="32"/>
  <c r="B383" i="32"/>
  <c r="O382" i="32"/>
  <c r="N382" i="32"/>
  <c r="M382" i="32"/>
  <c r="L382" i="32"/>
  <c r="K382" i="32"/>
  <c r="J382" i="32"/>
  <c r="I382" i="32"/>
  <c r="H382" i="32"/>
  <c r="G382" i="32"/>
  <c r="F382" i="32"/>
  <c r="E382" i="32"/>
  <c r="D382" i="32"/>
  <c r="C382" i="32"/>
  <c r="B382" i="32"/>
  <c r="O381" i="32"/>
  <c r="N381" i="32"/>
  <c r="M381" i="32"/>
  <c r="L381" i="32"/>
  <c r="K381" i="32"/>
  <c r="J381" i="32"/>
  <c r="I381" i="32"/>
  <c r="H381" i="32"/>
  <c r="G381" i="32"/>
  <c r="F381" i="32"/>
  <c r="E381" i="32"/>
  <c r="D381" i="32"/>
  <c r="C381" i="32"/>
  <c r="B381" i="32"/>
  <c r="O378" i="32"/>
  <c r="N378" i="32"/>
  <c r="M378" i="32"/>
  <c r="L378" i="32"/>
  <c r="K378" i="32"/>
  <c r="J378" i="32"/>
  <c r="I378" i="32"/>
  <c r="I379" i="32" s="1"/>
  <c r="H378" i="32"/>
  <c r="G378" i="32"/>
  <c r="F378" i="32"/>
  <c r="E378" i="32"/>
  <c r="D378" i="32"/>
  <c r="C378" i="32"/>
  <c r="B378" i="32"/>
  <c r="O377" i="32"/>
  <c r="N377" i="32"/>
  <c r="M377" i="32"/>
  <c r="L377" i="32"/>
  <c r="K377" i="32"/>
  <c r="J377" i="32"/>
  <c r="I377" i="32"/>
  <c r="H377" i="32"/>
  <c r="G377" i="32"/>
  <c r="F377" i="32"/>
  <c r="E377" i="32"/>
  <c r="D377" i="32"/>
  <c r="C377" i="32"/>
  <c r="B377" i="32"/>
  <c r="O376" i="32"/>
  <c r="N376" i="32"/>
  <c r="M376" i="32"/>
  <c r="L376" i="32"/>
  <c r="K376" i="32"/>
  <c r="J376" i="32"/>
  <c r="I376" i="32"/>
  <c r="H376" i="32"/>
  <c r="G376" i="32"/>
  <c r="F376" i="32"/>
  <c r="E376" i="32"/>
  <c r="D376" i="32"/>
  <c r="C376" i="32"/>
  <c r="B376" i="32"/>
  <c r="O375" i="32"/>
  <c r="N375" i="32"/>
  <c r="M375" i="32"/>
  <c r="L375" i="32"/>
  <c r="K375" i="32"/>
  <c r="J375" i="32"/>
  <c r="I375" i="32"/>
  <c r="H375" i="32"/>
  <c r="G375" i="32"/>
  <c r="F375" i="32"/>
  <c r="E375" i="32"/>
  <c r="D375" i="32"/>
  <c r="C375" i="32"/>
  <c r="B375" i="32"/>
  <c r="M373" i="32"/>
  <c r="F373" i="32"/>
  <c r="O372" i="32"/>
  <c r="N372" i="32"/>
  <c r="N373" i="32" s="1"/>
  <c r="M372" i="32"/>
  <c r="L372" i="32"/>
  <c r="K372" i="32"/>
  <c r="K373" i="32" s="1"/>
  <c r="J372" i="32"/>
  <c r="I372" i="32"/>
  <c r="I373" i="32" s="1"/>
  <c r="H372" i="32"/>
  <c r="G372" i="32"/>
  <c r="F372" i="32"/>
  <c r="E372" i="32"/>
  <c r="E373" i="32" s="1"/>
  <c r="D372" i="32"/>
  <c r="C372" i="32"/>
  <c r="B372" i="32"/>
  <c r="O371" i="32"/>
  <c r="N371" i="32"/>
  <c r="M371" i="32"/>
  <c r="L371" i="32"/>
  <c r="K371" i="32"/>
  <c r="J371" i="32"/>
  <c r="I371" i="32"/>
  <c r="H371" i="32"/>
  <c r="G371" i="32"/>
  <c r="F371" i="32"/>
  <c r="E371" i="32"/>
  <c r="D371" i="32"/>
  <c r="C371" i="32"/>
  <c r="B371" i="32"/>
  <c r="O370" i="32"/>
  <c r="N370" i="32"/>
  <c r="M370" i="32"/>
  <c r="L370" i="32"/>
  <c r="K370" i="32"/>
  <c r="J370" i="32"/>
  <c r="I370" i="32"/>
  <c r="H370" i="32"/>
  <c r="G370" i="32"/>
  <c r="F370" i="32"/>
  <c r="E370" i="32"/>
  <c r="D370" i="32"/>
  <c r="C370" i="32"/>
  <c r="B370" i="32"/>
  <c r="O369" i="32"/>
  <c r="N369" i="32"/>
  <c r="M369" i="32"/>
  <c r="L369" i="32"/>
  <c r="K369" i="32"/>
  <c r="J369" i="32"/>
  <c r="I369" i="32"/>
  <c r="H369" i="32"/>
  <c r="G369" i="32"/>
  <c r="F369" i="32"/>
  <c r="E369" i="32"/>
  <c r="D369" i="32"/>
  <c r="C369" i="32"/>
  <c r="B369" i="32"/>
  <c r="O366" i="32"/>
  <c r="N366" i="32"/>
  <c r="N367" i="32" s="1"/>
  <c r="M366" i="32"/>
  <c r="M367" i="32" s="1"/>
  <c r="L366" i="32"/>
  <c r="K366" i="32"/>
  <c r="K367" i="32" s="1"/>
  <c r="J366" i="32"/>
  <c r="I366" i="32"/>
  <c r="I367" i="32" s="1"/>
  <c r="H366" i="32"/>
  <c r="G366" i="32"/>
  <c r="G367" i="32" s="1"/>
  <c r="F366" i="32"/>
  <c r="F367" i="32" s="1"/>
  <c r="E366" i="32"/>
  <c r="D366" i="32"/>
  <c r="C366" i="32"/>
  <c r="B366" i="32"/>
  <c r="B367" i="32" s="1"/>
  <c r="O365" i="32"/>
  <c r="N365" i="32"/>
  <c r="M365" i="32"/>
  <c r="L365" i="32"/>
  <c r="K365" i="32"/>
  <c r="J365" i="32"/>
  <c r="I365" i="32"/>
  <c r="H365" i="32"/>
  <c r="G365" i="32"/>
  <c r="F365" i="32"/>
  <c r="E365" i="32"/>
  <c r="D365" i="32"/>
  <c r="C365" i="32"/>
  <c r="B365" i="32"/>
  <c r="O364" i="32"/>
  <c r="N364" i="32"/>
  <c r="M364" i="32"/>
  <c r="L364" i="32"/>
  <c r="K364" i="32"/>
  <c r="J364" i="32"/>
  <c r="I364" i="32"/>
  <c r="H364" i="32"/>
  <c r="G364" i="32"/>
  <c r="F364" i="32"/>
  <c r="E364" i="32"/>
  <c r="D364" i="32"/>
  <c r="C364" i="32"/>
  <c r="B364" i="32"/>
  <c r="O363" i="32"/>
  <c r="N363" i="32"/>
  <c r="M363" i="32"/>
  <c r="L363" i="32"/>
  <c r="K363" i="32"/>
  <c r="J363" i="32"/>
  <c r="I363" i="32"/>
  <c r="H363" i="32"/>
  <c r="G363" i="32"/>
  <c r="F363" i="32"/>
  <c r="E363" i="32"/>
  <c r="D363" i="32"/>
  <c r="C363" i="32"/>
  <c r="B363" i="32"/>
  <c r="O360" i="32"/>
  <c r="N360" i="32"/>
  <c r="M360" i="32"/>
  <c r="L360" i="32"/>
  <c r="K360" i="32"/>
  <c r="K361" i="32" s="1"/>
  <c r="J360" i="32"/>
  <c r="I360" i="32"/>
  <c r="I361" i="32" s="1"/>
  <c r="H360" i="32"/>
  <c r="G360" i="32"/>
  <c r="G361" i="32" s="1"/>
  <c r="F360" i="32"/>
  <c r="F361" i="32" s="1"/>
  <c r="E360" i="32"/>
  <c r="D360" i="32"/>
  <c r="C360" i="32"/>
  <c r="B360" i="32"/>
  <c r="O359" i="32"/>
  <c r="N359" i="32"/>
  <c r="M359" i="32"/>
  <c r="L359" i="32"/>
  <c r="K359" i="32"/>
  <c r="J359" i="32"/>
  <c r="I359" i="32"/>
  <c r="H359" i="32"/>
  <c r="G359" i="32"/>
  <c r="F359" i="32"/>
  <c r="E359" i="32"/>
  <c r="D359" i="32"/>
  <c r="C359" i="32"/>
  <c r="B359" i="32"/>
  <c r="O358" i="32"/>
  <c r="N358" i="32"/>
  <c r="M358" i="32"/>
  <c r="L358" i="32"/>
  <c r="K358" i="32"/>
  <c r="J358" i="32"/>
  <c r="I358" i="32"/>
  <c r="H358" i="32"/>
  <c r="G358" i="32"/>
  <c r="F358" i="32"/>
  <c r="E358" i="32"/>
  <c r="D358" i="32"/>
  <c r="C358" i="32"/>
  <c r="B358" i="32"/>
  <c r="O357" i="32"/>
  <c r="N357" i="32"/>
  <c r="M357" i="32"/>
  <c r="L357" i="32"/>
  <c r="K357" i="32"/>
  <c r="J357" i="32"/>
  <c r="I357" i="32"/>
  <c r="H357" i="32"/>
  <c r="G357" i="32"/>
  <c r="F357" i="32"/>
  <c r="E357" i="32"/>
  <c r="D357" i="32"/>
  <c r="C357" i="32"/>
  <c r="B357" i="32"/>
  <c r="O354" i="32"/>
  <c r="N354" i="32"/>
  <c r="M354" i="32"/>
  <c r="M355" i="32" s="1"/>
  <c r="L354" i="32"/>
  <c r="K354" i="32"/>
  <c r="K355" i="32" s="1"/>
  <c r="J354" i="32"/>
  <c r="I354" i="32"/>
  <c r="H354" i="32"/>
  <c r="H355" i="32" s="1"/>
  <c r="G354" i="32"/>
  <c r="G355" i="32" s="1"/>
  <c r="F354" i="32"/>
  <c r="F355" i="32" s="1"/>
  <c r="E354" i="32"/>
  <c r="E355" i="32" s="1"/>
  <c r="D354" i="32"/>
  <c r="C354" i="32"/>
  <c r="B354" i="32"/>
  <c r="O353" i="32"/>
  <c r="N353" i="32"/>
  <c r="M353" i="32"/>
  <c r="L353" i="32"/>
  <c r="K353" i="32"/>
  <c r="J353" i="32"/>
  <c r="I353" i="32"/>
  <c r="H353" i="32"/>
  <c r="G353" i="32"/>
  <c r="F353" i="32"/>
  <c r="E353" i="32"/>
  <c r="D353" i="32"/>
  <c r="C353" i="32"/>
  <c r="B353" i="32"/>
  <c r="O352" i="32"/>
  <c r="N352" i="32"/>
  <c r="M352" i="32"/>
  <c r="L352" i="32"/>
  <c r="K352" i="32"/>
  <c r="J352" i="32"/>
  <c r="I352" i="32"/>
  <c r="H352" i="32"/>
  <c r="G352" i="32"/>
  <c r="F352" i="32"/>
  <c r="E352" i="32"/>
  <c r="D352" i="32"/>
  <c r="C352" i="32"/>
  <c r="B352" i="32"/>
  <c r="O351" i="32"/>
  <c r="N351" i="32"/>
  <c r="M351" i="32"/>
  <c r="L351" i="32"/>
  <c r="K351" i="32"/>
  <c r="J351" i="32"/>
  <c r="I351" i="32"/>
  <c r="H351" i="32"/>
  <c r="G351" i="32"/>
  <c r="F351" i="32"/>
  <c r="E351" i="32"/>
  <c r="D351" i="32"/>
  <c r="C351" i="32"/>
  <c r="B351" i="32"/>
  <c r="BG215" i="32"/>
  <c r="BC215" i="32"/>
  <c r="AD215" i="32"/>
  <c r="AB215" i="32"/>
  <c r="BL213" i="32"/>
  <c r="BL215" i="32" s="1"/>
  <c r="BK213" i="32"/>
  <c r="BK215" i="32" s="1"/>
  <c r="BJ213" i="32"/>
  <c r="BJ215" i="32" s="1"/>
  <c r="BI213" i="32"/>
  <c r="BI215" i="32" s="1"/>
  <c r="BH213" i="32"/>
  <c r="BH215" i="32" s="1"/>
  <c r="BG213" i="32"/>
  <c r="BF213" i="32"/>
  <c r="BF215" i="32" s="1"/>
  <c r="BE213" i="32"/>
  <c r="BE215" i="32" s="1"/>
  <c r="BD213" i="32"/>
  <c r="BD215" i="32" s="1"/>
  <c r="BC213" i="32"/>
  <c r="BB213" i="32"/>
  <c r="BB215" i="32" s="1"/>
  <c r="BA213" i="32"/>
  <c r="BA215" i="32" s="1"/>
  <c r="AZ213" i="32"/>
  <c r="AZ215" i="32" s="1"/>
  <c r="AY213" i="32"/>
  <c r="AY215" i="32" s="1"/>
  <c r="AX213" i="32"/>
  <c r="AX215" i="32" s="1"/>
  <c r="AW213" i="32"/>
  <c r="AW215" i="32" s="1"/>
  <c r="AV213" i="32"/>
  <c r="AV215" i="32" s="1"/>
  <c r="AU213" i="32"/>
  <c r="AU215" i="32" s="1"/>
  <c r="AT213" i="32"/>
  <c r="AT215" i="32" s="1"/>
  <c r="AS213" i="32"/>
  <c r="AS215" i="32" s="1"/>
  <c r="AR213" i="32"/>
  <c r="AR215" i="32" s="1"/>
  <c r="AQ213" i="32"/>
  <c r="AQ215" i="32" s="1"/>
  <c r="AP213" i="32"/>
  <c r="AP215" i="32" s="1"/>
  <c r="AO213" i="32"/>
  <c r="AO215" i="32" s="1"/>
  <c r="AN213" i="32"/>
  <c r="AN215" i="32" s="1"/>
  <c r="AM213" i="32"/>
  <c r="AM215" i="32" s="1"/>
  <c r="AL213" i="32"/>
  <c r="AL215" i="32" s="1"/>
  <c r="AK213" i="32"/>
  <c r="AK215" i="32" s="1"/>
  <c r="AJ213" i="32"/>
  <c r="AJ215" i="32" s="1"/>
  <c r="AI213" i="32"/>
  <c r="AI215" i="32" s="1"/>
  <c r="AH213" i="32"/>
  <c r="AH215" i="32" s="1"/>
  <c r="AG213" i="32"/>
  <c r="AG215" i="32" s="1"/>
  <c r="AF213" i="32"/>
  <c r="AF215" i="32" s="1"/>
  <c r="AE213" i="32"/>
  <c r="AE215" i="32" s="1"/>
  <c r="AD213" i="32"/>
  <c r="AC213" i="32"/>
  <c r="AC215" i="32" s="1"/>
  <c r="AB213" i="32"/>
  <c r="AA213" i="32"/>
  <c r="AA215" i="32" s="1"/>
  <c r="Z213" i="32"/>
  <c r="Z215" i="32" s="1"/>
  <c r="Y213" i="32"/>
  <c r="Y215" i="32" s="1"/>
  <c r="X213" i="32"/>
  <c r="X215" i="32" s="1"/>
  <c r="W213" i="32"/>
  <c r="W215" i="32" s="1"/>
  <c r="V213" i="32"/>
  <c r="V215" i="32" s="1"/>
  <c r="U213" i="32"/>
  <c r="U215" i="32" s="1"/>
  <c r="T213" i="32"/>
  <c r="T215" i="32" s="1"/>
  <c r="S213" i="32"/>
  <c r="S215" i="32" s="1"/>
  <c r="R213" i="32"/>
  <c r="R215" i="32" s="1"/>
  <c r="Q213" i="32"/>
  <c r="Q215" i="32" s="1"/>
  <c r="P213" i="32"/>
  <c r="P215" i="32" s="1"/>
  <c r="O213" i="32"/>
  <c r="O215" i="32" s="1"/>
  <c r="N213" i="32"/>
  <c r="N215" i="32" s="1"/>
  <c r="M213" i="32"/>
  <c r="M215" i="32" s="1"/>
  <c r="L213" i="32"/>
  <c r="L215" i="32" s="1"/>
  <c r="K213" i="32"/>
  <c r="K215" i="32" s="1"/>
  <c r="J213" i="32"/>
  <c r="J215" i="32" s="1"/>
  <c r="I213" i="32"/>
  <c r="I215" i="32" s="1"/>
  <c r="H213" i="32"/>
  <c r="H215" i="32" s="1"/>
  <c r="N543" i="32" s="1"/>
  <c r="G213" i="32"/>
  <c r="G215" i="32" s="1"/>
  <c r="O540" i="32" s="1"/>
  <c r="F213" i="32"/>
  <c r="F215" i="32" s="1"/>
  <c r="O541" i="32" s="1"/>
  <c r="E213" i="32"/>
  <c r="E215" i="32" s="1"/>
  <c r="O542" i="32" s="1"/>
  <c r="D213" i="32"/>
  <c r="D215" i="32" s="1"/>
  <c r="O543" i="32" s="1"/>
  <c r="C213" i="32"/>
  <c r="C215" i="32" s="1"/>
  <c r="B213" i="32"/>
  <c r="B215" i="32" s="1"/>
  <c r="BE124" i="32"/>
  <c r="AZ124" i="32"/>
  <c r="AR124" i="32"/>
  <c r="AD124" i="32"/>
  <c r="Y124" i="32"/>
  <c r="BK123" i="32"/>
  <c r="BJ123" i="32"/>
  <c r="BI123" i="32"/>
  <c r="BH123" i="32"/>
  <c r="BG123" i="32"/>
  <c r="BF123" i="32"/>
  <c r="BE123" i="32"/>
  <c r="BD123" i="32"/>
  <c r="BC123" i="32"/>
  <c r="BK122" i="32"/>
  <c r="BK124" i="32" s="1"/>
  <c r="BK125" i="32" s="1"/>
  <c r="BJ122" i="32"/>
  <c r="BJ124" i="32" s="1"/>
  <c r="BI122" i="32"/>
  <c r="BI124" i="32" s="1"/>
  <c r="BH122" i="32"/>
  <c r="BH124" i="32" s="1"/>
  <c r="BG122" i="32"/>
  <c r="BG124" i="32" s="1"/>
  <c r="BG125" i="32" s="1"/>
  <c r="BF122" i="32"/>
  <c r="BF124" i="32" s="1"/>
  <c r="BE122" i="32"/>
  <c r="BD122" i="32"/>
  <c r="BD124" i="32" s="1"/>
  <c r="BC122" i="32"/>
  <c r="BC124" i="32" s="1"/>
  <c r="BC125" i="32" s="1"/>
  <c r="BB122" i="32"/>
  <c r="BB124" i="32" s="1"/>
  <c r="BA122" i="32"/>
  <c r="BA124" i="32" s="1"/>
  <c r="AZ122" i="32"/>
  <c r="AY122" i="32"/>
  <c r="AY124" i="32" s="1"/>
  <c r="AX122" i="32"/>
  <c r="AX124" i="32" s="1"/>
  <c r="AW122" i="32"/>
  <c r="AW124" i="32" s="1"/>
  <c r="AV122" i="32"/>
  <c r="AV124" i="32" s="1"/>
  <c r="AU122" i="32"/>
  <c r="AU124" i="32" s="1"/>
  <c r="AT122" i="32"/>
  <c r="AT124" i="32" s="1"/>
  <c r="AS122" i="32"/>
  <c r="AS124" i="32" s="1"/>
  <c r="AR122" i="32"/>
  <c r="AQ122" i="32"/>
  <c r="AQ124" i="32" s="1"/>
  <c r="AP122" i="32"/>
  <c r="AP124" i="32" s="1"/>
  <c r="AO122" i="32"/>
  <c r="AO124" i="32" s="1"/>
  <c r="AN122" i="32"/>
  <c r="AN124" i="32" s="1"/>
  <c r="AM122" i="32"/>
  <c r="AM124" i="32" s="1"/>
  <c r="AL122" i="32"/>
  <c r="AL124" i="32" s="1"/>
  <c r="AK122" i="32"/>
  <c r="AK124" i="32" s="1"/>
  <c r="AJ122" i="32"/>
  <c r="AJ124" i="32" s="1"/>
  <c r="AI122" i="32"/>
  <c r="AI124" i="32" s="1"/>
  <c r="AH122" i="32"/>
  <c r="AH124" i="32" s="1"/>
  <c r="AG122" i="32"/>
  <c r="AG124" i="32" s="1"/>
  <c r="AF122" i="32"/>
  <c r="AF124" i="32" s="1"/>
  <c r="AE122" i="32"/>
  <c r="AE124" i="32" s="1"/>
  <c r="AD122" i="32"/>
  <c r="AC122" i="32"/>
  <c r="AC124" i="32" s="1"/>
  <c r="AB122" i="32"/>
  <c r="AB124" i="32" s="1"/>
  <c r="AA122" i="32"/>
  <c r="AA124" i="32" s="1"/>
  <c r="Z122" i="32"/>
  <c r="Z124" i="32" s="1"/>
  <c r="Y122" i="32"/>
  <c r="X122" i="32"/>
  <c r="X124" i="32" s="1"/>
  <c r="W122" i="32"/>
  <c r="W124" i="32" s="1"/>
  <c r="V122" i="32"/>
  <c r="V124" i="32" s="1"/>
  <c r="U122" i="32"/>
  <c r="U124" i="32" s="1"/>
  <c r="T122" i="32"/>
  <c r="T124" i="32" s="1"/>
  <c r="S122" i="32"/>
  <c r="S124" i="32" s="1"/>
  <c r="R122" i="32"/>
  <c r="R124" i="32" s="1"/>
  <c r="Q122" i="32"/>
  <c r="Q124" i="32" s="1"/>
  <c r="P122" i="32"/>
  <c r="P124" i="32" s="1"/>
  <c r="O122" i="32"/>
  <c r="O124" i="32" s="1"/>
  <c r="N122" i="32"/>
  <c r="N124" i="32" s="1"/>
  <c r="M122" i="32"/>
  <c r="M124" i="32" s="1"/>
  <c r="L122" i="32"/>
  <c r="L124" i="32" s="1"/>
  <c r="K122" i="32"/>
  <c r="K124" i="32" s="1"/>
  <c r="J122" i="32"/>
  <c r="J124" i="32" s="1"/>
  <c r="I122" i="32"/>
  <c r="I124" i="32" s="1"/>
  <c r="H122" i="32"/>
  <c r="H124" i="32" s="1"/>
  <c r="N426" i="32" s="1"/>
  <c r="G122" i="32"/>
  <c r="G124" i="32" s="1"/>
  <c r="O423" i="32" s="1"/>
  <c r="F122" i="32"/>
  <c r="F124" i="32" s="1"/>
  <c r="O424" i="32" s="1"/>
  <c r="E122" i="32"/>
  <c r="E124" i="32" s="1"/>
  <c r="O425" i="32" s="1"/>
  <c r="D122" i="32"/>
  <c r="D124" i="32" s="1"/>
  <c r="O426" i="32" s="1"/>
  <c r="C122" i="32"/>
  <c r="C124" i="32" s="1"/>
  <c r="B122" i="32"/>
  <c r="B124" i="32" s="1"/>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121"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120" i="32"/>
  <c r="BK119" i="32"/>
  <c r="BJ119" i="32"/>
  <c r="BI119" i="32"/>
  <c r="BH119" i="32"/>
  <c r="BG119" i="32"/>
  <c r="BF119" i="32"/>
  <c r="BE119" i="32"/>
  <c r="BD119" i="32"/>
  <c r="BC119" i="32"/>
  <c r="BB119" i="32"/>
  <c r="BA119" i="32"/>
  <c r="AZ119" i="32"/>
  <c r="AZ123" i="32" s="1"/>
  <c r="AY119" i="32"/>
  <c r="AX119" i="32"/>
  <c r="AW119" i="32"/>
  <c r="AW123" i="32" s="1"/>
  <c r="AV119" i="32"/>
  <c r="AU119" i="32"/>
  <c r="AT119" i="32"/>
  <c r="AT123" i="32" s="1"/>
  <c r="AS119" i="32"/>
  <c r="AR119" i="32"/>
  <c r="AR123" i="32" s="1"/>
  <c r="AR125" i="32" s="1"/>
  <c r="AQ119" i="32"/>
  <c r="AP119" i="32"/>
  <c r="AO119" i="32"/>
  <c r="AN119" i="32"/>
  <c r="AN123" i="32" s="1"/>
  <c r="AN125" i="32" s="1"/>
  <c r="AM119" i="32"/>
  <c r="AM123" i="32" s="1"/>
  <c r="AL119" i="32"/>
  <c r="AK119" i="32"/>
  <c r="AJ119" i="32"/>
  <c r="AI119" i="32"/>
  <c r="AH119" i="32"/>
  <c r="AH123" i="32" s="1"/>
  <c r="AG119" i="32"/>
  <c r="AG123" i="32" s="1"/>
  <c r="AF119" i="32"/>
  <c r="AF123" i="32" s="1"/>
  <c r="AF125" i="32" s="1"/>
  <c r="AE119" i="32"/>
  <c r="AD119" i="32"/>
  <c r="AC119" i="32"/>
  <c r="AB119" i="32"/>
  <c r="AB123" i="32" s="1"/>
  <c r="AB125" i="32" s="1"/>
  <c r="AA119" i="32"/>
  <c r="Z119" i="32"/>
  <c r="Y119" i="32"/>
  <c r="Y123" i="32" s="1"/>
  <c r="Y125" i="32" s="1"/>
  <c r="X119" i="32"/>
  <c r="W119" i="32"/>
  <c r="V119" i="32"/>
  <c r="V123" i="32" s="1"/>
  <c r="U119" i="32"/>
  <c r="T119" i="32"/>
  <c r="T123" i="32" s="1"/>
  <c r="T125" i="32" s="1"/>
  <c r="S119" i="32"/>
  <c r="R119" i="32"/>
  <c r="Q119" i="32"/>
  <c r="P119" i="32"/>
  <c r="P123" i="32" s="1"/>
  <c r="P125" i="32" s="1"/>
  <c r="O119" i="32"/>
  <c r="O123" i="32" s="1"/>
  <c r="N119" i="32"/>
  <c r="M119" i="32"/>
  <c r="L119" i="32"/>
  <c r="K119" i="32"/>
  <c r="J119" i="32"/>
  <c r="J123" i="32" s="1"/>
  <c r="I119" i="32"/>
  <c r="I123" i="32" s="1"/>
  <c r="H119" i="32"/>
  <c r="H123" i="32" s="1"/>
  <c r="H125" i="32" s="1"/>
  <c r="N432" i="32" s="1"/>
  <c r="N433" i="32" s="1"/>
  <c r="G119" i="32"/>
  <c r="F119" i="32"/>
  <c r="E119" i="32"/>
  <c r="D119" i="32"/>
  <c r="D123" i="32" s="1"/>
  <c r="D125" i="32" s="1"/>
  <c r="O432" i="32" s="1"/>
  <c r="C119" i="32"/>
  <c r="B119" i="32"/>
  <c r="N721" i="31"/>
  <c r="O720" i="31"/>
  <c r="M717" i="31"/>
  <c r="N716" i="31"/>
  <c r="N717" i="31" s="1"/>
  <c r="L713" i="31"/>
  <c r="M712" i="31"/>
  <c r="K709" i="31"/>
  <c r="L708" i="31"/>
  <c r="J705" i="31"/>
  <c r="L704" i="31"/>
  <c r="M704" i="31" s="1"/>
  <c r="K704" i="31"/>
  <c r="K705" i="31" s="1"/>
  <c r="K707" i="31" s="1"/>
  <c r="J701" i="31"/>
  <c r="I701" i="31"/>
  <c r="J700" i="31"/>
  <c r="K700" i="31" s="1"/>
  <c r="H697" i="31"/>
  <c r="I696" i="31"/>
  <c r="J696" i="31" s="1"/>
  <c r="J697" i="31" s="1"/>
  <c r="G693" i="31"/>
  <c r="H692" i="31"/>
  <c r="H693" i="31" s="1"/>
  <c r="F689" i="31"/>
  <c r="G688" i="31"/>
  <c r="E685" i="31"/>
  <c r="F684" i="31"/>
  <c r="F685" i="31" s="1"/>
  <c r="D681" i="31"/>
  <c r="E680" i="31"/>
  <c r="F680" i="31" s="1"/>
  <c r="C677" i="31"/>
  <c r="D676" i="31"/>
  <c r="E676" i="31" s="1"/>
  <c r="B673" i="31"/>
  <c r="C672" i="31"/>
  <c r="C673" i="31" s="1"/>
  <c r="N669"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M613" i="31"/>
  <c r="L613" i="31"/>
  <c r="K613" i="31"/>
  <c r="J613" i="31"/>
  <c r="I613" i="31"/>
  <c r="H613" i="31"/>
  <c r="G613" i="31"/>
  <c r="F613" i="31"/>
  <c r="F607" i="31" s="1"/>
  <c r="E613" i="31"/>
  <c r="D613" i="31"/>
  <c r="C613" i="31"/>
  <c r="B613" i="31"/>
  <c r="O612" i="31"/>
  <c r="N612" i="31"/>
  <c r="M612" i="31"/>
  <c r="L612" i="31"/>
  <c r="L606" i="31" s="1"/>
  <c r="K612" i="31"/>
  <c r="J612" i="31"/>
  <c r="I612" i="31"/>
  <c r="H612" i="31"/>
  <c r="H606" i="31" s="1"/>
  <c r="G612" i="31"/>
  <c r="F612" i="31"/>
  <c r="E612" i="31"/>
  <c r="D612" i="31"/>
  <c r="C612" i="31"/>
  <c r="B612" i="31"/>
  <c r="O611" i="31"/>
  <c r="N611" i="31"/>
  <c r="M611" i="31"/>
  <c r="L611" i="31"/>
  <c r="K611" i="31"/>
  <c r="J611" i="31"/>
  <c r="J605" i="31" s="1"/>
  <c r="I611" i="31"/>
  <c r="H611" i="31"/>
  <c r="G611" i="31"/>
  <c r="F611" i="31"/>
  <c r="E611" i="31"/>
  <c r="D611" i="31"/>
  <c r="C611" i="31"/>
  <c r="B611" i="31"/>
  <c r="O602" i="31"/>
  <c r="N602" i="31"/>
  <c r="M602" i="31"/>
  <c r="L602" i="31"/>
  <c r="K602" i="31"/>
  <c r="K608" i="31" s="1"/>
  <c r="J602" i="31"/>
  <c r="I602" i="31"/>
  <c r="H602" i="31"/>
  <c r="G602" i="31"/>
  <c r="F602" i="31"/>
  <c r="E602" i="31"/>
  <c r="E608" i="31" s="1"/>
  <c r="D602" i="31"/>
  <c r="C602" i="31"/>
  <c r="B602" i="31"/>
  <c r="O601" i="31"/>
  <c r="N601" i="31"/>
  <c r="M601" i="31"/>
  <c r="M607" i="31" s="1"/>
  <c r="L601" i="31"/>
  <c r="K601" i="31"/>
  <c r="J601" i="31"/>
  <c r="I601" i="31"/>
  <c r="I607" i="31" s="1"/>
  <c r="H601" i="31"/>
  <c r="G601" i="31"/>
  <c r="G607" i="31" s="1"/>
  <c r="F601" i="31"/>
  <c r="E601" i="31"/>
  <c r="D601" i="31"/>
  <c r="C601" i="31"/>
  <c r="B601" i="31"/>
  <c r="B607" i="31" s="1"/>
  <c r="O600" i="31"/>
  <c r="O606" i="31" s="1"/>
  <c r="N600" i="31"/>
  <c r="M600" i="31"/>
  <c r="L600" i="31"/>
  <c r="K600" i="31"/>
  <c r="K606" i="31" s="1"/>
  <c r="J600" i="31"/>
  <c r="J606" i="31" s="1"/>
  <c r="I600" i="31"/>
  <c r="I606" i="31" s="1"/>
  <c r="H600" i="31"/>
  <c r="G600" i="31"/>
  <c r="F600" i="31"/>
  <c r="E600" i="31"/>
  <c r="D600" i="31"/>
  <c r="C600" i="31"/>
  <c r="C606" i="31" s="1"/>
  <c r="B600" i="31"/>
  <c r="O599" i="31"/>
  <c r="N599" i="31"/>
  <c r="M599" i="31"/>
  <c r="M605" i="31" s="1"/>
  <c r="L599" i="31"/>
  <c r="K599" i="31"/>
  <c r="K605" i="31" s="1"/>
  <c r="J599" i="31"/>
  <c r="I599" i="31"/>
  <c r="H599" i="31"/>
  <c r="G599" i="31"/>
  <c r="F599" i="31"/>
  <c r="F605" i="31" s="1"/>
  <c r="E599" i="31"/>
  <c r="E605" i="31" s="1"/>
  <c r="D599" i="31"/>
  <c r="C599" i="31"/>
  <c r="B599" i="3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M584" i="31"/>
  <c r="L584" i="31"/>
  <c r="K584" i="31"/>
  <c r="J584" i="31"/>
  <c r="J588" i="31" s="1"/>
  <c r="I584" i="31"/>
  <c r="H584" i="31"/>
  <c r="G584" i="31"/>
  <c r="F584" i="31"/>
  <c r="E584" i="31"/>
  <c r="D584" i="31"/>
  <c r="C584" i="31"/>
  <c r="B584" i="31"/>
  <c r="B588" i="31" s="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K577" i="31"/>
  <c r="J577" i="31"/>
  <c r="I577" i="31"/>
  <c r="H577" i="31"/>
  <c r="G577" i="31"/>
  <c r="F577" i="31"/>
  <c r="E577" i="31"/>
  <c r="D577" i="3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K563" i="31"/>
  <c r="J563" i="31"/>
  <c r="I563" i="31"/>
  <c r="H563" i="31"/>
  <c r="G563" i="31"/>
  <c r="F563" i="31"/>
  <c r="E563" i="31"/>
  <c r="D563" i="3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N533" i="31"/>
  <c r="M533" i="31"/>
  <c r="L533" i="31"/>
  <c r="K533" i="31"/>
  <c r="J533" i="31"/>
  <c r="I533" i="31"/>
  <c r="H533" i="31"/>
  <c r="G533" i="31"/>
  <c r="F533" i="31"/>
  <c r="E533" i="31"/>
  <c r="D533" i="31"/>
  <c r="C533" i="31"/>
  <c r="B533" i="31"/>
  <c r="O532" i="31"/>
  <c r="N532" i="31"/>
  <c r="M532" i="31"/>
  <c r="L532" i="31"/>
  <c r="K532" i="31"/>
  <c r="J532" i="31"/>
  <c r="J536" i="31" s="1"/>
  <c r="I532" i="31"/>
  <c r="H532" i="31"/>
  <c r="G532" i="31"/>
  <c r="F532" i="31"/>
  <c r="E532" i="31"/>
  <c r="D532" i="31"/>
  <c r="C532" i="31"/>
  <c r="B532" i="31"/>
  <c r="B536" i="31" s="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L525" i="31"/>
  <c r="K525" i="31"/>
  <c r="J525" i="31"/>
  <c r="I525" i="31"/>
  <c r="H525" i="31"/>
  <c r="G525" i="31"/>
  <c r="F525" i="31"/>
  <c r="E525" i="31"/>
  <c r="D525" i="31"/>
  <c r="C525" i="31"/>
  <c r="B525" i="31"/>
  <c r="O524" i="31"/>
  <c r="N524" i="31"/>
  <c r="M524" i="31"/>
  <c r="L524" i="31"/>
  <c r="K524" i="31"/>
  <c r="J524" i="31"/>
  <c r="I524" i="31"/>
  <c r="H524" i="3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K516" i="31"/>
  <c r="K520" i="31" s="1"/>
  <c r="J516" i="31"/>
  <c r="I516" i="31"/>
  <c r="H516" i="31"/>
  <c r="G516" i="31"/>
  <c r="F516" i="31"/>
  <c r="E516" i="31"/>
  <c r="D516" i="31"/>
  <c r="C516" i="3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M500" i="31"/>
  <c r="L500" i="31"/>
  <c r="K500" i="31"/>
  <c r="J500" i="31"/>
  <c r="I500" i="31"/>
  <c r="H500" i="31"/>
  <c r="G500" i="31"/>
  <c r="F500" i="31"/>
  <c r="E500" i="31"/>
  <c r="D500" i="31"/>
  <c r="C500" i="31"/>
  <c r="B500" i="31"/>
  <c r="O499" i="31"/>
  <c r="N499" i="31"/>
  <c r="M499" i="31"/>
  <c r="L499" i="31"/>
  <c r="K499" i="31"/>
  <c r="J499" i="31"/>
  <c r="I499" i="31"/>
  <c r="H499" i="31"/>
  <c r="G499" i="31"/>
  <c r="F499" i="31"/>
  <c r="E499" i="31"/>
  <c r="D499" i="31"/>
  <c r="C499" i="31"/>
  <c r="B499" i="31"/>
  <c r="O495" i="31"/>
  <c r="N495" i="31"/>
  <c r="M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O490" i="31" s="1"/>
  <c r="N488" i="31"/>
  <c r="M488" i="31"/>
  <c r="L488" i="31"/>
  <c r="K488" i="31"/>
  <c r="J488" i="31"/>
  <c r="I488" i="31"/>
  <c r="H488" i="31"/>
  <c r="G488" i="3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K486" i="31"/>
  <c r="K490" i="31" s="1"/>
  <c r="J486" i="31"/>
  <c r="I486" i="31"/>
  <c r="H486" i="31"/>
  <c r="G486" i="31"/>
  <c r="F486" i="31"/>
  <c r="E486" i="31"/>
  <c r="D486" i="31"/>
  <c r="C486" i="3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N481" i="31"/>
  <c r="M481" i="31"/>
  <c r="L481" i="31"/>
  <c r="K481" i="31"/>
  <c r="J481" i="31"/>
  <c r="I481" i="31"/>
  <c r="H481" i="31"/>
  <c r="G481" i="31"/>
  <c r="F481" i="31"/>
  <c r="E481" i="31"/>
  <c r="D481" i="31"/>
  <c r="C481" i="31"/>
  <c r="B481" i="31"/>
  <c r="O480" i="31"/>
  <c r="N480" i="31"/>
  <c r="M480" i="31"/>
  <c r="L480" i="31"/>
  <c r="K480" i="31"/>
  <c r="J480" i="31"/>
  <c r="I480" i="31"/>
  <c r="H480" i="31"/>
  <c r="G480" i="31"/>
  <c r="F480" i="31"/>
  <c r="E480" i="31"/>
  <c r="D480" i="31"/>
  <c r="C480" i="3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N475" i="31"/>
  <c r="M475" i="31"/>
  <c r="L475" i="31"/>
  <c r="K475" i="31"/>
  <c r="J475" i="31"/>
  <c r="I475" i="31"/>
  <c r="H475" i="31"/>
  <c r="G475" i="31"/>
  <c r="F475" i="31"/>
  <c r="E475" i="31"/>
  <c r="D475" i="31"/>
  <c r="C475" i="31"/>
  <c r="B475" i="31"/>
  <c r="O474" i="31"/>
  <c r="N474" i="31"/>
  <c r="M474" i="31"/>
  <c r="L474" i="31"/>
  <c r="K474" i="31"/>
  <c r="J474" i="31"/>
  <c r="I474" i="31"/>
  <c r="H474" i="31"/>
  <c r="G474" i="31"/>
  <c r="F474" i="31"/>
  <c r="E474" i="31"/>
  <c r="D474" i="31"/>
  <c r="C474" i="3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B468" i="31"/>
  <c r="O464" i="31"/>
  <c r="O510" i="31" s="1"/>
  <c r="N464" i="31"/>
  <c r="N510" i="31" s="1"/>
  <c r="M464" i="31"/>
  <c r="M510" i="31" s="1"/>
  <c r="L464" i="31"/>
  <c r="L510" i="31" s="1"/>
  <c r="K464" i="31"/>
  <c r="J464" i="31"/>
  <c r="J510" i="31" s="1"/>
  <c r="I464" i="31"/>
  <c r="I510" i="31" s="1"/>
  <c r="H464" i="31"/>
  <c r="G464" i="31"/>
  <c r="G510" i="31" s="1"/>
  <c r="F464" i="31"/>
  <c r="F510" i="31" s="1"/>
  <c r="E464" i="31"/>
  <c r="E510" i="31" s="1"/>
  <c r="D464" i="31"/>
  <c r="C464" i="31"/>
  <c r="B464" i="31"/>
  <c r="B510" i="31" s="1"/>
  <c r="O463" i="31"/>
  <c r="O509" i="31" s="1"/>
  <c r="N463" i="31"/>
  <c r="M463" i="31"/>
  <c r="M509" i="31" s="1"/>
  <c r="L463" i="31"/>
  <c r="L509" i="31" s="1"/>
  <c r="K463" i="31"/>
  <c r="K509" i="31" s="1"/>
  <c r="J463" i="31"/>
  <c r="J509" i="31" s="1"/>
  <c r="I463" i="31"/>
  <c r="H463" i="31"/>
  <c r="H509" i="31" s="1"/>
  <c r="G463" i="31"/>
  <c r="G509" i="31" s="1"/>
  <c r="F463" i="31"/>
  <c r="E463" i="31"/>
  <c r="E509" i="31" s="1"/>
  <c r="D463" i="31"/>
  <c r="D509" i="31" s="1"/>
  <c r="C463" i="31"/>
  <c r="C509" i="31" s="1"/>
  <c r="B463" i="31"/>
  <c r="B509" i="31" s="1"/>
  <c r="O462" i="31"/>
  <c r="N462" i="31"/>
  <c r="N508" i="31" s="1"/>
  <c r="M462" i="31"/>
  <c r="M508" i="31" s="1"/>
  <c r="L462" i="31"/>
  <c r="K462" i="31"/>
  <c r="K508" i="31" s="1"/>
  <c r="J462" i="31"/>
  <c r="J508" i="31" s="1"/>
  <c r="I462" i="31"/>
  <c r="I508" i="31" s="1"/>
  <c r="H462" i="31"/>
  <c r="H508" i="31" s="1"/>
  <c r="G462" i="31"/>
  <c r="F462" i="31"/>
  <c r="F508" i="31" s="1"/>
  <c r="E462" i="31"/>
  <c r="E508" i="31" s="1"/>
  <c r="D462" i="31"/>
  <c r="C462" i="31"/>
  <c r="C508" i="31" s="1"/>
  <c r="B462" i="31"/>
  <c r="B508" i="31" s="1"/>
  <c r="O461" i="31"/>
  <c r="O507" i="31" s="1"/>
  <c r="N461" i="31"/>
  <c r="N507" i="31" s="1"/>
  <c r="M461" i="31"/>
  <c r="L461" i="31"/>
  <c r="L507" i="31" s="1"/>
  <c r="K461" i="31"/>
  <c r="K507" i="31" s="1"/>
  <c r="J461" i="31"/>
  <c r="I461" i="31"/>
  <c r="I507" i="31" s="1"/>
  <c r="H461" i="31"/>
  <c r="G461" i="31"/>
  <c r="G507" i="31" s="1"/>
  <c r="F461" i="31"/>
  <c r="E461" i="31"/>
  <c r="D461" i="31"/>
  <c r="D507" i="31" s="1"/>
  <c r="C461" i="31"/>
  <c r="C507" i="31" s="1"/>
  <c r="B461" i="31"/>
  <c r="O457" i="31"/>
  <c r="O648" i="31" s="1"/>
  <c r="N457" i="31"/>
  <c r="N648" i="31" s="1"/>
  <c r="N655" i="31" s="1"/>
  <c r="M457" i="31"/>
  <c r="L457" i="31"/>
  <c r="L648" i="31" s="1"/>
  <c r="L655" i="31" s="1"/>
  <c r="K457" i="31"/>
  <c r="K648" i="31" s="1"/>
  <c r="K655" i="31" s="1"/>
  <c r="J457" i="31"/>
  <c r="J648" i="31" s="1"/>
  <c r="J655" i="31" s="1"/>
  <c r="I457" i="31"/>
  <c r="I648" i="31" s="1"/>
  <c r="I655" i="31" s="1"/>
  <c r="H457" i="31"/>
  <c r="G457" i="31"/>
  <c r="G648" i="31" s="1"/>
  <c r="G655" i="31" s="1"/>
  <c r="F457" i="31"/>
  <c r="F648" i="31" s="1"/>
  <c r="F655" i="31" s="1"/>
  <c r="E457" i="31"/>
  <c r="D457" i="31"/>
  <c r="D648" i="31" s="1"/>
  <c r="D655" i="31" s="1"/>
  <c r="C457" i="31"/>
  <c r="C648" i="31" s="1"/>
  <c r="C655" i="31" s="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M438" i="31"/>
  <c r="L438" i="31"/>
  <c r="L439" i="31" s="1"/>
  <c r="K438" i="31"/>
  <c r="J438" i="31"/>
  <c r="I438" i="31"/>
  <c r="H438" i="31"/>
  <c r="G438" i="31"/>
  <c r="F438" i="31"/>
  <c r="E438" i="31"/>
  <c r="D438" i="3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O414" i="31"/>
  <c r="N414" i="31"/>
  <c r="M414" i="31"/>
  <c r="L414" i="31"/>
  <c r="K414" i="31"/>
  <c r="J414" i="31"/>
  <c r="I414" i="31"/>
  <c r="I415" i="31" s="1"/>
  <c r="H414" i="31"/>
  <c r="G414" i="31"/>
  <c r="F414" i="31"/>
  <c r="F415" i="31" s="1"/>
  <c r="E414" i="31"/>
  <c r="D414" i="31"/>
  <c r="D415" i="31" s="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O408" i="31"/>
  <c r="O409" i="31" s="1"/>
  <c r="N408" i="31"/>
  <c r="M408" i="31"/>
  <c r="L408" i="31"/>
  <c r="L409" i="31" s="1"/>
  <c r="K408" i="31"/>
  <c r="J408" i="31"/>
  <c r="J409" i="31" s="1"/>
  <c r="I408" i="31"/>
  <c r="H408" i="31"/>
  <c r="G408" i="31"/>
  <c r="F408" i="31"/>
  <c r="E408" i="31"/>
  <c r="D408" i="31"/>
  <c r="C408" i="31"/>
  <c r="B408" i="3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O452" i="31" s="1"/>
  <c r="N402" i="31"/>
  <c r="N458" i="31" s="1"/>
  <c r="M402" i="31"/>
  <c r="L402" i="31"/>
  <c r="K402" i="31"/>
  <c r="K458" i="31" s="1"/>
  <c r="J402" i="31"/>
  <c r="J458" i="31" s="1"/>
  <c r="I402" i="31"/>
  <c r="H402" i="31"/>
  <c r="G402" i="31"/>
  <c r="F402" i="31"/>
  <c r="F458" i="31" s="1"/>
  <c r="E402" i="31"/>
  <c r="D402" i="31"/>
  <c r="D458" i="31" s="1"/>
  <c r="C402" i="31"/>
  <c r="B402" i="3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N396" i="31"/>
  <c r="M396" i="31"/>
  <c r="L396" i="31"/>
  <c r="L397" i="31" s="1"/>
  <c r="K396" i="31"/>
  <c r="J396" i="31"/>
  <c r="J397" i="31" s="1"/>
  <c r="I396" i="31"/>
  <c r="H396" i="31"/>
  <c r="G396" i="31"/>
  <c r="F396" i="31"/>
  <c r="E396" i="31"/>
  <c r="D396" i="31"/>
  <c r="D397" i="31" s="1"/>
  <c r="C396" i="31"/>
  <c r="B396" i="3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N391" i="31"/>
  <c r="O390" i="31"/>
  <c r="O391" i="31" s="1"/>
  <c r="N390" i="31"/>
  <c r="M390" i="31"/>
  <c r="L390" i="31"/>
  <c r="K390" i="31"/>
  <c r="J390" i="31"/>
  <c r="J391" i="31" s="1"/>
  <c r="I390" i="31"/>
  <c r="I391" i="31" s="1"/>
  <c r="H390" i="31"/>
  <c r="H391" i="31" s="1"/>
  <c r="G390" i="31"/>
  <c r="F390" i="31"/>
  <c r="F391" i="31" s="1"/>
  <c r="E390" i="31"/>
  <c r="E391" i="31" s="1"/>
  <c r="D390" i="31"/>
  <c r="D391" i="31" s="1"/>
  <c r="C390" i="31"/>
  <c r="C391" i="31" s="1"/>
  <c r="B390" i="31"/>
  <c r="B391" i="31" s="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N385" i="31" s="1"/>
  <c r="M384" i="31"/>
  <c r="L384" i="31"/>
  <c r="L385" i="31" s="1"/>
  <c r="K384" i="31"/>
  <c r="K385" i="31" s="1"/>
  <c r="J384" i="31"/>
  <c r="I384" i="31"/>
  <c r="I385" i="31" s="1"/>
  <c r="H384" i="31"/>
  <c r="G384" i="31"/>
  <c r="F384" i="31"/>
  <c r="E384" i="31"/>
  <c r="E385" i="31" s="1"/>
  <c r="D384" i="31"/>
  <c r="D385" i="31" s="1"/>
  <c r="C384" i="31"/>
  <c r="C385" i="31" s="1"/>
  <c r="B384" i="3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8" i="31"/>
  <c r="O379" i="31" s="1"/>
  <c r="N378" i="31"/>
  <c r="M378" i="31"/>
  <c r="L378" i="31"/>
  <c r="L379" i="31" s="1"/>
  <c r="K378" i="31"/>
  <c r="J378" i="31"/>
  <c r="I378" i="31"/>
  <c r="I379" i="31" s="1"/>
  <c r="H378" i="31"/>
  <c r="G378" i="31"/>
  <c r="G379" i="31" s="1"/>
  <c r="F378" i="31"/>
  <c r="E378" i="31"/>
  <c r="D378" i="31"/>
  <c r="D379" i="31" s="1"/>
  <c r="C378" i="31"/>
  <c r="C379" i="31" s="1"/>
  <c r="B378" i="31"/>
  <c r="B379" i="31" s="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O372" i="31"/>
  <c r="O373" i="31" s="1"/>
  <c r="N372" i="31"/>
  <c r="M372" i="31"/>
  <c r="L372" i="31"/>
  <c r="L373" i="31" s="1"/>
  <c r="K372" i="31"/>
  <c r="J372" i="31"/>
  <c r="J373" i="31" s="1"/>
  <c r="I372" i="31"/>
  <c r="I373" i="31" s="1"/>
  <c r="H372" i="31"/>
  <c r="H373" i="31" s="1"/>
  <c r="G372" i="31"/>
  <c r="G373" i="31" s="1"/>
  <c r="F372" i="31"/>
  <c r="F373" i="31" s="1"/>
  <c r="E372" i="31"/>
  <c r="E373" i="31" s="1"/>
  <c r="D372" i="31"/>
  <c r="D373" i="31" s="1"/>
  <c r="C372" i="31"/>
  <c r="C373" i="31" s="1"/>
  <c r="B372" i="3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O366" i="31"/>
  <c r="O367" i="31" s="1"/>
  <c r="N366" i="31"/>
  <c r="N367" i="31" s="1"/>
  <c r="M366" i="31"/>
  <c r="L366" i="31"/>
  <c r="L367" i="31" s="1"/>
  <c r="K366" i="31"/>
  <c r="J366" i="31"/>
  <c r="I366" i="31"/>
  <c r="I367" i="31" s="1"/>
  <c r="H366" i="31"/>
  <c r="G366" i="31"/>
  <c r="F366" i="31"/>
  <c r="F367" i="31" s="1"/>
  <c r="E366" i="31"/>
  <c r="E367" i="31" s="1"/>
  <c r="D366" i="31"/>
  <c r="D367" i="31" s="1"/>
  <c r="C366" i="31"/>
  <c r="C367" i="31" s="1"/>
  <c r="B366" i="3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O360" i="31"/>
  <c r="O361" i="31" s="1"/>
  <c r="N360" i="31"/>
  <c r="M360" i="31"/>
  <c r="L360" i="31"/>
  <c r="L361" i="31" s="1"/>
  <c r="K360" i="31"/>
  <c r="K361" i="31" s="1"/>
  <c r="J360" i="31"/>
  <c r="I360" i="31"/>
  <c r="I361" i="31" s="1"/>
  <c r="H360" i="31"/>
  <c r="G360" i="31"/>
  <c r="F360" i="31"/>
  <c r="F361" i="31" s="1"/>
  <c r="E360" i="31"/>
  <c r="E361" i="31" s="1"/>
  <c r="D360" i="31"/>
  <c r="D361" i="31" s="1"/>
  <c r="C360" i="31"/>
  <c r="C361" i="31" s="1"/>
  <c r="B360" i="3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G355" i="31"/>
  <c r="O354" i="31"/>
  <c r="O355" i="31" s="1"/>
  <c r="N354" i="31"/>
  <c r="M354" i="31"/>
  <c r="L354" i="31"/>
  <c r="L355" i="31" s="1"/>
  <c r="K354" i="31"/>
  <c r="J354" i="31"/>
  <c r="I354" i="31"/>
  <c r="I355" i="31" s="1"/>
  <c r="H354" i="31"/>
  <c r="G354" i="31"/>
  <c r="F354" i="31"/>
  <c r="F355" i="31" s="1"/>
  <c r="E354" i="31"/>
  <c r="E355" i="31" s="1"/>
  <c r="D354" i="31"/>
  <c r="D355" i="31" s="1"/>
  <c r="C354" i="31"/>
  <c r="C355" i="31" s="1"/>
  <c r="B354" i="3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AW215" i="31"/>
  <c r="D542" i="31" s="1"/>
  <c r="N215" i="31"/>
  <c r="M541" i="31" s="1"/>
  <c r="BL213" i="31"/>
  <c r="BL215" i="31" s="1"/>
  <c r="BK213" i="31"/>
  <c r="BK215" i="31" s="1"/>
  <c r="BJ213" i="31"/>
  <c r="BJ215" i="31" s="1"/>
  <c r="BI213" i="31"/>
  <c r="BI215" i="31" s="1"/>
  <c r="BH213" i="31"/>
  <c r="BH215" i="31" s="1"/>
  <c r="BG213" i="31"/>
  <c r="BG215" i="31" s="1"/>
  <c r="B540" i="31" s="1"/>
  <c r="BF213" i="31"/>
  <c r="BF215" i="31" s="1"/>
  <c r="B541" i="31" s="1"/>
  <c r="BE213" i="31"/>
  <c r="BE215" i="31" s="1"/>
  <c r="B542" i="31" s="1"/>
  <c r="BD213" i="31"/>
  <c r="BD215" i="31" s="1"/>
  <c r="B543" i="31" s="1"/>
  <c r="BC213" i="31"/>
  <c r="BC215" i="31" s="1"/>
  <c r="C540" i="31" s="1"/>
  <c r="BB213" i="31"/>
  <c r="BB215" i="31" s="1"/>
  <c r="C541" i="31" s="1"/>
  <c r="BA213" i="31"/>
  <c r="BA215" i="31" s="1"/>
  <c r="C542" i="31" s="1"/>
  <c r="AZ213" i="31"/>
  <c r="AZ215" i="31" s="1"/>
  <c r="C543" i="31" s="1"/>
  <c r="AY213" i="31"/>
  <c r="AY215" i="31" s="1"/>
  <c r="D540" i="31" s="1"/>
  <c r="AX213" i="31"/>
  <c r="AX215" i="31" s="1"/>
  <c r="D541" i="31" s="1"/>
  <c r="AW213" i="31"/>
  <c r="AV213" i="31"/>
  <c r="AV215" i="31" s="1"/>
  <c r="D543" i="31" s="1"/>
  <c r="AU213" i="31"/>
  <c r="AU215" i="31" s="1"/>
  <c r="E540" i="31" s="1"/>
  <c r="AT213" i="31"/>
  <c r="AT215" i="31" s="1"/>
  <c r="E541" i="31" s="1"/>
  <c r="AS213" i="31"/>
  <c r="AS215" i="31" s="1"/>
  <c r="E542" i="31" s="1"/>
  <c r="AR213" i="31"/>
  <c r="AR215" i="31" s="1"/>
  <c r="E543" i="31" s="1"/>
  <c r="AQ213" i="31"/>
  <c r="AQ215" i="31" s="1"/>
  <c r="F540" i="31" s="1"/>
  <c r="AP213" i="31"/>
  <c r="AP215" i="31" s="1"/>
  <c r="F541" i="31" s="1"/>
  <c r="AO213" i="31"/>
  <c r="AO215" i="31" s="1"/>
  <c r="F542" i="31" s="1"/>
  <c r="AN213" i="31"/>
  <c r="AN215" i="31" s="1"/>
  <c r="F543" i="31" s="1"/>
  <c r="AM213" i="31"/>
  <c r="AM215" i="31" s="1"/>
  <c r="G540" i="31" s="1"/>
  <c r="AL213" i="31"/>
  <c r="AL215" i="31" s="1"/>
  <c r="G541" i="31" s="1"/>
  <c r="AK213" i="31"/>
  <c r="AK215" i="31" s="1"/>
  <c r="G542" i="31" s="1"/>
  <c r="AJ213" i="31"/>
  <c r="AJ215" i="31" s="1"/>
  <c r="G543" i="31" s="1"/>
  <c r="AI213" i="31"/>
  <c r="AI215" i="31" s="1"/>
  <c r="H540" i="31" s="1"/>
  <c r="AH213" i="31"/>
  <c r="AH215" i="31" s="1"/>
  <c r="H541" i="31" s="1"/>
  <c r="AG213" i="31"/>
  <c r="AG215" i="31" s="1"/>
  <c r="H542" i="31" s="1"/>
  <c r="AF213" i="31"/>
  <c r="AF215" i="31" s="1"/>
  <c r="H543" i="31" s="1"/>
  <c r="AE213" i="31"/>
  <c r="AE215" i="31" s="1"/>
  <c r="I540" i="31" s="1"/>
  <c r="AD213" i="31"/>
  <c r="AD215" i="31" s="1"/>
  <c r="I541" i="31" s="1"/>
  <c r="AC213" i="31"/>
  <c r="AC215" i="31" s="1"/>
  <c r="I542" i="31" s="1"/>
  <c r="AB213" i="31"/>
  <c r="AB215" i="31" s="1"/>
  <c r="I543" i="31" s="1"/>
  <c r="AA213" i="31"/>
  <c r="AA215" i="31" s="1"/>
  <c r="J540" i="31" s="1"/>
  <c r="Z213" i="31"/>
  <c r="Z215" i="31" s="1"/>
  <c r="J541" i="31" s="1"/>
  <c r="Y213" i="31"/>
  <c r="Y215" i="31" s="1"/>
  <c r="J542" i="31" s="1"/>
  <c r="X213" i="31"/>
  <c r="X215" i="31" s="1"/>
  <c r="J543" i="31" s="1"/>
  <c r="W213" i="31"/>
  <c r="W215" i="31" s="1"/>
  <c r="K540" i="31" s="1"/>
  <c r="V213" i="31"/>
  <c r="V215" i="31" s="1"/>
  <c r="K541" i="31" s="1"/>
  <c r="U213" i="31"/>
  <c r="U215" i="31" s="1"/>
  <c r="K542" i="31" s="1"/>
  <c r="T213" i="31"/>
  <c r="T215" i="31" s="1"/>
  <c r="K543" i="31" s="1"/>
  <c r="S213" i="31"/>
  <c r="S215" i="31" s="1"/>
  <c r="L540" i="31" s="1"/>
  <c r="R213" i="31"/>
  <c r="R215" i="31" s="1"/>
  <c r="L541" i="31" s="1"/>
  <c r="Q213" i="31"/>
  <c r="Q215" i="31" s="1"/>
  <c r="L542" i="31" s="1"/>
  <c r="P213" i="31"/>
  <c r="P215" i="31" s="1"/>
  <c r="L543" i="31" s="1"/>
  <c r="O213" i="31"/>
  <c r="O215" i="31" s="1"/>
  <c r="M540" i="31" s="1"/>
  <c r="N213" i="31"/>
  <c r="M213" i="31"/>
  <c r="M215" i="31" s="1"/>
  <c r="M542" i="31" s="1"/>
  <c r="L213" i="31"/>
  <c r="L215" i="31" s="1"/>
  <c r="M543" i="31" s="1"/>
  <c r="K213" i="31"/>
  <c r="K215" i="31" s="1"/>
  <c r="N540" i="31" s="1"/>
  <c r="J213" i="31"/>
  <c r="J215" i="31" s="1"/>
  <c r="N541" i="31" s="1"/>
  <c r="I213" i="31"/>
  <c r="I215" i="31" s="1"/>
  <c r="N542" i="31" s="1"/>
  <c r="H213" i="31"/>
  <c r="H215" i="31" s="1"/>
  <c r="N543" i="31" s="1"/>
  <c r="G213" i="31"/>
  <c r="G215" i="31" s="1"/>
  <c r="O540" i="31" s="1"/>
  <c r="F213" i="31"/>
  <c r="F215" i="31" s="1"/>
  <c r="O541" i="31" s="1"/>
  <c r="E213" i="31"/>
  <c r="E215" i="31" s="1"/>
  <c r="O542" i="31" s="1"/>
  <c r="D213" i="31"/>
  <c r="D215" i="31" s="1"/>
  <c r="O543" i="31" s="1"/>
  <c r="C213" i="31"/>
  <c r="C215" i="31" s="1"/>
  <c r="B213" i="31"/>
  <c r="B215" i="31" s="1"/>
  <c r="BK123" i="31"/>
  <c r="BJ123" i="31"/>
  <c r="BI123" i="31"/>
  <c r="BH123" i="31"/>
  <c r="BG123" i="31"/>
  <c r="B417" i="31" s="1"/>
  <c r="BF123" i="31"/>
  <c r="B418" i="31" s="1"/>
  <c r="BE123" i="31"/>
  <c r="B419" i="31" s="1"/>
  <c r="BD123" i="31"/>
  <c r="B420" i="31" s="1"/>
  <c r="BC123" i="31"/>
  <c r="C417" i="31" s="1"/>
  <c r="BK122" i="31"/>
  <c r="BK124" i="31" s="1"/>
  <c r="BJ122" i="31"/>
  <c r="BJ124" i="31" s="1"/>
  <c r="BI122" i="31"/>
  <c r="BI124" i="31" s="1"/>
  <c r="BH122" i="31"/>
  <c r="BH124" i="31" s="1"/>
  <c r="BG122" i="31"/>
  <c r="BG124" i="31" s="1"/>
  <c r="BG125" i="31" s="1"/>
  <c r="B429" i="31" s="1"/>
  <c r="BF122" i="31"/>
  <c r="BF124" i="31" s="1"/>
  <c r="B424" i="31" s="1"/>
  <c r="BE122" i="31"/>
  <c r="BE124" i="31" s="1"/>
  <c r="B425" i="31" s="1"/>
  <c r="BD122" i="31"/>
  <c r="BD124" i="31" s="1"/>
  <c r="B426" i="31" s="1"/>
  <c r="BC122" i="31"/>
  <c r="BC124" i="31" s="1"/>
  <c r="C423" i="31" s="1"/>
  <c r="BB122" i="31"/>
  <c r="BB124" i="31" s="1"/>
  <c r="C424" i="31" s="1"/>
  <c r="BA122" i="31"/>
  <c r="BA124" i="31" s="1"/>
  <c r="C425" i="31" s="1"/>
  <c r="AZ122" i="31"/>
  <c r="AZ124" i="31" s="1"/>
  <c r="C426" i="31" s="1"/>
  <c r="C427" i="31" s="1"/>
  <c r="AY122" i="31"/>
  <c r="AY124" i="31" s="1"/>
  <c r="D423" i="31" s="1"/>
  <c r="AX122" i="31"/>
  <c r="AX124" i="31" s="1"/>
  <c r="D424" i="31" s="1"/>
  <c r="AW122" i="31"/>
  <c r="AW124" i="31" s="1"/>
  <c r="D425" i="31" s="1"/>
  <c r="AV122" i="31"/>
  <c r="AV124" i="31" s="1"/>
  <c r="D426" i="31" s="1"/>
  <c r="D427" i="31" s="1"/>
  <c r="AU122" i="31"/>
  <c r="AU124" i="31" s="1"/>
  <c r="E423" i="31" s="1"/>
  <c r="AT122" i="31"/>
  <c r="AT124" i="31" s="1"/>
  <c r="E424" i="31" s="1"/>
  <c r="AS122" i="31"/>
  <c r="AS124" i="31" s="1"/>
  <c r="E425" i="31" s="1"/>
  <c r="AR122" i="31"/>
  <c r="AR124" i="31" s="1"/>
  <c r="E426" i="31" s="1"/>
  <c r="E427" i="31" s="1"/>
  <c r="AQ122" i="31"/>
  <c r="AQ124" i="31" s="1"/>
  <c r="F423" i="31" s="1"/>
  <c r="AP122" i="31"/>
  <c r="AP124" i="31" s="1"/>
  <c r="F424" i="31" s="1"/>
  <c r="AO122" i="31"/>
  <c r="AO124" i="31" s="1"/>
  <c r="F425" i="31" s="1"/>
  <c r="AN122" i="31"/>
  <c r="AN124" i="31" s="1"/>
  <c r="F426" i="31" s="1"/>
  <c r="F427" i="31" s="1"/>
  <c r="AM122" i="31"/>
  <c r="AM124" i="31" s="1"/>
  <c r="G423" i="31" s="1"/>
  <c r="AL122" i="31"/>
  <c r="AL124" i="31" s="1"/>
  <c r="G424" i="31" s="1"/>
  <c r="AK122" i="31"/>
  <c r="AK124" i="31" s="1"/>
  <c r="G425" i="31" s="1"/>
  <c r="AJ122" i="31"/>
  <c r="AJ124" i="31" s="1"/>
  <c r="G426" i="31" s="1"/>
  <c r="G427" i="31" s="1"/>
  <c r="AI122" i="31"/>
  <c r="AI124" i="31" s="1"/>
  <c r="H423" i="31" s="1"/>
  <c r="AH122" i="31"/>
  <c r="AH124" i="31" s="1"/>
  <c r="H424" i="31" s="1"/>
  <c r="AG122" i="31"/>
  <c r="AG124" i="31" s="1"/>
  <c r="H425" i="31" s="1"/>
  <c r="AF122" i="31"/>
  <c r="AF124" i="31" s="1"/>
  <c r="H426" i="31" s="1"/>
  <c r="AE122" i="31"/>
  <c r="AE124" i="31" s="1"/>
  <c r="I423" i="31" s="1"/>
  <c r="AD122" i="31"/>
  <c r="AD124" i="31" s="1"/>
  <c r="I424" i="31" s="1"/>
  <c r="AC122" i="31"/>
  <c r="AC124" i="31" s="1"/>
  <c r="I425" i="31" s="1"/>
  <c r="AB122" i="31"/>
  <c r="AB124" i="31" s="1"/>
  <c r="I426" i="31" s="1"/>
  <c r="I427" i="31" s="1"/>
  <c r="AA122" i="31"/>
  <c r="AA124" i="31" s="1"/>
  <c r="J423" i="31" s="1"/>
  <c r="Z122" i="31"/>
  <c r="Z124" i="31" s="1"/>
  <c r="J424" i="31" s="1"/>
  <c r="Y122" i="31"/>
  <c r="Y124" i="31" s="1"/>
  <c r="J425" i="31" s="1"/>
  <c r="X122" i="31"/>
  <c r="X124" i="31" s="1"/>
  <c r="J426" i="31" s="1"/>
  <c r="W122" i="31"/>
  <c r="W124" i="31" s="1"/>
  <c r="K423" i="31" s="1"/>
  <c r="V122" i="31"/>
  <c r="V124" i="31" s="1"/>
  <c r="K424" i="31" s="1"/>
  <c r="U122" i="31"/>
  <c r="U124" i="31" s="1"/>
  <c r="K425" i="31" s="1"/>
  <c r="T122" i="31"/>
  <c r="T124" i="31" s="1"/>
  <c r="K426" i="31" s="1"/>
  <c r="S122" i="31"/>
  <c r="S124" i="31" s="1"/>
  <c r="L423" i="31" s="1"/>
  <c r="R122" i="31"/>
  <c r="R124" i="31" s="1"/>
  <c r="L424" i="31" s="1"/>
  <c r="Q122" i="31"/>
  <c r="Q124" i="31" s="1"/>
  <c r="L425" i="31" s="1"/>
  <c r="P122" i="31"/>
  <c r="P124" i="31" s="1"/>
  <c r="L426" i="31" s="1"/>
  <c r="L427" i="31" s="1"/>
  <c r="O122" i="31"/>
  <c r="O124" i="31" s="1"/>
  <c r="M423" i="31" s="1"/>
  <c r="N122" i="31"/>
  <c r="N124" i="31" s="1"/>
  <c r="M424" i="31" s="1"/>
  <c r="M122" i="31"/>
  <c r="M124" i="31" s="1"/>
  <c r="M425" i="31" s="1"/>
  <c r="L122" i="31"/>
  <c r="L124" i="31" s="1"/>
  <c r="M426" i="31" s="1"/>
  <c r="K122" i="31"/>
  <c r="K124" i="31" s="1"/>
  <c r="N423" i="31" s="1"/>
  <c r="J122" i="31"/>
  <c r="J124" i="31" s="1"/>
  <c r="N424" i="31" s="1"/>
  <c r="I122" i="31"/>
  <c r="I124" i="31" s="1"/>
  <c r="N425" i="31" s="1"/>
  <c r="H122" i="31"/>
  <c r="H124" i="31" s="1"/>
  <c r="N426" i="31" s="1"/>
  <c r="G122" i="31"/>
  <c r="G124" i="31" s="1"/>
  <c r="O423" i="31" s="1"/>
  <c r="F122" i="31"/>
  <c r="F124" i="31" s="1"/>
  <c r="O424" i="31" s="1"/>
  <c r="E122" i="31"/>
  <c r="E124" i="31" s="1"/>
  <c r="O425" i="31" s="1"/>
  <c r="D122" i="31"/>
  <c r="D124" i="31" s="1"/>
  <c r="O426" i="31" s="1"/>
  <c r="O427" i="31" s="1"/>
  <c r="C122" i="31"/>
  <c r="C124" i="31" s="1"/>
  <c r="B122" i="31"/>
  <c r="B124" i="31" s="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BK119" i="31"/>
  <c r="BJ119" i="31"/>
  <c r="BI119" i="31"/>
  <c r="BH119" i="31"/>
  <c r="BG119" i="31"/>
  <c r="BF119" i="31"/>
  <c r="BE119" i="31"/>
  <c r="BD119" i="31"/>
  <c r="BC119" i="31"/>
  <c r="BB119" i="31"/>
  <c r="BA119" i="31"/>
  <c r="AZ119" i="31"/>
  <c r="AY119" i="31"/>
  <c r="AX119" i="31"/>
  <c r="AW119" i="31"/>
  <c r="AV119" i="31"/>
  <c r="AU119" i="31"/>
  <c r="AT119" i="31"/>
  <c r="AS119" i="31"/>
  <c r="AR119" i="31"/>
  <c r="AQ119" i="31"/>
  <c r="AP119" i="31"/>
  <c r="AO119" i="31"/>
  <c r="AN119" i="31"/>
  <c r="AM119" i="31"/>
  <c r="AL119" i="31"/>
  <c r="AK119" i="31"/>
  <c r="AJ119" i="31"/>
  <c r="AJ123" i="31" s="1"/>
  <c r="AI119" i="31"/>
  <c r="AH119" i="31"/>
  <c r="AG119" i="31"/>
  <c r="AF119" i="31"/>
  <c r="AE119" i="31"/>
  <c r="AD119" i="31"/>
  <c r="AC119" i="31"/>
  <c r="AB119" i="31"/>
  <c r="AA119" i="31"/>
  <c r="Z119" i="31"/>
  <c r="Y119" i="31"/>
  <c r="X119" i="31"/>
  <c r="W119" i="31"/>
  <c r="W123" i="31" s="1"/>
  <c r="K417" i="31" s="1"/>
  <c r="V119" i="31"/>
  <c r="U119" i="31"/>
  <c r="T119" i="31"/>
  <c r="S119" i="31"/>
  <c r="R119" i="31"/>
  <c r="Q119" i="31"/>
  <c r="P119" i="31"/>
  <c r="O119" i="31"/>
  <c r="N119" i="31"/>
  <c r="M119" i="31"/>
  <c r="L119" i="31"/>
  <c r="L123" i="31" s="1"/>
  <c r="K119" i="31"/>
  <c r="J119" i="31"/>
  <c r="I119" i="31"/>
  <c r="H119" i="31"/>
  <c r="G119" i="31"/>
  <c r="F119" i="31"/>
  <c r="E119" i="31"/>
  <c r="D119" i="31"/>
  <c r="C119" i="31"/>
  <c r="B119" i="31"/>
  <c r="N721" i="30"/>
  <c r="O720" i="30"/>
  <c r="M717" i="30"/>
  <c r="N716" i="30"/>
  <c r="O716" i="30" s="1"/>
  <c r="L713" i="30"/>
  <c r="M712" i="30"/>
  <c r="K709" i="30"/>
  <c r="L708" i="30"/>
  <c r="L709" i="30" s="1"/>
  <c r="J705" i="30"/>
  <c r="K704" i="30"/>
  <c r="K705" i="30" s="1"/>
  <c r="I701" i="30"/>
  <c r="K700" i="30"/>
  <c r="L700" i="30" s="1"/>
  <c r="L701" i="30" s="1"/>
  <c r="J700" i="30"/>
  <c r="J701" i="30" s="1"/>
  <c r="H697" i="30"/>
  <c r="I696" i="30"/>
  <c r="J696" i="30" s="1"/>
  <c r="J697" i="30" s="1"/>
  <c r="G693" i="30"/>
  <c r="H692" i="30"/>
  <c r="H693" i="30" s="1"/>
  <c r="H695" i="30" s="1"/>
  <c r="F689" i="30"/>
  <c r="G688" i="30"/>
  <c r="G689" i="30" s="1"/>
  <c r="F685" i="30"/>
  <c r="E685" i="30"/>
  <c r="F684" i="30"/>
  <c r="G684" i="30" s="1"/>
  <c r="D681" i="30"/>
  <c r="E680" i="30"/>
  <c r="F680" i="30" s="1"/>
  <c r="C677" i="30"/>
  <c r="D676" i="30"/>
  <c r="E676" i="30" s="1"/>
  <c r="E677" i="30" s="1"/>
  <c r="B673" i="30"/>
  <c r="C672" i="30"/>
  <c r="C673" i="30" s="1"/>
  <c r="N669"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N607" i="30" s="1"/>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D606" i="30" s="1"/>
  <c r="C612" i="30"/>
  <c r="B612" i="30"/>
  <c r="O611" i="30"/>
  <c r="N611" i="30"/>
  <c r="M611" i="30"/>
  <c r="L611" i="30"/>
  <c r="K611" i="30"/>
  <c r="J611" i="30"/>
  <c r="I611" i="30"/>
  <c r="H611" i="30"/>
  <c r="G611" i="30"/>
  <c r="F611" i="30"/>
  <c r="E611" i="30"/>
  <c r="D611" i="30"/>
  <c r="C611" i="30"/>
  <c r="B611" i="30"/>
  <c r="F607" i="30"/>
  <c r="F605" i="30"/>
  <c r="O602" i="30"/>
  <c r="N602" i="30"/>
  <c r="M602" i="30"/>
  <c r="M608" i="30" s="1"/>
  <c r="L602" i="30"/>
  <c r="K602" i="30"/>
  <c r="J602" i="30"/>
  <c r="I602" i="30"/>
  <c r="H602" i="30"/>
  <c r="G602" i="30"/>
  <c r="F602" i="30"/>
  <c r="F608" i="30" s="1"/>
  <c r="E602" i="30"/>
  <c r="E608" i="30" s="1"/>
  <c r="D602" i="30"/>
  <c r="C602" i="30"/>
  <c r="B602" i="30"/>
  <c r="O601" i="30"/>
  <c r="O607" i="30" s="1"/>
  <c r="N601" i="30"/>
  <c r="M601" i="30"/>
  <c r="M607" i="30" s="1"/>
  <c r="L601" i="30"/>
  <c r="K601" i="30"/>
  <c r="J601" i="30"/>
  <c r="J607" i="30" s="1"/>
  <c r="I601" i="30"/>
  <c r="H601" i="30"/>
  <c r="G601" i="30"/>
  <c r="G607" i="30" s="1"/>
  <c r="F601" i="30"/>
  <c r="E601" i="30"/>
  <c r="D601" i="30"/>
  <c r="C601" i="30"/>
  <c r="C607" i="30" s="1"/>
  <c r="B601" i="30"/>
  <c r="O600" i="30"/>
  <c r="N600" i="30"/>
  <c r="M600" i="30"/>
  <c r="L600" i="30"/>
  <c r="L606" i="30" s="1"/>
  <c r="K600" i="30"/>
  <c r="J600" i="30"/>
  <c r="J606" i="30" s="1"/>
  <c r="I600" i="30"/>
  <c r="I606" i="30" s="1"/>
  <c r="H600" i="30"/>
  <c r="G600" i="30"/>
  <c r="F600" i="30"/>
  <c r="E600" i="30"/>
  <c r="E606" i="30" s="1"/>
  <c r="D600" i="30"/>
  <c r="C600" i="30"/>
  <c r="C606" i="30" s="1"/>
  <c r="B600" i="30"/>
  <c r="O599" i="30"/>
  <c r="N599" i="30"/>
  <c r="N605" i="30" s="1"/>
  <c r="M599" i="30"/>
  <c r="L599" i="30"/>
  <c r="K599" i="30"/>
  <c r="K605" i="30" s="1"/>
  <c r="J599" i="30"/>
  <c r="J605" i="30" s="1"/>
  <c r="I599" i="30"/>
  <c r="H599" i="30"/>
  <c r="G599" i="30"/>
  <c r="G605" i="30" s="1"/>
  <c r="F599" i="30"/>
  <c r="E599" i="30"/>
  <c r="D599" i="30"/>
  <c r="C599" i="30"/>
  <c r="B599" i="30"/>
  <c r="B605" i="30" s="1"/>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M585" i="30"/>
  <c r="L585" i="30"/>
  <c r="K585" i="30"/>
  <c r="J585" i="30"/>
  <c r="I585" i="30"/>
  <c r="H585" i="30"/>
  <c r="G585" i="30"/>
  <c r="F585" i="30"/>
  <c r="E585" i="30"/>
  <c r="D585" i="30"/>
  <c r="C585" i="30"/>
  <c r="B585" i="30"/>
  <c r="O584" i="30"/>
  <c r="N584" i="30"/>
  <c r="M584" i="30"/>
  <c r="L584" i="30"/>
  <c r="K584" i="30"/>
  <c r="J584" i="30"/>
  <c r="I584" i="30"/>
  <c r="H584" i="30"/>
  <c r="G584" i="30"/>
  <c r="F584" i="30"/>
  <c r="F588" i="30" s="1"/>
  <c r="E584" i="30"/>
  <c r="D584" i="30"/>
  <c r="C584" i="30"/>
  <c r="B584" i="30"/>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F581" i="30" s="1"/>
  <c r="E579" i="30"/>
  <c r="D579" i="30"/>
  <c r="C579" i="30"/>
  <c r="B579" i="30"/>
  <c r="O578" i="30"/>
  <c r="N578" i="30"/>
  <c r="M578" i="30"/>
  <c r="L578" i="30"/>
  <c r="K578" i="30"/>
  <c r="J578" i="30"/>
  <c r="I578" i="30"/>
  <c r="H578" i="30"/>
  <c r="G578" i="30"/>
  <c r="F578" i="30"/>
  <c r="E578" i="30"/>
  <c r="D578" i="30"/>
  <c r="C578" i="30"/>
  <c r="B578" i="30"/>
  <c r="O577" i="30"/>
  <c r="N577" i="30"/>
  <c r="M577" i="30"/>
  <c r="L577" i="30"/>
  <c r="K577" i="30"/>
  <c r="J577" i="30"/>
  <c r="I577" i="30"/>
  <c r="H577" i="30"/>
  <c r="G577" i="30"/>
  <c r="F577" i="30"/>
  <c r="E577" i="30"/>
  <c r="D577" i="30"/>
  <c r="C577" i="30"/>
  <c r="B577" i="30"/>
  <c r="B581" i="30" s="1"/>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J563" i="30"/>
  <c r="I563" i="30"/>
  <c r="H563" i="30"/>
  <c r="G563" i="30"/>
  <c r="F563" i="30"/>
  <c r="E563" i="30"/>
  <c r="D563" i="30"/>
  <c r="C563" i="30"/>
  <c r="B563" i="30"/>
  <c r="E543" i="30"/>
  <c r="D543" i="30"/>
  <c r="C543" i="30"/>
  <c r="B543" i="30"/>
  <c r="F542" i="30"/>
  <c r="E542" i="30"/>
  <c r="D542" i="30"/>
  <c r="C542" i="30"/>
  <c r="B542" i="30"/>
  <c r="F541" i="30"/>
  <c r="E541" i="30"/>
  <c r="D541" i="30"/>
  <c r="C541" i="30"/>
  <c r="B541" i="30"/>
  <c r="F540" i="30"/>
  <c r="E540" i="30"/>
  <c r="D540" i="30"/>
  <c r="C540" i="30"/>
  <c r="B540" i="30"/>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N533" i="30"/>
  <c r="M533" i="30"/>
  <c r="L533" i="30"/>
  <c r="K533" i="30"/>
  <c r="J533" i="30"/>
  <c r="I533" i="30"/>
  <c r="H533" i="30"/>
  <c r="G533" i="30"/>
  <c r="F533" i="30"/>
  <c r="E533" i="30"/>
  <c r="D533" i="30"/>
  <c r="C533" i="30"/>
  <c r="B533" i="30"/>
  <c r="O532" i="30"/>
  <c r="N532" i="30"/>
  <c r="M532" i="30"/>
  <c r="L532" i="30"/>
  <c r="K532" i="30"/>
  <c r="J532" i="30"/>
  <c r="I532" i="30"/>
  <c r="H532" i="30"/>
  <c r="G532" i="30"/>
  <c r="F532" i="30"/>
  <c r="E532" i="30"/>
  <c r="D532" i="30"/>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N525" i="30"/>
  <c r="M525" i="30"/>
  <c r="L525" i="30"/>
  <c r="K525" i="30"/>
  <c r="J525" i="30"/>
  <c r="I525" i="30"/>
  <c r="H525" i="30"/>
  <c r="G525" i="30"/>
  <c r="F525" i="30"/>
  <c r="E525" i="30"/>
  <c r="D525" i="30"/>
  <c r="C525" i="30"/>
  <c r="B525" i="30"/>
  <c r="O524" i="30"/>
  <c r="N524" i="30"/>
  <c r="M524" i="30"/>
  <c r="M528" i="30" s="1"/>
  <c r="L524" i="30"/>
  <c r="K524" i="30"/>
  <c r="J524" i="30"/>
  <c r="I524" i="30"/>
  <c r="H524" i="30"/>
  <c r="G524" i="30"/>
  <c r="F524" i="30"/>
  <c r="E524" i="30"/>
  <c r="D524" i="30"/>
  <c r="C524" i="30"/>
  <c r="B524" i="30"/>
  <c r="O519" i="30"/>
  <c r="N519" i="30"/>
  <c r="M519" i="30"/>
  <c r="L519" i="30"/>
  <c r="K519" i="30"/>
  <c r="J519" i="30"/>
  <c r="I519" i="30"/>
  <c r="H519" i="30"/>
  <c r="G519" i="30"/>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N516" i="30"/>
  <c r="M516" i="30"/>
  <c r="L516" i="30"/>
  <c r="K516" i="30"/>
  <c r="J516" i="30"/>
  <c r="I516" i="30"/>
  <c r="H516" i="30"/>
  <c r="G516" i="30"/>
  <c r="F516" i="30"/>
  <c r="E516" i="30"/>
  <c r="D516" i="30"/>
  <c r="C516" i="30"/>
  <c r="B516"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E501" i="30"/>
  <c r="D501" i="30"/>
  <c r="C501" i="30"/>
  <c r="B501" i="30"/>
  <c r="O500" i="30"/>
  <c r="N500" i="30"/>
  <c r="M500" i="30"/>
  <c r="L500" i="30"/>
  <c r="K500" i="30"/>
  <c r="J500" i="30"/>
  <c r="I500" i="30"/>
  <c r="H500" i="30"/>
  <c r="G500" i="30"/>
  <c r="F500" i="30"/>
  <c r="E500" i="30"/>
  <c r="D500" i="30"/>
  <c r="C500" i="30"/>
  <c r="B500" i="30"/>
  <c r="O499" i="30"/>
  <c r="N499" i="30"/>
  <c r="M499" i="30"/>
  <c r="L499" i="30"/>
  <c r="K499" i="30"/>
  <c r="J499" i="30"/>
  <c r="I499" i="30"/>
  <c r="H499" i="30"/>
  <c r="G499" i="30"/>
  <c r="F499" i="30"/>
  <c r="E499" i="30"/>
  <c r="D499" i="30"/>
  <c r="C499" i="30"/>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N492" i="30"/>
  <c r="M492" i="30"/>
  <c r="L492" i="30"/>
  <c r="K492" i="30"/>
  <c r="J492" i="30"/>
  <c r="I492" i="30"/>
  <c r="H492" i="30"/>
  <c r="G492" i="30"/>
  <c r="F492" i="30"/>
  <c r="E492" i="30"/>
  <c r="D492" i="30"/>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N486" i="30"/>
  <c r="M486" i="30"/>
  <c r="L486" i="30"/>
  <c r="K486" i="30"/>
  <c r="J486" i="30"/>
  <c r="I486" i="30"/>
  <c r="H486" i="30"/>
  <c r="G486" i="30"/>
  <c r="F486" i="30"/>
  <c r="E486" i="30"/>
  <c r="D486" i="30"/>
  <c r="C486" i="30"/>
  <c r="B486" i="30"/>
  <c r="O483" i="30"/>
  <c r="N483" i="30"/>
  <c r="M483" i="30"/>
  <c r="L483" i="30"/>
  <c r="K483" i="30"/>
  <c r="J483" i="30"/>
  <c r="I483" i="30"/>
  <c r="H483" i="30"/>
  <c r="G483" i="30"/>
  <c r="F483" i="30"/>
  <c r="E483" i="30"/>
  <c r="D483" i="30"/>
  <c r="C483" i="30"/>
  <c r="B483" i="30"/>
  <c r="O482" i="30"/>
  <c r="N482" i="30"/>
  <c r="M482" i="30"/>
  <c r="L482" i="30"/>
  <c r="K482" i="30"/>
  <c r="J482" i="30"/>
  <c r="I482" i="30"/>
  <c r="H482" i="30"/>
  <c r="G482" i="30"/>
  <c r="F482" i="30"/>
  <c r="E482" i="30"/>
  <c r="D482" i="30"/>
  <c r="C482" i="30"/>
  <c r="B482" i="30"/>
  <c r="O481" i="30"/>
  <c r="N481" i="30"/>
  <c r="M481" i="30"/>
  <c r="L481" i="30"/>
  <c r="K481" i="30"/>
  <c r="J481" i="30"/>
  <c r="I481" i="30"/>
  <c r="H481" i="30"/>
  <c r="G481" i="30"/>
  <c r="F481" i="30"/>
  <c r="E481" i="30"/>
  <c r="D481" i="30"/>
  <c r="C481" i="30"/>
  <c r="B481" i="30"/>
  <c r="O480" i="30"/>
  <c r="N480" i="30"/>
  <c r="M480" i="30"/>
  <c r="L480" i="30"/>
  <c r="K480" i="30"/>
  <c r="J480" i="30"/>
  <c r="I480" i="30"/>
  <c r="H480" i="30"/>
  <c r="G480" i="30"/>
  <c r="F480" i="30"/>
  <c r="E480" i="30"/>
  <c r="D480" i="30"/>
  <c r="C480" i="30"/>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N475" i="30"/>
  <c r="M475" i="30"/>
  <c r="L475" i="30"/>
  <c r="K475" i="30"/>
  <c r="J475" i="30"/>
  <c r="I475" i="30"/>
  <c r="H475" i="30"/>
  <c r="G475" i="30"/>
  <c r="F475" i="30"/>
  <c r="E475" i="30"/>
  <c r="D475" i="30"/>
  <c r="C475" i="30"/>
  <c r="B475" i="30"/>
  <c r="O474" i="30"/>
  <c r="N474" i="30"/>
  <c r="M474" i="30"/>
  <c r="L474" i="30"/>
  <c r="K474" i="30"/>
  <c r="J474" i="30"/>
  <c r="I474" i="30"/>
  <c r="H474" i="30"/>
  <c r="G474" i="30"/>
  <c r="F474" i="30"/>
  <c r="E474" i="30"/>
  <c r="D474" i="30"/>
  <c r="C474" i="30"/>
  <c r="B474" i="30"/>
  <c r="O471" i="30"/>
  <c r="N471" i="30"/>
  <c r="M471" i="30"/>
  <c r="L471" i="30"/>
  <c r="K471" i="30"/>
  <c r="J471" i="30"/>
  <c r="I471" i="30"/>
  <c r="H471" i="30"/>
  <c r="G471" i="30"/>
  <c r="F471" i="30"/>
  <c r="E471" i="30"/>
  <c r="D471" i="30"/>
  <c r="C471" i="30"/>
  <c r="B471" i="30"/>
  <c r="O470" i="30"/>
  <c r="N470" i="30"/>
  <c r="M470" i="30"/>
  <c r="L470" i="30"/>
  <c r="K470" i="30"/>
  <c r="J470" i="30"/>
  <c r="I470" i="30"/>
  <c r="H470" i="30"/>
  <c r="G470" i="30"/>
  <c r="F470" i="30"/>
  <c r="E470" i="30"/>
  <c r="D470" i="30"/>
  <c r="C470" i="30"/>
  <c r="B470" i="30"/>
  <c r="O469" i="30"/>
  <c r="N469" i="30"/>
  <c r="M469" i="30"/>
  <c r="L469" i="30"/>
  <c r="K469" i="30"/>
  <c r="J469" i="30"/>
  <c r="I469" i="30"/>
  <c r="H469" i="30"/>
  <c r="G469" i="30"/>
  <c r="F469" i="30"/>
  <c r="E469" i="30"/>
  <c r="D469" i="30"/>
  <c r="C469" i="30"/>
  <c r="B469" i="30"/>
  <c r="O468" i="30"/>
  <c r="N468" i="30"/>
  <c r="M468" i="30"/>
  <c r="L468" i="30"/>
  <c r="K468" i="30"/>
  <c r="J468" i="30"/>
  <c r="I468" i="30"/>
  <c r="H468" i="30"/>
  <c r="G468" i="30"/>
  <c r="F468" i="30"/>
  <c r="E468" i="30"/>
  <c r="D468" i="30"/>
  <c r="C468" i="30"/>
  <c r="B468" i="30"/>
  <c r="O464" i="30"/>
  <c r="O510" i="30" s="1"/>
  <c r="N464" i="30"/>
  <c r="N510" i="30" s="1"/>
  <c r="M464" i="30"/>
  <c r="M510" i="30" s="1"/>
  <c r="L464" i="30"/>
  <c r="L510" i="30" s="1"/>
  <c r="K464" i="30"/>
  <c r="K510" i="30" s="1"/>
  <c r="J464" i="30"/>
  <c r="J510" i="30" s="1"/>
  <c r="I464" i="30"/>
  <c r="I510" i="30" s="1"/>
  <c r="H464" i="30"/>
  <c r="H510" i="30" s="1"/>
  <c r="G464" i="30"/>
  <c r="G510" i="30" s="1"/>
  <c r="F464" i="30"/>
  <c r="F510" i="30" s="1"/>
  <c r="E464" i="30"/>
  <c r="E510" i="30" s="1"/>
  <c r="D464" i="30"/>
  <c r="D510" i="30" s="1"/>
  <c r="C464" i="30"/>
  <c r="C510" i="30" s="1"/>
  <c r="B464" i="30"/>
  <c r="B510" i="30" s="1"/>
  <c r="O463" i="30"/>
  <c r="O509" i="30" s="1"/>
  <c r="N463" i="30"/>
  <c r="N509" i="30" s="1"/>
  <c r="M463" i="30"/>
  <c r="M509" i="30" s="1"/>
  <c r="L463" i="30"/>
  <c r="L509" i="30" s="1"/>
  <c r="K463" i="30"/>
  <c r="K509" i="30" s="1"/>
  <c r="J463" i="30"/>
  <c r="J509" i="30" s="1"/>
  <c r="I463" i="30"/>
  <c r="I509" i="30" s="1"/>
  <c r="H463" i="30"/>
  <c r="H509" i="30" s="1"/>
  <c r="G463" i="30"/>
  <c r="G509" i="30" s="1"/>
  <c r="F463" i="30"/>
  <c r="F509" i="30" s="1"/>
  <c r="E463" i="30"/>
  <c r="E509" i="30" s="1"/>
  <c r="D463" i="30"/>
  <c r="D509" i="30" s="1"/>
  <c r="C463" i="30"/>
  <c r="C509" i="30" s="1"/>
  <c r="B463" i="30"/>
  <c r="B509" i="30" s="1"/>
  <c r="O462" i="30"/>
  <c r="O508" i="30" s="1"/>
  <c r="N462" i="30"/>
  <c r="N508" i="30" s="1"/>
  <c r="M462" i="30"/>
  <c r="M508" i="30" s="1"/>
  <c r="L462" i="30"/>
  <c r="L508" i="30" s="1"/>
  <c r="K462" i="30"/>
  <c r="K508" i="30" s="1"/>
  <c r="J462" i="30"/>
  <c r="J508" i="30" s="1"/>
  <c r="I462" i="30"/>
  <c r="I508" i="30" s="1"/>
  <c r="H462" i="30"/>
  <c r="H508" i="30" s="1"/>
  <c r="G462" i="30"/>
  <c r="G508" i="30" s="1"/>
  <c r="F462" i="30"/>
  <c r="F508" i="30" s="1"/>
  <c r="E462" i="30"/>
  <c r="E508" i="30" s="1"/>
  <c r="D462" i="30"/>
  <c r="D508" i="30" s="1"/>
  <c r="D548" i="30" s="1"/>
  <c r="C462" i="30"/>
  <c r="C508" i="30" s="1"/>
  <c r="B462" i="30"/>
  <c r="B508" i="30" s="1"/>
  <c r="O461" i="30"/>
  <c r="O507" i="30" s="1"/>
  <c r="N461" i="30"/>
  <c r="N507" i="30" s="1"/>
  <c r="M461" i="30"/>
  <c r="M507" i="30" s="1"/>
  <c r="L461" i="30"/>
  <c r="L507" i="30" s="1"/>
  <c r="K461" i="30"/>
  <c r="K507" i="30" s="1"/>
  <c r="J461" i="30"/>
  <c r="J507" i="30" s="1"/>
  <c r="I461" i="30"/>
  <c r="I507" i="30" s="1"/>
  <c r="H461" i="30"/>
  <c r="G461" i="30"/>
  <c r="G507" i="30" s="1"/>
  <c r="F461" i="30"/>
  <c r="F507" i="30" s="1"/>
  <c r="E461" i="30"/>
  <c r="E507" i="30" s="1"/>
  <c r="D461" i="30"/>
  <c r="D507" i="30" s="1"/>
  <c r="C461" i="30"/>
  <c r="C507" i="30" s="1"/>
  <c r="C547" i="30" s="1"/>
  <c r="B461" i="30"/>
  <c r="B507" i="30" s="1"/>
  <c r="O457" i="30"/>
  <c r="N457" i="30"/>
  <c r="N648" i="30" s="1"/>
  <c r="N655" i="30" s="1"/>
  <c r="M457" i="30"/>
  <c r="M648" i="30" s="1"/>
  <c r="M655" i="30" s="1"/>
  <c r="L457" i="30"/>
  <c r="L648" i="30" s="1"/>
  <c r="L655" i="30" s="1"/>
  <c r="K457" i="30"/>
  <c r="K648" i="30" s="1"/>
  <c r="K655" i="30" s="1"/>
  <c r="J457" i="30"/>
  <c r="J648" i="30" s="1"/>
  <c r="J655" i="30" s="1"/>
  <c r="I457" i="30"/>
  <c r="I648" i="30" s="1"/>
  <c r="I655" i="30" s="1"/>
  <c r="H457" i="30"/>
  <c r="H648" i="30" s="1"/>
  <c r="H655" i="30" s="1"/>
  <c r="G457" i="30"/>
  <c r="F457" i="30"/>
  <c r="F648" i="30" s="1"/>
  <c r="F655" i="30" s="1"/>
  <c r="E457" i="30"/>
  <c r="E648" i="30" s="1"/>
  <c r="E655" i="30" s="1"/>
  <c r="D457" i="30"/>
  <c r="D648" i="30" s="1"/>
  <c r="D655" i="30" s="1"/>
  <c r="C457" i="30"/>
  <c r="C648" i="30" s="1"/>
  <c r="C655" i="30" s="1"/>
  <c r="B457" i="30"/>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J451" i="30"/>
  <c r="I451" i="30"/>
  <c r="H451" i="30"/>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K438" i="30"/>
  <c r="J438" i="30"/>
  <c r="I438" i="30"/>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E432" i="30"/>
  <c r="D432" i="30"/>
  <c r="D433" i="30" s="1"/>
  <c r="C432" i="30"/>
  <c r="C433" i="30" s="1"/>
  <c r="B432" i="30"/>
  <c r="F431" i="30"/>
  <c r="E431" i="30"/>
  <c r="D431" i="30"/>
  <c r="C431" i="30"/>
  <c r="B431" i="30"/>
  <c r="F430" i="30"/>
  <c r="E430" i="30"/>
  <c r="D430" i="30"/>
  <c r="C430" i="30"/>
  <c r="B430" i="30"/>
  <c r="F429" i="30"/>
  <c r="E429" i="30"/>
  <c r="D429" i="30"/>
  <c r="C429" i="30"/>
  <c r="B429" i="30"/>
  <c r="E426" i="30"/>
  <c r="D426" i="30"/>
  <c r="C426" i="30"/>
  <c r="B426" i="30"/>
  <c r="O425" i="30"/>
  <c r="F425" i="30"/>
  <c r="E425" i="30"/>
  <c r="D425" i="30"/>
  <c r="C425" i="30"/>
  <c r="B425" i="30"/>
  <c r="M424" i="30"/>
  <c r="F424" i="30"/>
  <c r="E424" i="30"/>
  <c r="D424" i="30"/>
  <c r="C424" i="30"/>
  <c r="B424" i="30"/>
  <c r="F423" i="30"/>
  <c r="E423" i="30"/>
  <c r="D423" i="30"/>
  <c r="C423" i="30"/>
  <c r="B423" i="30"/>
  <c r="E420" i="30"/>
  <c r="D420" i="30"/>
  <c r="C420" i="30"/>
  <c r="B420" i="30"/>
  <c r="F419" i="30"/>
  <c r="E419" i="30"/>
  <c r="D419" i="30"/>
  <c r="C419" i="30"/>
  <c r="B419" i="30"/>
  <c r="F418" i="30"/>
  <c r="E418" i="30"/>
  <c r="D418" i="30"/>
  <c r="C418" i="30"/>
  <c r="B418" i="30"/>
  <c r="F417" i="30"/>
  <c r="E417" i="30"/>
  <c r="D417" i="30"/>
  <c r="C417" i="30"/>
  <c r="B417" i="30"/>
  <c r="O415" i="30"/>
  <c r="O414" i="30"/>
  <c r="N414" i="30"/>
  <c r="N415" i="30" s="1"/>
  <c r="M414" i="30"/>
  <c r="L414" i="30"/>
  <c r="L415" i="30" s="1"/>
  <c r="K414" i="30"/>
  <c r="J414" i="30"/>
  <c r="I414" i="30"/>
  <c r="H414" i="30"/>
  <c r="G414" i="30"/>
  <c r="F414" i="30"/>
  <c r="E414" i="30"/>
  <c r="D414" i="30"/>
  <c r="C414" i="30"/>
  <c r="B414" i="30"/>
  <c r="B415" i="30" s="1"/>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I409" i="30"/>
  <c r="O408" i="30"/>
  <c r="N408" i="30"/>
  <c r="M408" i="30"/>
  <c r="L408" i="30"/>
  <c r="K408" i="30"/>
  <c r="J408" i="30"/>
  <c r="J409" i="30" s="1"/>
  <c r="I408" i="30"/>
  <c r="H408" i="30"/>
  <c r="H409" i="30" s="1"/>
  <c r="G408" i="30"/>
  <c r="F408" i="30"/>
  <c r="E408" i="30"/>
  <c r="E409" i="30" s="1"/>
  <c r="D408" i="30"/>
  <c r="C408" i="30"/>
  <c r="B408" i="30"/>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O452" i="30" s="1"/>
  <c r="N402" i="30"/>
  <c r="N452" i="30" s="1"/>
  <c r="M402" i="30"/>
  <c r="L402" i="30"/>
  <c r="K402" i="30"/>
  <c r="J402" i="30"/>
  <c r="I402" i="30"/>
  <c r="I458" i="30" s="1"/>
  <c r="H402" i="30"/>
  <c r="G402" i="30"/>
  <c r="G373" i="30" s="1"/>
  <c r="F402" i="30"/>
  <c r="F452" i="30" s="1"/>
  <c r="E402" i="30"/>
  <c r="E452" i="30" s="1"/>
  <c r="D402" i="30"/>
  <c r="D458" i="30" s="1"/>
  <c r="C402" i="30"/>
  <c r="B402" i="30"/>
  <c r="B452"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O396" i="30"/>
  <c r="O397" i="30" s="1"/>
  <c r="N396" i="30"/>
  <c r="N397" i="30" s="1"/>
  <c r="M396" i="30"/>
  <c r="M397" i="30" s="1"/>
  <c r="L396" i="30"/>
  <c r="L397" i="30" s="1"/>
  <c r="K396" i="30"/>
  <c r="K397" i="30" s="1"/>
  <c r="J396" i="30"/>
  <c r="I396" i="30"/>
  <c r="H396" i="30"/>
  <c r="H397" i="30" s="1"/>
  <c r="G396" i="30"/>
  <c r="G397" i="30" s="1"/>
  <c r="F396" i="30"/>
  <c r="F397" i="30" s="1"/>
  <c r="E396" i="30"/>
  <c r="E397" i="30" s="1"/>
  <c r="D396" i="30"/>
  <c r="D397" i="30" s="1"/>
  <c r="C396" i="30"/>
  <c r="C397" i="30" s="1"/>
  <c r="B396" i="30"/>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L391" i="30"/>
  <c r="O390" i="30"/>
  <c r="N390" i="30"/>
  <c r="M390" i="30"/>
  <c r="L390" i="30"/>
  <c r="K390" i="30"/>
  <c r="J390" i="30"/>
  <c r="I390" i="30"/>
  <c r="H390" i="30"/>
  <c r="G390" i="30"/>
  <c r="G391" i="30" s="1"/>
  <c r="F390" i="30"/>
  <c r="E390" i="30"/>
  <c r="D390" i="30"/>
  <c r="D391" i="30" s="1"/>
  <c r="C390" i="30"/>
  <c r="B390" i="30"/>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G385" i="30"/>
  <c r="O384" i="30"/>
  <c r="O385" i="30" s="1"/>
  <c r="N384" i="30"/>
  <c r="N385" i="30" s="1"/>
  <c r="M384" i="30"/>
  <c r="L384" i="30"/>
  <c r="L385" i="30" s="1"/>
  <c r="K384" i="30"/>
  <c r="J384" i="30"/>
  <c r="J385" i="30" s="1"/>
  <c r="I384" i="30"/>
  <c r="I385" i="30" s="1"/>
  <c r="H384" i="30"/>
  <c r="G384" i="30"/>
  <c r="F384" i="30"/>
  <c r="F385" i="30" s="1"/>
  <c r="E384" i="30"/>
  <c r="D384" i="30"/>
  <c r="D385" i="30" s="1"/>
  <c r="C384" i="30"/>
  <c r="B384" i="30"/>
  <c r="B385" i="30" s="1"/>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O378" i="30"/>
  <c r="O379" i="30" s="1"/>
  <c r="N378" i="30"/>
  <c r="M378" i="30"/>
  <c r="L378" i="30"/>
  <c r="L379" i="30" s="1"/>
  <c r="K378" i="30"/>
  <c r="J378" i="30"/>
  <c r="J379" i="30" s="1"/>
  <c r="I378" i="30"/>
  <c r="I379" i="30" s="1"/>
  <c r="H378" i="30"/>
  <c r="G378" i="30"/>
  <c r="G379" i="30" s="1"/>
  <c r="F378" i="30"/>
  <c r="E378" i="30"/>
  <c r="E379" i="30" s="1"/>
  <c r="D378" i="30"/>
  <c r="D379" i="30" s="1"/>
  <c r="C378" i="30"/>
  <c r="B378" i="30"/>
  <c r="B379" i="30" s="1"/>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O373" i="30"/>
  <c r="O372" i="30"/>
  <c r="N372" i="30"/>
  <c r="N373" i="30" s="1"/>
  <c r="M372" i="30"/>
  <c r="L372" i="30"/>
  <c r="L373" i="30" s="1"/>
  <c r="K372" i="30"/>
  <c r="K373" i="30" s="1"/>
  <c r="J372" i="30"/>
  <c r="I372" i="30"/>
  <c r="H372" i="30"/>
  <c r="G372" i="30"/>
  <c r="F372" i="30"/>
  <c r="F373" i="30" s="1"/>
  <c r="E372" i="30"/>
  <c r="D372" i="30"/>
  <c r="C372" i="30"/>
  <c r="C373" i="30" s="1"/>
  <c r="B372" i="30"/>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I367" i="30"/>
  <c r="O366" i="30"/>
  <c r="O367" i="30" s="1"/>
  <c r="N366" i="30"/>
  <c r="M366" i="30"/>
  <c r="L366" i="30"/>
  <c r="L367" i="30" s="1"/>
  <c r="K366" i="30"/>
  <c r="K367" i="30" s="1"/>
  <c r="J366" i="30"/>
  <c r="J367" i="30" s="1"/>
  <c r="I366" i="30"/>
  <c r="H366" i="30"/>
  <c r="G366" i="30"/>
  <c r="F366" i="30"/>
  <c r="E366" i="30"/>
  <c r="E367" i="30" s="1"/>
  <c r="D366" i="30"/>
  <c r="C366" i="30"/>
  <c r="C367" i="30" s="1"/>
  <c r="B366" i="30"/>
  <c r="B367" i="30" s="1"/>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L361" i="30"/>
  <c r="O360" i="30"/>
  <c r="O361" i="30" s="1"/>
  <c r="N360" i="30"/>
  <c r="N361" i="30" s="1"/>
  <c r="M360" i="30"/>
  <c r="L360" i="30"/>
  <c r="K360" i="30"/>
  <c r="K361" i="30" s="1"/>
  <c r="J360" i="30"/>
  <c r="I360" i="30"/>
  <c r="H360" i="30"/>
  <c r="G360" i="30"/>
  <c r="G361" i="30" s="1"/>
  <c r="F360" i="30"/>
  <c r="F361" i="30" s="1"/>
  <c r="E360" i="30"/>
  <c r="D360" i="30"/>
  <c r="C360" i="30"/>
  <c r="C361" i="30" s="1"/>
  <c r="B360" i="30"/>
  <c r="B361" i="30" s="1"/>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B355" i="30"/>
  <c r="O354" i="30"/>
  <c r="N354" i="30"/>
  <c r="N355" i="30" s="1"/>
  <c r="M354" i="30"/>
  <c r="L354" i="30"/>
  <c r="L355" i="30" s="1"/>
  <c r="K354" i="30"/>
  <c r="K355" i="30" s="1"/>
  <c r="J354" i="30"/>
  <c r="I354" i="30"/>
  <c r="H354" i="30"/>
  <c r="H355" i="30" s="1"/>
  <c r="G354" i="30"/>
  <c r="F354" i="30"/>
  <c r="F355" i="30" s="1"/>
  <c r="E354" i="30"/>
  <c r="D354" i="30"/>
  <c r="D355" i="30" s="1"/>
  <c r="C354" i="30"/>
  <c r="B354" i="30"/>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H215" i="30"/>
  <c r="I215" i="30"/>
  <c r="N542" i="30" s="1"/>
  <c r="D215" i="30"/>
  <c r="O543" i="30" s="1"/>
  <c r="BL213" i="30"/>
  <c r="BL215" i="30" s="1"/>
  <c r="BK213" i="30"/>
  <c r="BK215" i="30" s="1"/>
  <c r="BJ213" i="30"/>
  <c r="BJ215" i="30" s="1"/>
  <c r="BI213" i="30"/>
  <c r="BI215" i="30" s="1"/>
  <c r="BH213" i="30"/>
  <c r="BG213" i="30"/>
  <c r="BG215" i="30" s="1"/>
  <c r="BF213" i="30"/>
  <c r="BF215" i="30" s="1"/>
  <c r="BE213" i="30"/>
  <c r="BE215" i="30" s="1"/>
  <c r="BD213" i="30"/>
  <c r="BD215" i="30" s="1"/>
  <c r="BC213" i="30"/>
  <c r="BC215" i="30" s="1"/>
  <c r="BB213" i="30"/>
  <c r="BB215" i="30" s="1"/>
  <c r="BA213" i="30"/>
  <c r="BA215" i="30" s="1"/>
  <c r="AZ213" i="30"/>
  <c r="AZ215" i="30" s="1"/>
  <c r="AY213" i="30"/>
  <c r="AY215" i="30" s="1"/>
  <c r="AX213" i="30"/>
  <c r="AX215" i="30" s="1"/>
  <c r="AW213" i="30"/>
  <c r="AW215" i="30" s="1"/>
  <c r="AV213" i="30"/>
  <c r="AV215" i="30" s="1"/>
  <c r="AU213" i="30"/>
  <c r="AU215" i="30" s="1"/>
  <c r="AT213" i="30"/>
  <c r="AT215" i="30" s="1"/>
  <c r="AS213" i="30"/>
  <c r="AS215" i="30" s="1"/>
  <c r="AR213" i="30"/>
  <c r="AR215" i="30" s="1"/>
  <c r="AQ213" i="30"/>
  <c r="AQ215" i="30" s="1"/>
  <c r="AP213" i="30"/>
  <c r="AP215" i="30" s="1"/>
  <c r="AO213" i="30"/>
  <c r="AO215" i="30" s="1"/>
  <c r="AN213" i="30"/>
  <c r="AN215" i="30" s="1"/>
  <c r="F543" i="30" s="1"/>
  <c r="AM213" i="30"/>
  <c r="AM215" i="30" s="1"/>
  <c r="G540" i="30" s="1"/>
  <c r="AL213" i="30"/>
  <c r="AL215" i="30" s="1"/>
  <c r="G541" i="30" s="1"/>
  <c r="AK213" i="30"/>
  <c r="AK215" i="30" s="1"/>
  <c r="G542" i="30" s="1"/>
  <c r="AJ213" i="30"/>
  <c r="AJ215" i="30" s="1"/>
  <c r="G543" i="30" s="1"/>
  <c r="AI213" i="30"/>
  <c r="AI215" i="30" s="1"/>
  <c r="H540" i="30" s="1"/>
  <c r="H544" i="30" s="1"/>
  <c r="AH213" i="30"/>
  <c r="AH215" i="30" s="1"/>
  <c r="H541" i="30" s="1"/>
  <c r="AG213" i="30"/>
  <c r="AG215" i="30" s="1"/>
  <c r="H542" i="30" s="1"/>
  <c r="AF213" i="30"/>
  <c r="AF215" i="30" s="1"/>
  <c r="H543" i="30" s="1"/>
  <c r="AE213" i="30"/>
  <c r="AE215" i="30" s="1"/>
  <c r="I540" i="30" s="1"/>
  <c r="AD213" i="30"/>
  <c r="AD215" i="30" s="1"/>
  <c r="I541" i="30" s="1"/>
  <c r="AC213" i="30"/>
  <c r="AC215" i="30" s="1"/>
  <c r="I542" i="30" s="1"/>
  <c r="AB213" i="30"/>
  <c r="AB215" i="30" s="1"/>
  <c r="I543" i="30" s="1"/>
  <c r="AA213" i="30"/>
  <c r="AA215" i="30" s="1"/>
  <c r="J540" i="30" s="1"/>
  <c r="Z213" i="30"/>
  <c r="Z215" i="30" s="1"/>
  <c r="J541" i="30" s="1"/>
  <c r="Y213" i="30"/>
  <c r="Y215" i="30" s="1"/>
  <c r="J542" i="30" s="1"/>
  <c r="X213" i="30"/>
  <c r="X215" i="30" s="1"/>
  <c r="J543" i="30" s="1"/>
  <c r="W213" i="30"/>
  <c r="W215" i="30" s="1"/>
  <c r="K540" i="30" s="1"/>
  <c r="V213" i="30"/>
  <c r="V215" i="30" s="1"/>
  <c r="K541" i="30" s="1"/>
  <c r="U213" i="30"/>
  <c r="U215" i="30" s="1"/>
  <c r="K542" i="30" s="1"/>
  <c r="T213" i="30"/>
  <c r="T215" i="30" s="1"/>
  <c r="K543" i="30" s="1"/>
  <c r="S213" i="30"/>
  <c r="S215" i="30" s="1"/>
  <c r="L540" i="30" s="1"/>
  <c r="R213" i="30"/>
  <c r="R215" i="30" s="1"/>
  <c r="L541" i="30" s="1"/>
  <c r="Q213" i="30"/>
  <c r="Q215" i="30" s="1"/>
  <c r="L542" i="30" s="1"/>
  <c r="P213" i="30"/>
  <c r="P215" i="30" s="1"/>
  <c r="L543" i="30" s="1"/>
  <c r="O213" i="30"/>
  <c r="O215" i="30" s="1"/>
  <c r="M540" i="30" s="1"/>
  <c r="N213" i="30"/>
  <c r="N215" i="30" s="1"/>
  <c r="M541" i="30" s="1"/>
  <c r="M213" i="30"/>
  <c r="M215" i="30" s="1"/>
  <c r="M542" i="30" s="1"/>
  <c r="L213" i="30"/>
  <c r="L215" i="30" s="1"/>
  <c r="M543" i="30" s="1"/>
  <c r="K213" i="30"/>
  <c r="K215" i="30" s="1"/>
  <c r="N540" i="30" s="1"/>
  <c r="J213" i="30"/>
  <c r="J215" i="30" s="1"/>
  <c r="N541" i="30" s="1"/>
  <c r="I213" i="30"/>
  <c r="H213" i="30"/>
  <c r="H215" i="30" s="1"/>
  <c r="N543" i="30" s="1"/>
  <c r="G213" i="30"/>
  <c r="G215" i="30" s="1"/>
  <c r="O540" i="30" s="1"/>
  <c r="F213" i="30"/>
  <c r="F215" i="30" s="1"/>
  <c r="O541" i="30" s="1"/>
  <c r="E213" i="30"/>
  <c r="E215" i="30" s="1"/>
  <c r="O542" i="30" s="1"/>
  <c r="D213" i="30"/>
  <c r="C213" i="30"/>
  <c r="C215" i="30" s="1"/>
  <c r="B213" i="30"/>
  <c r="B215" i="30" s="1"/>
  <c r="AX124" i="30"/>
  <c r="AM124" i="30"/>
  <c r="G423" i="30" s="1"/>
  <c r="AH124" i="30"/>
  <c r="H424" i="30" s="1"/>
  <c r="AG124" i="30"/>
  <c r="H425" i="30" s="1"/>
  <c r="Z124" i="30"/>
  <c r="J424" i="30" s="1"/>
  <c r="W124" i="30"/>
  <c r="K423" i="30" s="1"/>
  <c r="Q124" i="30"/>
  <c r="L425" i="30" s="1"/>
  <c r="B124" i="30"/>
  <c r="BK123" i="30"/>
  <c r="BJ123" i="30"/>
  <c r="BI123" i="30"/>
  <c r="BH123" i="30"/>
  <c r="BG123" i="30"/>
  <c r="BF123" i="30"/>
  <c r="BE123" i="30"/>
  <c r="BD123" i="30"/>
  <c r="BC123" i="30"/>
  <c r="BK122" i="30"/>
  <c r="BK124" i="30" s="1"/>
  <c r="BJ122" i="30"/>
  <c r="BJ124" i="30" s="1"/>
  <c r="BJ125" i="30" s="1"/>
  <c r="BI122" i="30"/>
  <c r="BI124" i="30" s="1"/>
  <c r="BH122" i="30"/>
  <c r="BH124" i="30" s="1"/>
  <c r="BG122" i="30"/>
  <c r="BG124" i="30" s="1"/>
  <c r="BF122" i="30"/>
  <c r="BF124" i="30" s="1"/>
  <c r="BE122" i="30"/>
  <c r="BE124" i="30" s="1"/>
  <c r="BE125" i="30" s="1"/>
  <c r="BD122" i="30"/>
  <c r="BD124" i="30" s="1"/>
  <c r="BC122" i="30"/>
  <c r="BC124" i="30" s="1"/>
  <c r="BB122" i="30"/>
  <c r="BB124" i="30" s="1"/>
  <c r="BA122" i="30"/>
  <c r="BA124" i="30" s="1"/>
  <c r="AZ122" i="30"/>
  <c r="AZ124" i="30" s="1"/>
  <c r="AY122" i="30"/>
  <c r="AY124" i="30" s="1"/>
  <c r="AX122" i="30"/>
  <c r="AW122" i="30"/>
  <c r="AW124" i="30" s="1"/>
  <c r="AV122" i="30"/>
  <c r="AV124" i="30" s="1"/>
  <c r="AU122" i="30"/>
  <c r="AU124" i="30" s="1"/>
  <c r="AT122" i="30"/>
  <c r="AT124" i="30" s="1"/>
  <c r="AS122" i="30"/>
  <c r="AS124" i="30" s="1"/>
  <c r="AR122" i="30"/>
  <c r="AR124" i="30" s="1"/>
  <c r="AQ122" i="30"/>
  <c r="AQ124" i="30" s="1"/>
  <c r="AP122" i="30"/>
  <c r="AP124" i="30" s="1"/>
  <c r="AO122" i="30"/>
  <c r="AO124" i="30" s="1"/>
  <c r="AN122" i="30"/>
  <c r="AN124" i="30" s="1"/>
  <c r="F426" i="30" s="1"/>
  <c r="AM122" i="30"/>
  <c r="AL122" i="30"/>
  <c r="AL124" i="30" s="1"/>
  <c r="G424" i="30" s="1"/>
  <c r="AK122" i="30"/>
  <c r="AK124" i="30" s="1"/>
  <c r="G425" i="30" s="1"/>
  <c r="AJ122" i="30"/>
  <c r="AJ124" i="30" s="1"/>
  <c r="G426" i="30" s="1"/>
  <c r="AI122" i="30"/>
  <c r="AI124" i="30" s="1"/>
  <c r="H423" i="30" s="1"/>
  <c r="AH122" i="30"/>
  <c r="AG122" i="30"/>
  <c r="AF122" i="30"/>
  <c r="AF124" i="30" s="1"/>
  <c r="H426" i="30" s="1"/>
  <c r="AE122" i="30"/>
  <c r="AE124" i="30" s="1"/>
  <c r="I423" i="30" s="1"/>
  <c r="AD122" i="30"/>
  <c r="AD124" i="30" s="1"/>
  <c r="I424" i="30" s="1"/>
  <c r="AC122" i="30"/>
  <c r="AC124" i="30" s="1"/>
  <c r="I425" i="30" s="1"/>
  <c r="AB122" i="30"/>
  <c r="AB124" i="30" s="1"/>
  <c r="I426" i="30" s="1"/>
  <c r="AA122" i="30"/>
  <c r="AA124" i="30" s="1"/>
  <c r="J423" i="30" s="1"/>
  <c r="Z122" i="30"/>
  <c r="Y122" i="30"/>
  <c r="Y124" i="30" s="1"/>
  <c r="J425" i="30" s="1"/>
  <c r="X122" i="30"/>
  <c r="X124" i="30" s="1"/>
  <c r="J426" i="30" s="1"/>
  <c r="J427" i="30" s="1"/>
  <c r="W122" i="30"/>
  <c r="V122" i="30"/>
  <c r="V124" i="30" s="1"/>
  <c r="K424" i="30" s="1"/>
  <c r="U122" i="30"/>
  <c r="U124" i="30" s="1"/>
  <c r="K425" i="30" s="1"/>
  <c r="T122" i="30"/>
  <c r="T124" i="30" s="1"/>
  <c r="K426" i="30" s="1"/>
  <c r="S122" i="30"/>
  <c r="S124" i="30" s="1"/>
  <c r="L423" i="30" s="1"/>
  <c r="R122" i="30"/>
  <c r="R124" i="30" s="1"/>
  <c r="L424" i="30" s="1"/>
  <c r="Q122" i="30"/>
  <c r="P122" i="30"/>
  <c r="P124" i="30" s="1"/>
  <c r="L426" i="30" s="1"/>
  <c r="L427" i="30" s="1"/>
  <c r="O122" i="30"/>
  <c r="O124" i="30" s="1"/>
  <c r="M423" i="30" s="1"/>
  <c r="N122" i="30"/>
  <c r="N124" i="30" s="1"/>
  <c r="M122" i="30"/>
  <c r="M124" i="30" s="1"/>
  <c r="M425" i="30" s="1"/>
  <c r="L122" i="30"/>
  <c r="L124" i="30" s="1"/>
  <c r="M426" i="30" s="1"/>
  <c r="K122" i="30"/>
  <c r="K124" i="30" s="1"/>
  <c r="N423" i="30" s="1"/>
  <c r="J122" i="30"/>
  <c r="J124" i="30" s="1"/>
  <c r="N424" i="30" s="1"/>
  <c r="I122" i="30"/>
  <c r="I124" i="30" s="1"/>
  <c r="N425" i="30" s="1"/>
  <c r="H122" i="30"/>
  <c r="H124" i="30" s="1"/>
  <c r="N426" i="30" s="1"/>
  <c r="G122" i="30"/>
  <c r="G124" i="30" s="1"/>
  <c r="O423" i="30" s="1"/>
  <c r="F122" i="30"/>
  <c r="F124" i="30" s="1"/>
  <c r="O424" i="30" s="1"/>
  <c r="E122" i="30"/>
  <c r="E124" i="30" s="1"/>
  <c r="D122" i="30"/>
  <c r="D124" i="30" s="1"/>
  <c r="O426" i="30" s="1"/>
  <c r="C122" i="30"/>
  <c r="C124" i="30" s="1"/>
  <c r="B122"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K119" i="30"/>
  <c r="BJ119" i="30"/>
  <c r="BI119" i="30"/>
  <c r="BH119" i="30"/>
  <c r="BG119" i="30"/>
  <c r="BF119" i="30"/>
  <c r="BE119" i="30"/>
  <c r="BD119" i="30"/>
  <c r="BC119" i="30"/>
  <c r="BB119" i="30"/>
  <c r="BA119" i="30"/>
  <c r="AZ119" i="30"/>
  <c r="AY119" i="30"/>
  <c r="AX119" i="30"/>
  <c r="AX123" i="30" s="1"/>
  <c r="AW119" i="30"/>
  <c r="AV119" i="30"/>
  <c r="AU119" i="30"/>
  <c r="AT119" i="30"/>
  <c r="AS119" i="30"/>
  <c r="AS123" i="30" s="1"/>
  <c r="AR119" i="30"/>
  <c r="AQ119" i="30"/>
  <c r="AP119" i="30"/>
  <c r="AO119" i="30"/>
  <c r="AN119" i="30"/>
  <c r="AN123" i="30" s="1"/>
  <c r="F420" i="30" s="1"/>
  <c r="AM119" i="30"/>
  <c r="AL119" i="30"/>
  <c r="AK119" i="30"/>
  <c r="AJ119" i="30"/>
  <c r="AI119" i="30"/>
  <c r="AH119" i="30"/>
  <c r="AG119" i="30"/>
  <c r="AF119" i="30"/>
  <c r="AE119" i="30"/>
  <c r="AD119" i="30"/>
  <c r="AC119" i="30"/>
  <c r="AB119" i="30"/>
  <c r="AA119" i="30"/>
  <c r="Z119" i="30"/>
  <c r="Z123" i="30" s="1"/>
  <c r="Z125" i="30" s="1"/>
  <c r="J430" i="30" s="1"/>
  <c r="Y119" i="30"/>
  <c r="X119" i="30"/>
  <c r="W119" i="30"/>
  <c r="V119" i="30"/>
  <c r="U119" i="30"/>
  <c r="U123" i="30" s="1"/>
  <c r="T119" i="30"/>
  <c r="S119" i="30"/>
  <c r="R119" i="30"/>
  <c r="Q119" i="30"/>
  <c r="P119" i="30"/>
  <c r="P123" i="30" s="1"/>
  <c r="L420" i="30" s="1"/>
  <c r="L421" i="30" s="1"/>
  <c r="O119" i="30"/>
  <c r="N119" i="30"/>
  <c r="M119" i="30"/>
  <c r="L119" i="30"/>
  <c r="K119" i="30"/>
  <c r="J119" i="30"/>
  <c r="I119" i="30"/>
  <c r="H119" i="30"/>
  <c r="G119" i="30"/>
  <c r="F119" i="30"/>
  <c r="E119" i="30"/>
  <c r="D119" i="30"/>
  <c r="C119" i="30"/>
  <c r="B119" i="30"/>
  <c r="B123" i="30" s="1"/>
  <c r="N721" i="29"/>
  <c r="O720" i="29"/>
  <c r="M717" i="29"/>
  <c r="N716" i="29"/>
  <c r="N717" i="29" s="1"/>
  <c r="L713" i="29"/>
  <c r="M712" i="29"/>
  <c r="K709" i="29"/>
  <c r="L708" i="29"/>
  <c r="L709" i="29" s="1"/>
  <c r="J705" i="29"/>
  <c r="K704" i="29"/>
  <c r="K705" i="29" s="1"/>
  <c r="I701" i="29"/>
  <c r="K700" i="29"/>
  <c r="K701" i="29" s="1"/>
  <c r="J700" i="29"/>
  <c r="J701" i="29" s="1"/>
  <c r="H697" i="29"/>
  <c r="I696" i="29"/>
  <c r="I697" i="29" s="1"/>
  <c r="G693" i="29"/>
  <c r="H692" i="29"/>
  <c r="H693" i="29" s="1"/>
  <c r="F689" i="29"/>
  <c r="G688" i="29"/>
  <c r="G689" i="29" s="1"/>
  <c r="E685" i="29"/>
  <c r="F684" i="29"/>
  <c r="F685" i="29" s="1"/>
  <c r="D681" i="29"/>
  <c r="E680" i="29"/>
  <c r="F680" i="29" s="1"/>
  <c r="C677" i="29"/>
  <c r="D676" i="29"/>
  <c r="D677" i="29" s="1"/>
  <c r="B673" i="29"/>
  <c r="C672" i="29"/>
  <c r="D672" i="29" s="1"/>
  <c r="N669" i="29"/>
  <c r="N654" i="29"/>
  <c r="M654" i="29"/>
  <c r="L654" i="29"/>
  <c r="K654" i="29"/>
  <c r="J654" i="29"/>
  <c r="I654" i="29"/>
  <c r="H654" i="29"/>
  <c r="G654" i="29"/>
  <c r="F654" i="29"/>
  <c r="E654" i="29"/>
  <c r="D654" i="29"/>
  <c r="C654" i="29"/>
  <c r="B654" i="29"/>
  <c r="N652" i="29"/>
  <c r="M652" i="29"/>
  <c r="L652" i="29"/>
  <c r="K652" i="29"/>
  <c r="J652" i="29"/>
  <c r="I652" i="29"/>
  <c r="H652" i="29"/>
  <c r="G652" i="29"/>
  <c r="F652" i="29"/>
  <c r="E652" i="29"/>
  <c r="D652" i="29"/>
  <c r="C652" i="29"/>
  <c r="B652" i="29"/>
  <c r="O629" i="29"/>
  <c r="N629" i="29"/>
  <c r="M629" i="29"/>
  <c r="L629" i="29"/>
  <c r="K629" i="29"/>
  <c r="J629" i="29"/>
  <c r="I629" i="29"/>
  <c r="H629" i="29"/>
  <c r="G629" i="29"/>
  <c r="F629" i="29"/>
  <c r="E629" i="29"/>
  <c r="D629" i="29"/>
  <c r="C629" i="29"/>
  <c r="B629" i="29"/>
  <c r="O628" i="29"/>
  <c r="N628" i="29"/>
  <c r="M628" i="29"/>
  <c r="L628" i="29"/>
  <c r="K628" i="29"/>
  <c r="J628" i="29"/>
  <c r="I628" i="29"/>
  <c r="H628" i="29"/>
  <c r="G628" i="29"/>
  <c r="F628" i="29"/>
  <c r="E628" i="29"/>
  <c r="D628" i="29"/>
  <c r="C628" i="29"/>
  <c r="B628" i="29"/>
  <c r="O627" i="29"/>
  <c r="N627" i="29"/>
  <c r="M627" i="29"/>
  <c r="L627" i="29"/>
  <c r="K627" i="29"/>
  <c r="J627" i="29"/>
  <c r="I627" i="29"/>
  <c r="H627" i="29"/>
  <c r="G627" i="29"/>
  <c r="F627" i="29"/>
  <c r="E627" i="29"/>
  <c r="D627" i="29"/>
  <c r="C627" i="29"/>
  <c r="B627" i="29"/>
  <c r="O626" i="29"/>
  <c r="N626" i="29"/>
  <c r="M626" i="29"/>
  <c r="L626" i="29"/>
  <c r="K626" i="29"/>
  <c r="J626" i="29"/>
  <c r="I626" i="29"/>
  <c r="H626" i="29"/>
  <c r="G626" i="29"/>
  <c r="F626" i="29"/>
  <c r="E626" i="29"/>
  <c r="D626" i="29"/>
  <c r="C626" i="29"/>
  <c r="B626" i="29"/>
  <c r="O624" i="29"/>
  <c r="N624" i="29"/>
  <c r="M624" i="29"/>
  <c r="L624" i="29"/>
  <c r="K624" i="29"/>
  <c r="J624" i="29"/>
  <c r="I624" i="29"/>
  <c r="H624" i="29"/>
  <c r="G624" i="29"/>
  <c r="F624" i="29"/>
  <c r="E624" i="29"/>
  <c r="D624" i="29"/>
  <c r="C624" i="29"/>
  <c r="B624" i="29"/>
  <c r="O623" i="29"/>
  <c r="N623" i="29"/>
  <c r="M623" i="29"/>
  <c r="L623" i="29"/>
  <c r="K623" i="29"/>
  <c r="J623" i="29"/>
  <c r="I623" i="29"/>
  <c r="H623" i="29"/>
  <c r="G623" i="29"/>
  <c r="F623" i="29"/>
  <c r="E623" i="29"/>
  <c r="D623" i="29"/>
  <c r="C623" i="29"/>
  <c r="B623" i="29"/>
  <c r="O622" i="29"/>
  <c r="N622" i="29"/>
  <c r="M622" i="29"/>
  <c r="L622" i="29"/>
  <c r="K622" i="29"/>
  <c r="J622" i="29"/>
  <c r="I622" i="29"/>
  <c r="H622" i="29"/>
  <c r="G622" i="29"/>
  <c r="F622" i="29"/>
  <c r="E622" i="29"/>
  <c r="D622" i="29"/>
  <c r="C622" i="29"/>
  <c r="B622" i="29"/>
  <c r="O621" i="29"/>
  <c r="N621" i="29"/>
  <c r="M621" i="29"/>
  <c r="L621" i="29"/>
  <c r="K621" i="29"/>
  <c r="J621" i="29"/>
  <c r="I621" i="29"/>
  <c r="H621" i="29"/>
  <c r="G621" i="29"/>
  <c r="F621" i="29"/>
  <c r="E621" i="29"/>
  <c r="D621" i="29"/>
  <c r="C621" i="29"/>
  <c r="B621" i="29"/>
  <c r="O619" i="29"/>
  <c r="N619" i="29"/>
  <c r="M619" i="29"/>
  <c r="L619" i="29"/>
  <c r="K619" i="29"/>
  <c r="J619" i="29"/>
  <c r="I619" i="29"/>
  <c r="H619" i="29"/>
  <c r="G619" i="29"/>
  <c r="F619" i="29"/>
  <c r="E619" i="29"/>
  <c r="D619" i="29"/>
  <c r="C619" i="29"/>
  <c r="B619" i="29"/>
  <c r="O618" i="29"/>
  <c r="N618" i="29"/>
  <c r="M618" i="29"/>
  <c r="L618" i="29"/>
  <c r="K618" i="29"/>
  <c r="J618" i="29"/>
  <c r="I618" i="29"/>
  <c r="H618" i="29"/>
  <c r="G618" i="29"/>
  <c r="F618" i="29"/>
  <c r="E618" i="29"/>
  <c r="D618" i="29"/>
  <c r="C618" i="29"/>
  <c r="B618" i="29"/>
  <c r="O617" i="29"/>
  <c r="N617" i="29"/>
  <c r="M617" i="29"/>
  <c r="L617" i="29"/>
  <c r="K617" i="29"/>
  <c r="J617" i="29"/>
  <c r="I617" i="29"/>
  <c r="H617" i="29"/>
  <c r="G617" i="29"/>
  <c r="F617" i="29"/>
  <c r="E617" i="29"/>
  <c r="D617" i="29"/>
  <c r="C617" i="29"/>
  <c r="B617" i="29"/>
  <c r="O616" i="29"/>
  <c r="N616" i="29"/>
  <c r="M616" i="29"/>
  <c r="L616" i="29"/>
  <c r="K616" i="29"/>
  <c r="J616" i="29"/>
  <c r="I616" i="29"/>
  <c r="H616" i="29"/>
  <c r="G616" i="29"/>
  <c r="F616" i="29"/>
  <c r="E616" i="29"/>
  <c r="D616" i="29"/>
  <c r="C616" i="29"/>
  <c r="B616" i="29"/>
  <c r="O614" i="29"/>
  <c r="N614" i="29"/>
  <c r="M614" i="29"/>
  <c r="L614" i="29"/>
  <c r="K614" i="29"/>
  <c r="J614" i="29"/>
  <c r="I614" i="29"/>
  <c r="H614" i="29"/>
  <c r="G614" i="29"/>
  <c r="F614" i="29"/>
  <c r="E614" i="29"/>
  <c r="D614" i="29"/>
  <c r="C614" i="29"/>
  <c r="B614" i="29"/>
  <c r="O613" i="29"/>
  <c r="N613" i="29"/>
  <c r="M613" i="29"/>
  <c r="L613" i="29"/>
  <c r="K613" i="29"/>
  <c r="J613" i="29"/>
  <c r="I613" i="29"/>
  <c r="H613" i="29"/>
  <c r="G613" i="29"/>
  <c r="F613" i="29"/>
  <c r="E613" i="29"/>
  <c r="D613" i="29"/>
  <c r="C613" i="29"/>
  <c r="B613" i="29"/>
  <c r="O612" i="29"/>
  <c r="N612" i="29"/>
  <c r="M612" i="29"/>
  <c r="L612" i="29"/>
  <c r="K612" i="29"/>
  <c r="J612" i="29"/>
  <c r="I612" i="29"/>
  <c r="H612" i="29"/>
  <c r="G612" i="29"/>
  <c r="F612" i="29"/>
  <c r="E612" i="29"/>
  <c r="D612" i="29"/>
  <c r="C612" i="29"/>
  <c r="B612" i="29"/>
  <c r="O611" i="29"/>
  <c r="N611" i="29"/>
  <c r="M611" i="29"/>
  <c r="L611" i="29"/>
  <c r="K611" i="29"/>
  <c r="J611" i="29"/>
  <c r="I611" i="29"/>
  <c r="H611" i="29"/>
  <c r="G611" i="29"/>
  <c r="F611" i="29"/>
  <c r="E611" i="29"/>
  <c r="D611" i="29"/>
  <c r="C611" i="29"/>
  <c r="B611" i="29"/>
  <c r="O602" i="29"/>
  <c r="N602" i="29"/>
  <c r="N608" i="29" s="1"/>
  <c r="M602" i="29"/>
  <c r="M608" i="29" s="1"/>
  <c r="L602" i="29"/>
  <c r="K602" i="29"/>
  <c r="J602" i="29"/>
  <c r="I602" i="29"/>
  <c r="H602" i="29"/>
  <c r="G602" i="29"/>
  <c r="F602" i="29"/>
  <c r="E602" i="29"/>
  <c r="D602" i="29"/>
  <c r="D608" i="29" s="1"/>
  <c r="C602" i="29"/>
  <c r="B602" i="29"/>
  <c r="B608" i="29" s="1"/>
  <c r="O601" i="29"/>
  <c r="O607" i="29" s="1"/>
  <c r="N601" i="29"/>
  <c r="M601" i="29"/>
  <c r="L601" i="29"/>
  <c r="K601" i="29"/>
  <c r="J601" i="29"/>
  <c r="J607" i="29" s="1"/>
  <c r="I601" i="29"/>
  <c r="H601" i="29"/>
  <c r="H607" i="29" s="1"/>
  <c r="G601" i="29"/>
  <c r="G607" i="29" s="1"/>
  <c r="F601" i="29"/>
  <c r="E601" i="29"/>
  <c r="D601" i="29"/>
  <c r="D607" i="29" s="1"/>
  <c r="C601" i="29"/>
  <c r="B601" i="29"/>
  <c r="O600" i="29"/>
  <c r="N600" i="29"/>
  <c r="M600" i="29"/>
  <c r="L600" i="29"/>
  <c r="K600" i="29"/>
  <c r="J600" i="29"/>
  <c r="J606" i="29" s="1"/>
  <c r="I600" i="29"/>
  <c r="I606" i="29" s="1"/>
  <c r="H600" i="29"/>
  <c r="H606" i="29" s="1"/>
  <c r="G600" i="29"/>
  <c r="F600" i="29"/>
  <c r="F606" i="29" s="1"/>
  <c r="E600" i="29"/>
  <c r="E606" i="29" s="1"/>
  <c r="D600" i="29"/>
  <c r="C600" i="29"/>
  <c r="B600" i="29"/>
  <c r="O599" i="29"/>
  <c r="N599" i="29"/>
  <c r="N605" i="29" s="1"/>
  <c r="M599" i="29"/>
  <c r="L599" i="29"/>
  <c r="L605" i="29" s="1"/>
  <c r="K599" i="29"/>
  <c r="J599" i="29"/>
  <c r="I599" i="29"/>
  <c r="H599" i="29"/>
  <c r="H605" i="29" s="1"/>
  <c r="G599" i="29"/>
  <c r="F599" i="29"/>
  <c r="E599" i="29"/>
  <c r="D599" i="29"/>
  <c r="C599" i="29"/>
  <c r="B599" i="29"/>
  <c r="O596" i="29"/>
  <c r="N596" i="29"/>
  <c r="M596" i="29"/>
  <c r="L596" i="29"/>
  <c r="K596" i="29"/>
  <c r="J596" i="29"/>
  <c r="I596" i="29"/>
  <c r="H596" i="29"/>
  <c r="G596" i="29"/>
  <c r="F596" i="29"/>
  <c r="E596" i="29"/>
  <c r="D596" i="29"/>
  <c r="C596" i="29"/>
  <c r="B596" i="29"/>
  <c r="O595" i="29"/>
  <c r="N595" i="29"/>
  <c r="M595" i="29"/>
  <c r="L595" i="29"/>
  <c r="K595" i="29"/>
  <c r="J595" i="29"/>
  <c r="I595" i="29"/>
  <c r="H595" i="29"/>
  <c r="G595" i="29"/>
  <c r="F595" i="29"/>
  <c r="E595" i="29"/>
  <c r="D595" i="29"/>
  <c r="C595" i="29"/>
  <c r="B595" i="29"/>
  <c r="O594" i="29"/>
  <c r="N594" i="29"/>
  <c r="M594" i="29"/>
  <c r="L594" i="29"/>
  <c r="K594" i="29"/>
  <c r="J594" i="29"/>
  <c r="I594" i="29"/>
  <c r="H594" i="29"/>
  <c r="G594" i="29"/>
  <c r="F594" i="29"/>
  <c r="E594" i="29"/>
  <c r="D594" i="29"/>
  <c r="C594" i="29"/>
  <c r="B594" i="29"/>
  <c r="O593" i="29"/>
  <c r="N593" i="29"/>
  <c r="M593" i="29"/>
  <c r="L593" i="29"/>
  <c r="K593" i="29"/>
  <c r="J593" i="29"/>
  <c r="I593" i="29"/>
  <c r="H593" i="29"/>
  <c r="G593" i="29"/>
  <c r="F593" i="29"/>
  <c r="E593" i="29"/>
  <c r="D593" i="29"/>
  <c r="C593" i="29"/>
  <c r="B593" i="29"/>
  <c r="O587" i="29"/>
  <c r="N587" i="29"/>
  <c r="M587" i="29"/>
  <c r="L587" i="29"/>
  <c r="K587" i="29"/>
  <c r="J587" i="29"/>
  <c r="I587" i="29"/>
  <c r="H587" i="29"/>
  <c r="G587" i="29"/>
  <c r="F587" i="29"/>
  <c r="E587" i="29"/>
  <c r="D587" i="29"/>
  <c r="C587" i="29"/>
  <c r="B587" i="29"/>
  <c r="O586" i="29"/>
  <c r="N586" i="29"/>
  <c r="M586" i="29"/>
  <c r="L586" i="29"/>
  <c r="K586" i="29"/>
  <c r="J586" i="29"/>
  <c r="I586" i="29"/>
  <c r="H586" i="29"/>
  <c r="G586" i="29"/>
  <c r="F586" i="29"/>
  <c r="E586" i="29"/>
  <c r="D586" i="29"/>
  <c r="C586" i="29"/>
  <c r="B586" i="29"/>
  <c r="O585" i="29"/>
  <c r="N585" i="29"/>
  <c r="M585" i="29"/>
  <c r="L585" i="29"/>
  <c r="K585" i="29"/>
  <c r="J585" i="29"/>
  <c r="I585" i="29"/>
  <c r="H585" i="29"/>
  <c r="G585" i="29"/>
  <c r="F585" i="29"/>
  <c r="E585" i="29"/>
  <c r="D585" i="29"/>
  <c r="C585" i="29"/>
  <c r="B585" i="29"/>
  <c r="O584" i="29"/>
  <c r="N584" i="29"/>
  <c r="M584" i="29"/>
  <c r="L584" i="29"/>
  <c r="K584" i="29"/>
  <c r="J584" i="29"/>
  <c r="I584" i="29"/>
  <c r="I588" i="29" s="1"/>
  <c r="H584" i="29"/>
  <c r="G584" i="29"/>
  <c r="F584" i="29"/>
  <c r="E584" i="29"/>
  <c r="D584" i="29"/>
  <c r="C584" i="29"/>
  <c r="B584" i="29"/>
  <c r="O580" i="29"/>
  <c r="N580" i="29"/>
  <c r="M580" i="29"/>
  <c r="L580" i="29"/>
  <c r="K580" i="29"/>
  <c r="J580" i="29"/>
  <c r="I580" i="29"/>
  <c r="H580" i="29"/>
  <c r="G580" i="29"/>
  <c r="F580" i="29"/>
  <c r="E580" i="29"/>
  <c r="D580" i="29"/>
  <c r="C580" i="29"/>
  <c r="B580" i="29"/>
  <c r="O579" i="29"/>
  <c r="N579" i="29"/>
  <c r="M579" i="29"/>
  <c r="L579" i="29"/>
  <c r="K579" i="29"/>
  <c r="J579" i="29"/>
  <c r="I579" i="29"/>
  <c r="H579" i="29"/>
  <c r="G579" i="29"/>
  <c r="F579" i="29"/>
  <c r="E579" i="29"/>
  <c r="D579" i="29"/>
  <c r="C579" i="29"/>
  <c r="B579" i="29"/>
  <c r="O578" i="29"/>
  <c r="N578" i="29"/>
  <c r="M578" i="29"/>
  <c r="L578" i="29"/>
  <c r="K578" i="29"/>
  <c r="J578" i="29"/>
  <c r="I578" i="29"/>
  <c r="H578" i="29"/>
  <c r="G578" i="29"/>
  <c r="F578" i="29"/>
  <c r="E578" i="29"/>
  <c r="D578" i="29"/>
  <c r="C578" i="29"/>
  <c r="B578" i="29"/>
  <c r="O577" i="29"/>
  <c r="N577" i="29"/>
  <c r="M577" i="29"/>
  <c r="L577" i="29"/>
  <c r="K577" i="29"/>
  <c r="J577" i="29"/>
  <c r="I577" i="29"/>
  <c r="H577" i="29"/>
  <c r="G577" i="29"/>
  <c r="F577" i="29"/>
  <c r="E577" i="29"/>
  <c r="D577" i="29"/>
  <c r="C577" i="29"/>
  <c r="B577" i="29"/>
  <c r="O566" i="29"/>
  <c r="N566" i="29"/>
  <c r="M566" i="29"/>
  <c r="L566" i="29"/>
  <c r="K566" i="29"/>
  <c r="J566" i="29"/>
  <c r="I566" i="29"/>
  <c r="H566" i="29"/>
  <c r="G566" i="29"/>
  <c r="F566" i="29"/>
  <c r="E566" i="29"/>
  <c r="D566" i="29"/>
  <c r="C566" i="29"/>
  <c r="B566" i="29"/>
  <c r="O565" i="29"/>
  <c r="N565" i="29"/>
  <c r="M565" i="29"/>
  <c r="L565" i="29"/>
  <c r="K565" i="29"/>
  <c r="J565" i="29"/>
  <c r="I565" i="29"/>
  <c r="H565" i="29"/>
  <c r="G565" i="29"/>
  <c r="F565" i="29"/>
  <c r="E565" i="29"/>
  <c r="D565" i="29"/>
  <c r="C565" i="29"/>
  <c r="B565" i="29"/>
  <c r="O564" i="29"/>
  <c r="N564" i="29"/>
  <c r="M564" i="29"/>
  <c r="L564" i="29"/>
  <c r="K564" i="29"/>
  <c r="J564" i="29"/>
  <c r="I564" i="29"/>
  <c r="H564" i="29"/>
  <c r="G564" i="29"/>
  <c r="F564" i="29"/>
  <c r="E564" i="29"/>
  <c r="D564" i="29"/>
  <c r="C564" i="29"/>
  <c r="B564" i="29"/>
  <c r="O563" i="29"/>
  <c r="N563" i="29"/>
  <c r="M563" i="29"/>
  <c r="L563" i="29"/>
  <c r="K563" i="29"/>
  <c r="J563" i="29"/>
  <c r="I563" i="29"/>
  <c r="H563" i="29"/>
  <c r="G563" i="29"/>
  <c r="F563" i="29"/>
  <c r="E563" i="29"/>
  <c r="D563" i="29"/>
  <c r="C563" i="29"/>
  <c r="B563" i="29"/>
  <c r="G543" i="29"/>
  <c r="F543" i="29"/>
  <c r="E543" i="29"/>
  <c r="D543" i="29"/>
  <c r="C543" i="29"/>
  <c r="B543" i="29"/>
  <c r="H542" i="29"/>
  <c r="G542" i="29"/>
  <c r="F542" i="29"/>
  <c r="E542" i="29"/>
  <c r="D542" i="29"/>
  <c r="C542" i="29"/>
  <c r="B542" i="29"/>
  <c r="H541" i="29"/>
  <c r="G541" i="29"/>
  <c r="F541" i="29"/>
  <c r="E541" i="29"/>
  <c r="D541" i="29"/>
  <c r="C541" i="29"/>
  <c r="B541" i="29"/>
  <c r="H540" i="29"/>
  <c r="G540" i="29"/>
  <c r="F540" i="29"/>
  <c r="E540" i="29"/>
  <c r="D540" i="29"/>
  <c r="C540" i="29"/>
  <c r="B540" i="29"/>
  <c r="O535" i="29"/>
  <c r="N535" i="29"/>
  <c r="M535" i="29"/>
  <c r="L535" i="29"/>
  <c r="K535" i="29"/>
  <c r="J535" i="29"/>
  <c r="I535" i="29"/>
  <c r="H535" i="29"/>
  <c r="G535" i="29"/>
  <c r="F535" i="29"/>
  <c r="E535" i="29"/>
  <c r="D535" i="29"/>
  <c r="C535" i="29"/>
  <c r="B535" i="29"/>
  <c r="O534" i="29"/>
  <c r="N534" i="29"/>
  <c r="M534" i="29"/>
  <c r="L534" i="29"/>
  <c r="K534" i="29"/>
  <c r="J534" i="29"/>
  <c r="I534" i="29"/>
  <c r="H534" i="29"/>
  <c r="G534" i="29"/>
  <c r="F534" i="29"/>
  <c r="E534" i="29"/>
  <c r="D534" i="29"/>
  <c r="C534" i="29"/>
  <c r="B534" i="29"/>
  <c r="O533" i="29"/>
  <c r="N533" i="29"/>
  <c r="M533" i="29"/>
  <c r="L533" i="29"/>
  <c r="K533" i="29"/>
  <c r="J533" i="29"/>
  <c r="I533" i="29"/>
  <c r="H533" i="29"/>
  <c r="G533" i="29"/>
  <c r="F533" i="29"/>
  <c r="E533" i="29"/>
  <c r="D533" i="29"/>
  <c r="C533" i="29"/>
  <c r="B533" i="29"/>
  <c r="O532" i="29"/>
  <c r="N532" i="29"/>
  <c r="M532" i="29"/>
  <c r="L532" i="29"/>
  <c r="K532" i="29"/>
  <c r="J532" i="29"/>
  <c r="I532" i="29"/>
  <c r="H532" i="29"/>
  <c r="G532" i="29"/>
  <c r="F532" i="29"/>
  <c r="E532" i="29"/>
  <c r="D532" i="29"/>
  <c r="C532" i="29"/>
  <c r="B532" i="29"/>
  <c r="O527" i="29"/>
  <c r="N527" i="29"/>
  <c r="M527" i="29"/>
  <c r="L527" i="29"/>
  <c r="K527" i="29"/>
  <c r="J527" i="29"/>
  <c r="I527" i="29"/>
  <c r="H527" i="29"/>
  <c r="G527" i="29"/>
  <c r="F527" i="29"/>
  <c r="E527" i="29"/>
  <c r="D527" i="29"/>
  <c r="C527" i="29"/>
  <c r="B527" i="29"/>
  <c r="O526" i="29"/>
  <c r="N526" i="29"/>
  <c r="M526" i="29"/>
  <c r="L526" i="29"/>
  <c r="K526" i="29"/>
  <c r="J526" i="29"/>
  <c r="I526" i="29"/>
  <c r="H526" i="29"/>
  <c r="G526" i="29"/>
  <c r="F526" i="29"/>
  <c r="E526" i="29"/>
  <c r="D526" i="29"/>
  <c r="C526" i="29"/>
  <c r="B526" i="29"/>
  <c r="O525" i="29"/>
  <c r="N525" i="29"/>
  <c r="M525" i="29"/>
  <c r="L525" i="29"/>
  <c r="K525" i="29"/>
  <c r="J525" i="29"/>
  <c r="I525" i="29"/>
  <c r="H525" i="29"/>
  <c r="G525" i="29"/>
  <c r="F525" i="29"/>
  <c r="E525" i="29"/>
  <c r="D525" i="29"/>
  <c r="C525" i="29"/>
  <c r="B525" i="29"/>
  <c r="O524" i="29"/>
  <c r="N524" i="29"/>
  <c r="M524" i="29"/>
  <c r="L524" i="29"/>
  <c r="K524" i="29"/>
  <c r="J524" i="29"/>
  <c r="I524" i="29"/>
  <c r="H524" i="29"/>
  <c r="G524" i="29"/>
  <c r="F524" i="29"/>
  <c r="E524" i="29"/>
  <c r="D524" i="29"/>
  <c r="C524" i="29"/>
  <c r="B524" i="29"/>
  <c r="O519" i="29"/>
  <c r="N519" i="29"/>
  <c r="M519" i="29"/>
  <c r="L519" i="29"/>
  <c r="K519" i="29"/>
  <c r="J519" i="29"/>
  <c r="I519" i="29"/>
  <c r="H519" i="29"/>
  <c r="G519" i="29"/>
  <c r="F519" i="29"/>
  <c r="E519" i="29"/>
  <c r="D519" i="29"/>
  <c r="C519" i="29"/>
  <c r="B519" i="29"/>
  <c r="O518" i="29"/>
  <c r="N518" i="29"/>
  <c r="M518" i="29"/>
  <c r="L518" i="29"/>
  <c r="K518" i="29"/>
  <c r="J518" i="29"/>
  <c r="I518" i="29"/>
  <c r="H518" i="29"/>
  <c r="G518" i="29"/>
  <c r="F518" i="29"/>
  <c r="E518" i="29"/>
  <c r="D518" i="29"/>
  <c r="C518" i="29"/>
  <c r="B518" i="29"/>
  <c r="O517" i="29"/>
  <c r="N517" i="29"/>
  <c r="M517" i="29"/>
  <c r="L517" i="29"/>
  <c r="K517" i="29"/>
  <c r="J517" i="29"/>
  <c r="I517" i="29"/>
  <c r="H517" i="29"/>
  <c r="G517" i="29"/>
  <c r="F517" i="29"/>
  <c r="E517" i="29"/>
  <c r="D517" i="29"/>
  <c r="C517" i="29"/>
  <c r="B517" i="29"/>
  <c r="O516" i="29"/>
  <c r="N516" i="29"/>
  <c r="M516" i="29"/>
  <c r="L516" i="29"/>
  <c r="K516" i="29"/>
  <c r="J516" i="29"/>
  <c r="I516" i="29"/>
  <c r="H516" i="29"/>
  <c r="G516" i="29"/>
  <c r="F516" i="29"/>
  <c r="E516" i="29"/>
  <c r="D516" i="29"/>
  <c r="C516" i="29"/>
  <c r="B516" i="29"/>
  <c r="O502" i="29"/>
  <c r="N502" i="29"/>
  <c r="M502" i="29"/>
  <c r="L502" i="29"/>
  <c r="K502" i="29"/>
  <c r="J502" i="29"/>
  <c r="I502" i="29"/>
  <c r="H502" i="29"/>
  <c r="G502" i="29"/>
  <c r="F502" i="29"/>
  <c r="E502" i="29"/>
  <c r="D502" i="29"/>
  <c r="C502" i="29"/>
  <c r="B502" i="29"/>
  <c r="O501" i="29"/>
  <c r="N501" i="29"/>
  <c r="M501" i="29"/>
  <c r="L501" i="29"/>
  <c r="K501" i="29"/>
  <c r="J501" i="29"/>
  <c r="I501" i="29"/>
  <c r="H501" i="29"/>
  <c r="G501" i="29"/>
  <c r="F501" i="29"/>
  <c r="E501" i="29"/>
  <c r="D501" i="29"/>
  <c r="C501" i="29"/>
  <c r="B501" i="29"/>
  <c r="O500" i="29"/>
  <c r="N500" i="29"/>
  <c r="M500" i="29"/>
  <c r="L500" i="29"/>
  <c r="K500" i="29"/>
  <c r="J500" i="29"/>
  <c r="I500" i="29"/>
  <c r="H500" i="29"/>
  <c r="G500" i="29"/>
  <c r="F500" i="29"/>
  <c r="E500" i="29"/>
  <c r="D500" i="29"/>
  <c r="C500" i="29"/>
  <c r="B500" i="29"/>
  <c r="O499" i="29"/>
  <c r="N499" i="29"/>
  <c r="M499" i="29"/>
  <c r="L499" i="29"/>
  <c r="K499" i="29"/>
  <c r="J499" i="29"/>
  <c r="I499" i="29"/>
  <c r="H499" i="29"/>
  <c r="G499" i="29"/>
  <c r="F499" i="29"/>
  <c r="E499" i="29"/>
  <c r="D499" i="29"/>
  <c r="C499" i="29"/>
  <c r="B499" i="29"/>
  <c r="O495" i="29"/>
  <c r="N495" i="29"/>
  <c r="M495" i="29"/>
  <c r="L495" i="29"/>
  <c r="K495" i="29"/>
  <c r="J495" i="29"/>
  <c r="I495" i="29"/>
  <c r="H495" i="29"/>
  <c r="G495" i="29"/>
  <c r="F495" i="29"/>
  <c r="E495" i="29"/>
  <c r="D495" i="29"/>
  <c r="C495" i="29"/>
  <c r="B495" i="29"/>
  <c r="O494" i="29"/>
  <c r="N494" i="29"/>
  <c r="M494" i="29"/>
  <c r="L494" i="29"/>
  <c r="K494" i="29"/>
  <c r="J494" i="29"/>
  <c r="I494" i="29"/>
  <c r="H494" i="29"/>
  <c r="G494" i="29"/>
  <c r="F494" i="29"/>
  <c r="E494" i="29"/>
  <c r="D494" i="29"/>
  <c r="C494" i="29"/>
  <c r="B494" i="29"/>
  <c r="O493" i="29"/>
  <c r="N493" i="29"/>
  <c r="M493" i="29"/>
  <c r="L493" i="29"/>
  <c r="K493" i="29"/>
  <c r="J493" i="29"/>
  <c r="I493" i="29"/>
  <c r="H493" i="29"/>
  <c r="G493" i="29"/>
  <c r="F493" i="29"/>
  <c r="E493" i="29"/>
  <c r="D493" i="29"/>
  <c r="C493" i="29"/>
  <c r="B493" i="29"/>
  <c r="O492" i="29"/>
  <c r="N492" i="29"/>
  <c r="M492" i="29"/>
  <c r="L492" i="29"/>
  <c r="K492" i="29"/>
  <c r="J492" i="29"/>
  <c r="I492" i="29"/>
  <c r="H492" i="29"/>
  <c r="G492" i="29"/>
  <c r="F492" i="29"/>
  <c r="E492" i="29"/>
  <c r="D492" i="29"/>
  <c r="C492" i="29"/>
  <c r="B492" i="29"/>
  <c r="O489" i="29"/>
  <c r="N489" i="29"/>
  <c r="M489" i="29"/>
  <c r="L489" i="29"/>
  <c r="K489" i="29"/>
  <c r="J489" i="29"/>
  <c r="I489" i="29"/>
  <c r="H489" i="29"/>
  <c r="G489" i="29"/>
  <c r="F489" i="29"/>
  <c r="E489" i="29"/>
  <c r="D489" i="29"/>
  <c r="C489" i="29"/>
  <c r="B489" i="29"/>
  <c r="O488" i="29"/>
  <c r="N488" i="29"/>
  <c r="M488" i="29"/>
  <c r="L488" i="29"/>
  <c r="K488" i="29"/>
  <c r="J488" i="29"/>
  <c r="I488" i="29"/>
  <c r="H488" i="29"/>
  <c r="G488" i="29"/>
  <c r="F488" i="29"/>
  <c r="E488" i="29"/>
  <c r="D488" i="29"/>
  <c r="C488" i="29"/>
  <c r="B488" i="29"/>
  <c r="O487" i="29"/>
  <c r="N487" i="29"/>
  <c r="M487" i="29"/>
  <c r="L487" i="29"/>
  <c r="K487" i="29"/>
  <c r="J487" i="29"/>
  <c r="I487" i="29"/>
  <c r="H487" i="29"/>
  <c r="G487" i="29"/>
  <c r="F487" i="29"/>
  <c r="E487" i="29"/>
  <c r="D487" i="29"/>
  <c r="C487" i="29"/>
  <c r="B487" i="29"/>
  <c r="O486" i="29"/>
  <c r="N486" i="29"/>
  <c r="M486" i="29"/>
  <c r="L486" i="29"/>
  <c r="K486" i="29"/>
  <c r="J486" i="29"/>
  <c r="I486" i="29"/>
  <c r="H486" i="29"/>
  <c r="G486" i="29"/>
  <c r="F486" i="29"/>
  <c r="E486" i="29"/>
  <c r="D486" i="29"/>
  <c r="C486" i="29"/>
  <c r="B486" i="29"/>
  <c r="O483" i="29"/>
  <c r="N483" i="29"/>
  <c r="M483" i="29"/>
  <c r="L483" i="29"/>
  <c r="K483" i="29"/>
  <c r="J483" i="29"/>
  <c r="I483" i="29"/>
  <c r="H483" i="29"/>
  <c r="G483" i="29"/>
  <c r="F483" i="29"/>
  <c r="E483" i="29"/>
  <c r="D483" i="29"/>
  <c r="C483" i="29"/>
  <c r="B483" i="29"/>
  <c r="O482" i="29"/>
  <c r="N482" i="29"/>
  <c r="M482" i="29"/>
  <c r="L482" i="29"/>
  <c r="K482" i="29"/>
  <c r="J482" i="29"/>
  <c r="I482" i="29"/>
  <c r="H482" i="29"/>
  <c r="G482" i="29"/>
  <c r="F482" i="29"/>
  <c r="E482" i="29"/>
  <c r="D482" i="29"/>
  <c r="C482" i="29"/>
  <c r="B482" i="29"/>
  <c r="O481" i="29"/>
  <c r="N481" i="29"/>
  <c r="M481" i="29"/>
  <c r="L481" i="29"/>
  <c r="K481" i="29"/>
  <c r="J481" i="29"/>
  <c r="I481" i="29"/>
  <c r="H481" i="29"/>
  <c r="G481" i="29"/>
  <c r="F481" i="29"/>
  <c r="E481" i="29"/>
  <c r="D481" i="29"/>
  <c r="C481" i="29"/>
  <c r="B481" i="29"/>
  <c r="O480" i="29"/>
  <c r="N480" i="29"/>
  <c r="M480" i="29"/>
  <c r="L480" i="29"/>
  <c r="K480" i="29"/>
  <c r="J480" i="29"/>
  <c r="I480" i="29"/>
  <c r="H480" i="29"/>
  <c r="G480" i="29"/>
  <c r="F480" i="29"/>
  <c r="E480" i="29"/>
  <c r="D480" i="29"/>
  <c r="C480" i="29"/>
  <c r="B480" i="29"/>
  <c r="O477" i="29"/>
  <c r="N477" i="29"/>
  <c r="M477" i="29"/>
  <c r="L477" i="29"/>
  <c r="K477" i="29"/>
  <c r="J477" i="29"/>
  <c r="I477" i="29"/>
  <c r="H477" i="29"/>
  <c r="G477" i="29"/>
  <c r="F477" i="29"/>
  <c r="E477" i="29"/>
  <c r="D477" i="29"/>
  <c r="C477" i="29"/>
  <c r="B477" i="29"/>
  <c r="O476" i="29"/>
  <c r="N476" i="29"/>
  <c r="M476" i="29"/>
  <c r="L476" i="29"/>
  <c r="K476" i="29"/>
  <c r="J476" i="29"/>
  <c r="I476" i="29"/>
  <c r="H476" i="29"/>
  <c r="G476" i="29"/>
  <c r="F476" i="29"/>
  <c r="E476" i="29"/>
  <c r="D476" i="29"/>
  <c r="C476" i="29"/>
  <c r="B476" i="29"/>
  <c r="O475" i="29"/>
  <c r="N475" i="29"/>
  <c r="M475" i="29"/>
  <c r="L475" i="29"/>
  <c r="K475" i="29"/>
  <c r="J475" i="29"/>
  <c r="I475" i="29"/>
  <c r="H475" i="29"/>
  <c r="G475" i="29"/>
  <c r="F475" i="29"/>
  <c r="E475" i="29"/>
  <c r="D475" i="29"/>
  <c r="C475" i="29"/>
  <c r="B475" i="29"/>
  <c r="O474" i="29"/>
  <c r="N474" i="29"/>
  <c r="M474" i="29"/>
  <c r="L474" i="29"/>
  <c r="K474" i="29"/>
  <c r="J474" i="29"/>
  <c r="I474" i="29"/>
  <c r="H474" i="29"/>
  <c r="G474" i="29"/>
  <c r="F474" i="29"/>
  <c r="E474" i="29"/>
  <c r="D474" i="29"/>
  <c r="C474" i="29"/>
  <c r="B474" i="29"/>
  <c r="O471" i="29"/>
  <c r="N471" i="29"/>
  <c r="M471" i="29"/>
  <c r="L471" i="29"/>
  <c r="K471" i="29"/>
  <c r="J471" i="29"/>
  <c r="I471" i="29"/>
  <c r="H471" i="29"/>
  <c r="G471" i="29"/>
  <c r="F471" i="29"/>
  <c r="E471" i="29"/>
  <c r="D471" i="29"/>
  <c r="C471" i="29"/>
  <c r="B471" i="29"/>
  <c r="O470" i="29"/>
  <c r="N470" i="29"/>
  <c r="M470" i="29"/>
  <c r="L470" i="29"/>
  <c r="K470" i="29"/>
  <c r="J470" i="29"/>
  <c r="I470" i="29"/>
  <c r="H470" i="29"/>
  <c r="G470" i="29"/>
  <c r="F470" i="29"/>
  <c r="E470" i="29"/>
  <c r="D470" i="29"/>
  <c r="C470" i="29"/>
  <c r="B470" i="29"/>
  <c r="O469" i="29"/>
  <c r="N469" i="29"/>
  <c r="M469" i="29"/>
  <c r="L469" i="29"/>
  <c r="K469" i="29"/>
  <c r="J469" i="29"/>
  <c r="I469" i="29"/>
  <c r="H469" i="29"/>
  <c r="G469" i="29"/>
  <c r="F469" i="29"/>
  <c r="E469" i="29"/>
  <c r="D469" i="29"/>
  <c r="C469" i="29"/>
  <c r="B469" i="29"/>
  <c r="O468" i="29"/>
  <c r="N468" i="29"/>
  <c r="M468" i="29"/>
  <c r="L468" i="29"/>
  <c r="K468" i="29"/>
  <c r="J468" i="29"/>
  <c r="I468" i="29"/>
  <c r="H468" i="29"/>
  <c r="G468" i="29"/>
  <c r="F468" i="29"/>
  <c r="E468" i="29"/>
  <c r="D468" i="29"/>
  <c r="C468" i="29"/>
  <c r="B468" i="29"/>
  <c r="O464" i="29"/>
  <c r="O510" i="29" s="1"/>
  <c r="N464" i="29"/>
  <c r="N510" i="29" s="1"/>
  <c r="M464" i="29"/>
  <c r="M510" i="29" s="1"/>
  <c r="L464" i="29"/>
  <c r="L510" i="29" s="1"/>
  <c r="K464" i="29"/>
  <c r="K510" i="29" s="1"/>
  <c r="J464" i="29"/>
  <c r="J510" i="29" s="1"/>
  <c r="I464" i="29"/>
  <c r="I510" i="29" s="1"/>
  <c r="H464" i="29"/>
  <c r="H510" i="29" s="1"/>
  <c r="G464" i="29"/>
  <c r="G510" i="29" s="1"/>
  <c r="F464" i="29"/>
  <c r="F510" i="29" s="1"/>
  <c r="E464" i="29"/>
  <c r="E510" i="29" s="1"/>
  <c r="D464" i="29"/>
  <c r="D510" i="29" s="1"/>
  <c r="C464" i="29"/>
  <c r="C510" i="29" s="1"/>
  <c r="C550" i="29" s="1"/>
  <c r="B464" i="29"/>
  <c r="B510" i="29" s="1"/>
  <c r="B550" i="29" s="1"/>
  <c r="O463" i="29"/>
  <c r="O509" i="29" s="1"/>
  <c r="N463" i="29"/>
  <c r="N509" i="29" s="1"/>
  <c r="M463" i="29"/>
  <c r="M509" i="29" s="1"/>
  <c r="L463" i="29"/>
  <c r="L509" i="29" s="1"/>
  <c r="K463" i="29"/>
  <c r="K509" i="29" s="1"/>
  <c r="J463" i="29"/>
  <c r="J509" i="29" s="1"/>
  <c r="I463" i="29"/>
  <c r="I509" i="29" s="1"/>
  <c r="H463" i="29"/>
  <c r="H509" i="29" s="1"/>
  <c r="G463" i="29"/>
  <c r="G509" i="29" s="1"/>
  <c r="F463" i="29"/>
  <c r="F509" i="29" s="1"/>
  <c r="F549" i="29" s="1"/>
  <c r="E463" i="29"/>
  <c r="E509" i="29" s="1"/>
  <c r="D463" i="29"/>
  <c r="D509" i="29" s="1"/>
  <c r="D549" i="29" s="1"/>
  <c r="C463" i="29"/>
  <c r="C509" i="29" s="1"/>
  <c r="C549" i="29" s="1"/>
  <c r="B463" i="29"/>
  <c r="B509" i="29" s="1"/>
  <c r="O462" i="29"/>
  <c r="O508" i="29" s="1"/>
  <c r="N462" i="29"/>
  <c r="N508" i="29" s="1"/>
  <c r="M462" i="29"/>
  <c r="M508" i="29" s="1"/>
  <c r="L462" i="29"/>
  <c r="L508" i="29" s="1"/>
  <c r="K462" i="29"/>
  <c r="K508" i="29" s="1"/>
  <c r="J462" i="29"/>
  <c r="J508" i="29" s="1"/>
  <c r="I462" i="29"/>
  <c r="I508" i="29" s="1"/>
  <c r="H462" i="29"/>
  <c r="H508" i="29" s="1"/>
  <c r="G462" i="29"/>
  <c r="G508" i="29" s="1"/>
  <c r="G548" i="29" s="1"/>
  <c r="F462" i="29"/>
  <c r="F508" i="29" s="1"/>
  <c r="E462" i="29"/>
  <c r="E508" i="29" s="1"/>
  <c r="D462" i="29"/>
  <c r="D508" i="29" s="1"/>
  <c r="C462" i="29"/>
  <c r="C508" i="29" s="1"/>
  <c r="B462" i="29"/>
  <c r="B508" i="29" s="1"/>
  <c r="B548" i="29" s="1"/>
  <c r="O461" i="29"/>
  <c r="O507" i="29" s="1"/>
  <c r="N461" i="29"/>
  <c r="N507" i="29" s="1"/>
  <c r="M461" i="29"/>
  <c r="L461" i="29"/>
  <c r="K461" i="29"/>
  <c r="K507" i="29" s="1"/>
  <c r="J461" i="29"/>
  <c r="J507" i="29" s="1"/>
  <c r="I461" i="29"/>
  <c r="I507" i="29" s="1"/>
  <c r="H461" i="29"/>
  <c r="H507" i="29" s="1"/>
  <c r="H547" i="29" s="1"/>
  <c r="G461" i="29"/>
  <c r="G507" i="29" s="1"/>
  <c r="G547" i="29" s="1"/>
  <c r="F461" i="29"/>
  <c r="F507" i="29" s="1"/>
  <c r="E461" i="29"/>
  <c r="D461" i="29"/>
  <c r="C461" i="29"/>
  <c r="C507" i="29" s="1"/>
  <c r="B461" i="29"/>
  <c r="B507" i="29" s="1"/>
  <c r="O457" i="29"/>
  <c r="O648" i="29" s="1"/>
  <c r="N457" i="29"/>
  <c r="N648" i="29" s="1"/>
  <c r="N655" i="29" s="1"/>
  <c r="M457" i="29"/>
  <c r="M648" i="29" s="1"/>
  <c r="M655" i="29" s="1"/>
  <c r="L457" i="29"/>
  <c r="L648" i="29" s="1"/>
  <c r="L655" i="29" s="1"/>
  <c r="K457" i="29"/>
  <c r="K648" i="29" s="1"/>
  <c r="K655" i="29" s="1"/>
  <c r="J457" i="29"/>
  <c r="J648" i="29" s="1"/>
  <c r="J655" i="29" s="1"/>
  <c r="I457" i="29"/>
  <c r="I648" i="29" s="1"/>
  <c r="I655" i="29" s="1"/>
  <c r="H457" i="29"/>
  <c r="H648" i="29" s="1"/>
  <c r="H655" i="29" s="1"/>
  <c r="G457" i="29"/>
  <c r="G648" i="29" s="1"/>
  <c r="G655" i="29" s="1"/>
  <c r="F457" i="29"/>
  <c r="F648" i="29" s="1"/>
  <c r="F655" i="29" s="1"/>
  <c r="E457" i="29"/>
  <c r="E648" i="29" s="1"/>
  <c r="E655" i="29" s="1"/>
  <c r="D457" i="29"/>
  <c r="D648" i="29" s="1"/>
  <c r="D655" i="29" s="1"/>
  <c r="C457" i="29"/>
  <c r="C648" i="29" s="1"/>
  <c r="C655" i="29" s="1"/>
  <c r="B457" i="29"/>
  <c r="B648" i="29" s="1"/>
  <c r="B655" i="29" s="1"/>
  <c r="O456" i="29"/>
  <c r="N456" i="29"/>
  <c r="M456" i="29"/>
  <c r="L456" i="29"/>
  <c r="K456" i="29"/>
  <c r="J456" i="29"/>
  <c r="I456" i="29"/>
  <c r="H456" i="29"/>
  <c r="G456" i="29"/>
  <c r="F456" i="29"/>
  <c r="E456" i="29"/>
  <c r="D456" i="29"/>
  <c r="C456" i="29"/>
  <c r="B456" i="29"/>
  <c r="O455" i="29"/>
  <c r="N455" i="29"/>
  <c r="M455" i="29"/>
  <c r="L455" i="29"/>
  <c r="K455" i="29"/>
  <c r="J455" i="29"/>
  <c r="I455" i="29"/>
  <c r="H455" i="29"/>
  <c r="G455" i="29"/>
  <c r="F455" i="29"/>
  <c r="E455" i="29"/>
  <c r="D455" i="29"/>
  <c r="C455" i="29"/>
  <c r="B455" i="29"/>
  <c r="O454" i="29"/>
  <c r="N454" i="29"/>
  <c r="M454" i="29"/>
  <c r="L454" i="29"/>
  <c r="K454" i="29"/>
  <c r="J454" i="29"/>
  <c r="I454" i="29"/>
  <c r="H454" i="29"/>
  <c r="G454" i="29"/>
  <c r="F454" i="29"/>
  <c r="E454" i="29"/>
  <c r="D454" i="29"/>
  <c r="C454" i="29"/>
  <c r="B454" i="29"/>
  <c r="O451" i="29"/>
  <c r="N451" i="29"/>
  <c r="M451" i="29"/>
  <c r="L451" i="29"/>
  <c r="K451" i="29"/>
  <c r="J451" i="29"/>
  <c r="I451" i="29"/>
  <c r="H451" i="29"/>
  <c r="G451" i="29"/>
  <c r="F451" i="29"/>
  <c r="E451" i="29"/>
  <c r="D451" i="29"/>
  <c r="C451" i="29"/>
  <c r="B451" i="29"/>
  <c r="O450" i="29"/>
  <c r="N450" i="29"/>
  <c r="M450" i="29"/>
  <c r="L450" i="29"/>
  <c r="K450" i="29"/>
  <c r="J450" i="29"/>
  <c r="I450" i="29"/>
  <c r="H450" i="29"/>
  <c r="G450" i="29"/>
  <c r="F450" i="29"/>
  <c r="E450" i="29"/>
  <c r="D450" i="29"/>
  <c r="C450" i="29"/>
  <c r="B450" i="29"/>
  <c r="O449" i="29"/>
  <c r="N449" i="29"/>
  <c r="M449" i="29"/>
  <c r="L449" i="29"/>
  <c r="K449" i="29"/>
  <c r="J449" i="29"/>
  <c r="I449" i="29"/>
  <c r="H449" i="29"/>
  <c r="G449" i="29"/>
  <c r="F449" i="29"/>
  <c r="E449" i="29"/>
  <c r="D449" i="29"/>
  <c r="C449" i="29"/>
  <c r="B449" i="29"/>
  <c r="O448" i="29"/>
  <c r="N448" i="29"/>
  <c r="M448" i="29"/>
  <c r="L448" i="29"/>
  <c r="K448" i="29"/>
  <c r="J448" i="29"/>
  <c r="I448" i="29"/>
  <c r="H448" i="29"/>
  <c r="G448" i="29"/>
  <c r="F448" i="29"/>
  <c r="E448" i="29"/>
  <c r="D448" i="29"/>
  <c r="C448" i="29"/>
  <c r="B448" i="29"/>
  <c r="O444" i="29"/>
  <c r="N444" i="29"/>
  <c r="M444" i="29"/>
  <c r="L444" i="29"/>
  <c r="K444" i="29"/>
  <c r="J444" i="29"/>
  <c r="I444" i="29"/>
  <c r="H444" i="29"/>
  <c r="G444" i="29"/>
  <c r="F444" i="29"/>
  <c r="E444" i="29"/>
  <c r="D444" i="29"/>
  <c r="C444" i="29"/>
  <c r="B444" i="29"/>
  <c r="O443" i="29"/>
  <c r="N443" i="29"/>
  <c r="M443" i="29"/>
  <c r="L443" i="29"/>
  <c r="K443" i="29"/>
  <c r="J443" i="29"/>
  <c r="I443" i="29"/>
  <c r="H443" i="29"/>
  <c r="G443" i="29"/>
  <c r="F443" i="29"/>
  <c r="E443" i="29"/>
  <c r="D443" i="29"/>
  <c r="C443" i="29"/>
  <c r="B443" i="29"/>
  <c r="O442" i="29"/>
  <c r="N442" i="29"/>
  <c r="M442" i="29"/>
  <c r="L442" i="29"/>
  <c r="K442" i="29"/>
  <c r="J442" i="29"/>
  <c r="I442" i="29"/>
  <c r="H442" i="29"/>
  <c r="G442" i="29"/>
  <c r="F442" i="29"/>
  <c r="E442" i="29"/>
  <c r="D442" i="29"/>
  <c r="C442" i="29"/>
  <c r="B442" i="29"/>
  <c r="O441" i="29"/>
  <c r="N441" i="29"/>
  <c r="M441" i="29"/>
  <c r="L441" i="29"/>
  <c r="K441" i="29"/>
  <c r="J441" i="29"/>
  <c r="I441" i="29"/>
  <c r="H441" i="29"/>
  <c r="G441" i="29"/>
  <c r="F441" i="29"/>
  <c r="E441" i="29"/>
  <c r="D441" i="29"/>
  <c r="C441" i="29"/>
  <c r="B441" i="29"/>
  <c r="O438" i="29"/>
  <c r="N438" i="29"/>
  <c r="M438" i="29"/>
  <c r="L438" i="29"/>
  <c r="K438" i="29"/>
  <c r="J438" i="29"/>
  <c r="I438" i="29"/>
  <c r="H438" i="29"/>
  <c r="G438" i="29"/>
  <c r="F438" i="29"/>
  <c r="E438" i="29"/>
  <c r="D438" i="29"/>
  <c r="C438" i="29"/>
  <c r="B438" i="29"/>
  <c r="O437" i="29"/>
  <c r="N437" i="29"/>
  <c r="M437" i="29"/>
  <c r="L437" i="29"/>
  <c r="K437" i="29"/>
  <c r="J437" i="29"/>
  <c r="I437" i="29"/>
  <c r="H437" i="29"/>
  <c r="G437" i="29"/>
  <c r="F437" i="29"/>
  <c r="E437" i="29"/>
  <c r="D437" i="29"/>
  <c r="C437" i="29"/>
  <c r="B437" i="29"/>
  <c r="O436" i="29"/>
  <c r="N436" i="29"/>
  <c r="M436" i="29"/>
  <c r="L436" i="29"/>
  <c r="K436" i="29"/>
  <c r="J436" i="29"/>
  <c r="I436" i="29"/>
  <c r="H436" i="29"/>
  <c r="G436" i="29"/>
  <c r="F436" i="29"/>
  <c r="E436" i="29"/>
  <c r="D436" i="29"/>
  <c r="C436" i="29"/>
  <c r="B436" i="29"/>
  <c r="O435" i="29"/>
  <c r="N435" i="29"/>
  <c r="M435" i="29"/>
  <c r="L435" i="29"/>
  <c r="K435" i="29"/>
  <c r="J435" i="29"/>
  <c r="I435" i="29"/>
  <c r="H435" i="29"/>
  <c r="G435" i="29"/>
  <c r="F435" i="29"/>
  <c r="E435" i="29"/>
  <c r="D435" i="29"/>
  <c r="C435" i="29"/>
  <c r="B435" i="29"/>
  <c r="G432" i="29"/>
  <c r="G433" i="29" s="1"/>
  <c r="F432" i="29"/>
  <c r="F433" i="29" s="1"/>
  <c r="E432" i="29"/>
  <c r="D432" i="29"/>
  <c r="D433" i="29" s="1"/>
  <c r="C432" i="29"/>
  <c r="B432" i="29"/>
  <c r="H431" i="29"/>
  <c r="G431" i="29"/>
  <c r="F431" i="29"/>
  <c r="E431" i="29"/>
  <c r="D431" i="29"/>
  <c r="C431" i="29"/>
  <c r="B431" i="29"/>
  <c r="H430" i="29"/>
  <c r="G430" i="29"/>
  <c r="F430" i="29"/>
  <c r="E430" i="29"/>
  <c r="D430" i="29"/>
  <c r="C430" i="29"/>
  <c r="B430" i="29"/>
  <c r="H429" i="29"/>
  <c r="G429" i="29"/>
  <c r="F429" i="29"/>
  <c r="E429" i="29"/>
  <c r="D429" i="29"/>
  <c r="C429" i="29"/>
  <c r="B429" i="29"/>
  <c r="G426" i="29"/>
  <c r="F426" i="29"/>
  <c r="E426" i="29"/>
  <c r="D426" i="29"/>
  <c r="C426" i="29"/>
  <c r="B426" i="29"/>
  <c r="H425" i="29"/>
  <c r="G425" i="29"/>
  <c r="F425" i="29"/>
  <c r="E425" i="29"/>
  <c r="D425" i="29"/>
  <c r="C425" i="29"/>
  <c r="B425" i="29"/>
  <c r="H424" i="29"/>
  <c r="G424" i="29"/>
  <c r="F424" i="29"/>
  <c r="E424" i="29"/>
  <c r="D424" i="29"/>
  <c r="C424" i="29"/>
  <c r="B424" i="29"/>
  <c r="H423" i="29"/>
  <c r="G423" i="29"/>
  <c r="F423" i="29"/>
  <c r="E423" i="29"/>
  <c r="D423" i="29"/>
  <c r="C423" i="29"/>
  <c r="B423" i="29"/>
  <c r="G420" i="29"/>
  <c r="F420" i="29"/>
  <c r="E420" i="29"/>
  <c r="D420" i="29"/>
  <c r="D421" i="29" s="1"/>
  <c r="C420" i="29"/>
  <c r="B420" i="29"/>
  <c r="H419" i="29"/>
  <c r="G419" i="29"/>
  <c r="F419" i="29"/>
  <c r="E419" i="29"/>
  <c r="D419" i="29"/>
  <c r="C419" i="29"/>
  <c r="B419" i="29"/>
  <c r="H418" i="29"/>
  <c r="G418" i="29"/>
  <c r="F418" i="29"/>
  <c r="E418" i="29"/>
  <c r="D418" i="29"/>
  <c r="C418" i="29"/>
  <c r="B418" i="29"/>
  <c r="H417" i="29"/>
  <c r="G417" i="29"/>
  <c r="F417" i="29"/>
  <c r="E417" i="29"/>
  <c r="D417" i="29"/>
  <c r="C417" i="29"/>
  <c r="B417" i="29"/>
  <c r="O414" i="29"/>
  <c r="N414" i="29"/>
  <c r="M414" i="29"/>
  <c r="L414" i="29"/>
  <c r="K414" i="29"/>
  <c r="J414" i="29"/>
  <c r="I414" i="29"/>
  <c r="H414" i="29"/>
  <c r="H415" i="29" s="1"/>
  <c r="G414" i="29"/>
  <c r="F414" i="29"/>
  <c r="E414" i="29"/>
  <c r="D414" i="29"/>
  <c r="C414" i="29"/>
  <c r="B414" i="29"/>
  <c r="B415" i="29" s="1"/>
  <c r="O413" i="29"/>
  <c r="N413" i="29"/>
  <c r="M413" i="29"/>
  <c r="L413" i="29"/>
  <c r="K413" i="29"/>
  <c r="J413" i="29"/>
  <c r="I413" i="29"/>
  <c r="H413" i="29"/>
  <c r="G413" i="29"/>
  <c r="F413" i="29"/>
  <c r="E413" i="29"/>
  <c r="D413" i="29"/>
  <c r="C413" i="29"/>
  <c r="B413" i="29"/>
  <c r="O412" i="29"/>
  <c r="N412" i="29"/>
  <c r="M412" i="29"/>
  <c r="L412" i="29"/>
  <c r="K412" i="29"/>
  <c r="J412" i="29"/>
  <c r="I412" i="29"/>
  <c r="H412" i="29"/>
  <c r="G412" i="29"/>
  <c r="F412" i="29"/>
  <c r="E412" i="29"/>
  <c r="D412" i="29"/>
  <c r="C412" i="29"/>
  <c r="B412" i="29"/>
  <c r="O411" i="29"/>
  <c r="N411" i="29"/>
  <c r="M411" i="29"/>
  <c r="L411" i="29"/>
  <c r="K411" i="29"/>
  <c r="J411" i="29"/>
  <c r="I411" i="29"/>
  <c r="H411" i="29"/>
  <c r="G411" i="29"/>
  <c r="F411" i="29"/>
  <c r="E411" i="29"/>
  <c r="D411" i="29"/>
  <c r="C411" i="29"/>
  <c r="B411" i="29"/>
  <c r="O408" i="29"/>
  <c r="N408" i="29"/>
  <c r="M408" i="29"/>
  <c r="L408" i="29"/>
  <c r="K408" i="29"/>
  <c r="J408" i="29"/>
  <c r="I408" i="29"/>
  <c r="I409" i="29" s="1"/>
  <c r="H408" i="29"/>
  <c r="G408" i="29"/>
  <c r="F408" i="29"/>
  <c r="E408" i="29"/>
  <c r="D408" i="29"/>
  <c r="D409" i="29" s="1"/>
  <c r="C408" i="29"/>
  <c r="B408" i="29"/>
  <c r="O407" i="29"/>
  <c r="N407" i="29"/>
  <c r="M407" i="29"/>
  <c r="L407" i="29"/>
  <c r="K407" i="29"/>
  <c r="J407" i="29"/>
  <c r="I407" i="29"/>
  <c r="H407" i="29"/>
  <c r="G407" i="29"/>
  <c r="F407" i="29"/>
  <c r="E407" i="29"/>
  <c r="D407" i="29"/>
  <c r="C407" i="29"/>
  <c r="B407" i="29"/>
  <c r="O406" i="29"/>
  <c r="N406" i="29"/>
  <c r="M406" i="29"/>
  <c r="L406" i="29"/>
  <c r="K406" i="29"/>
  <c r="J406" i="29"/>
  <c r="I406" i="29"/>
  <c r="H406" i="29"/>
  <c r="G406" i="29"/>
  <c r="F406" i="29"/>
  <c r="E406" i="29"/>
  <c r="D406" i="29"/>
  <c r="C406" i="29"/>
  <c r="B406" i="29"/>
  <c r="O405" i="29"/>
  <c r="N405" i="29"/>
  <c r="M405" i="29"/>
  <c r="L405" i="29"/>
  <c r="K405" i="29"/>
  <c r="J405" i="29"/>
  <c r="I405" i="29"/>
  <c r="H405" i="29"/>
  <c r="G405" i="29"/>
  <c r="F405" i="29"/>
  <c r="E405" i="29"/>
  <c r="D405" i="29"/>
  <c r="C405" i="29"/>
  <c r="B405" i="29"/>
  <c r="O402" i="29"/>
  <c r="N402" i="29"/>
  <c r="N452" i="29" s="1"/>
  <c r="M402" i="29"/>
  <c r="M445" i="29" s="1"/>
  <c r="L402" i="29"/>
  <c r="L445" i="29" s="1"/>
  <c r="K402" i="29"/>
  <c r="J402" i="29"/>
  <c r="I402" i="29"/>
  <c r="I458" i="29" s="1"/>
  <c r="H402" i="29"/>
  <c r="H458" i="29" s="1"/>
  <c r="G402" i="29"/>
  <c r="F402" i="29"/>
  <c r="E402" i="29"/>
  <c r="E445" i="29" s="1"/>
  <c r="D402" i="29"/>
  <c r="C402" i="29"/>
  <c r="B402" i="29"/>
  <c r="B439" i="29" s="1"/>
  <c r="O401" i="29"/>
  <c r="N401" i="29"/>
  <c r="M401" i="29"/>
  <c r="L401" i="29"/>
  <c r="K401" i="29"/>
  <c r="J401" i="29"/>
  <c r="I401" i="29"/>
  <c r="H401" i="29"/>
  <c r="G401" i="29"/>
  <c r="F401" i="29"/>
  <c r="E401" i="29"/>
  <c r="D401" i="29"/>
  <c r="C401" i="29"/>
  <c r="B401" i="29"/>
  <c r="O400" i="29"/>
  <c r="N400" i="29"/>
  <c r="M400" i="29"/>
  <c r="L400" i="29"/>
  <c r="K400" i="29"/>
  <c r="J400" i="29"/>
  <c r="I400" i="29"/>
  <c r="H400" i="29"/>
  <c r="G400" i="29"/>
  <c r="F400" i="29"/>
  <c r="E400" i="29"/>
  <c r="D400" i="29"/>
  <c r="C400" i="29"/>
  <c r="B400" i="29"/>
  <c r="O399" i="29"/>
  <c r="N399" i="29"/>
  <c r="M399" i="29"/>
  <c r="L399" i="29"/>
  <c r="K399" i="29"/>
  <c r="J399" i="29"/>
  <c r="I399" i="29"/>
  <c r="H399" i="29"/>
  <c r="G399" i="29"/>
  <c r="F399" i="29"/>
  <c r="E399" i="29"/>
  <c r="D399" i="29"/>
  <c r="C399" i="29"/>
  <c r="B399" i="29"/>
  <c r="B397" i="29"/>
  <c r="O396" i="29"/>
  <c r="N396" i="29"/>
  <c r="M396" i="29"/>
  <c r="L396" i="29"/>
  <c r="L397" i="29" s="1"/>
  <c r="K396" i="29"/>
  <c r="K397" i="29" s="1"/>
  <c r="J396" i="29"/>
  <c r="J397" i="29" s="1"/>
  <c r="I396" i="29"/>
  <c r="I397" i="29" s="1"/>
  <c r="H396" i="29"/>
  <c r="G396" i="29"/>
  <c r="F396" i="29"/>
  <c r="F397" i="29" s="1"/>
  <c r="E396" i="29"/>
  <c r="D396" i="29"/>
  <c r="D397" i="29" s="1"/>
  <c r="C396" i="29"/>
  <c r="B396" i="29"/>
  <c r="O395" i="29"/>
  <c r="N395" i="29"/>
  <c r="M395" i="29"/>
  <c r="L395" i="29"/>
  <c r="K395" i="29"/>
  <c r="J395" i="29"/>
  <c r="I395" i="29"/>
  <c r="H395" i="29"/>
  <c r="G395" i="29"/>
  <c r="F395" i="29"/>
  <c r="E395" i="29"/>
  <c r="D395" i="29"/>
  <c r="C395" i="29"/>
  <c r="B395" i="29"/>
  <c r="O394" i="29"/>
  <c r="N394" i="29"/>
  <c r="M394" i="29"/>
  <c r="L394" i="29"/>
  <c r="K394" i="29"/>
  <c r="J394" i="29"/>
  <c r="I394" i="29"/>
  <c r="H394" i="29"/>
  <c r="G394" i="29"/>
  <c r="F394" i="29"/>
  <c r="E394" i="29"/>
  <c r="D394" i="29"/>
  <c r="C394" i="29"/>
  <c r="B394" i="29"/>
  <c r="O393" i="29"/>
  <c r="N393" i="29"/>
  <c r="M393" i="29"/>
  <c r="L393" i="29"/>
  <c r="K393" i="29"/>
  <c r="J393" i="29"/>
  <c r="I393" i="29"/>
  <c r="H393" i="29"/>
  <c r="G393" i="29"/>
  <c r="F393" i="29"/>
  <c r="E393" i="29"/>
  <c r="D393" i="29"/>
  <c r="C393" i="29"/>
  <c r="B393" i="29"/>
  <c r="O390" i="29"/>
  <c r="O391" i="29" s="1"/>
  <c r="N390" i="29"/>
  <c r="M390" i="29"/>
  <c r="M391" i="29" s="1"/>
  <c r="L390" i="29"/>
  <c r="K390" i="29"/>
  <c r="J390" i="29"/>
  <c r="J391" i="29" s="1"/>
  <c r="I390" i="29"/>
  <c r="I391" i="29" s="1"/>
  <c r="H390" i="29"/>
  <c r="H391" i="29" s="1"/>
  <c r="G390" i="29"/>
  <c r="G391" i="29" s="1"/>
  <c r="F390" i="29"/>
  <c r="E390" i="29"/>
  <c r="D390" i="29"/>
  <c r="D391" i="29" s="1"/>
  <c r="C390" i="29"/>
  <c r="C391" i="29" s="1"/>
  <c r="B390" i="29"/>
  <c r="O389" i="29"/>
  <c r="N389" i="29"/>
  <c r="M389" i="29"/>
  <c r="L389" i="29"/>
  <c r="K389" i="29"/>
  <c r="J389" i="29"/>
  <c r="I389" i="29"/>
  <c r="H389" i="29"/>
  <c r="G389" i="29"/>
  <c r="F389" i="29"/>
  <c r="E389" i="29"/>
  <c r="D389" i="29"/>
  <c r="C389" i="29"/>
  <c r="B389" i="29"/>
  <c r="O388" i="29"/>
  <c r="N388" i="29"/>
  <c r="M388" i="29"/>
  <c r="L388" i="29"/>
  <c r="K388" i="29"/>
  <c r="J388" i="29"/>
  <c r="I388" i="29"/>
  <c r="H388" i="29"/>
  <c r="G388" i="29"/>
  <c r="F388" i="29"/>
  <c r="E388" i="29"/>
  <c r="D388" i="29"/>
  <c r="C388" i="29"/>
  <c r="B388" i="29"/>
  <c r="O387" i="29"/>
  <c r="N387" i="29"/>
  <c r="M387" i="29"/>
  <c r="L387" i="29"/>
  <c r="K387" i="29"/>
  <c r="J387" i="29"/>
  <c r="I387" i="29"/>
  <c r="H387" i="29"/>
  <c r="G387" i="29"/>
  <c r="F387" i="29"/>
  <c r="E387" i="29"/>
  <c r="D387" i="29"/>
  <c r="C387" i="29"/>
  <c r="B387" i="29"/>
  <c r="O385" i="29"/>
  <c r="O384" i="29"/>
  <c r="N384" i="29"/>
  <c r="M384" i="29"/>
  <c r="L384" i="29"/>
  <c r="K384" i="29"/>
  <c r="J384" i="29"/>
  <c r="I384" i="29"/>
  <c r="I385" i="29" s="1"/>
  <c r="H384" i="29"/>
  <c r="H385" i="29" s="1"/>
  <c r="G384" i="29"/>
  <c r="G385" i="29" s="1"/>
  <c r="F384" i="29"/>
  <c r="E384" i="29"/>
  <c r="D384" i="29"/>
  <c r="C384" i="29"/>
  <c r="C385" i="29" s="1"/>
  <c r="B384" i="29"/>
  <c r="B385" i="29" s="1"/>
  <c r="O383" i="29"/>
  <c r="N383" i="29"/>
  <c r="M383" i="29"/>
  <c r="L383" i="29"/>
  <c r="K383" i="29"/>
  <c r="J383" i="29"/>
  <c r="I383" i="29"/>
  <c r="H383" i="29"/>
  <c r="G383" i="29"/>
  <c r="F383" i="29"/>
  <c r="E383" i="29"/>
  <c r="D383" i="29"/>
  <c r="C383" i="29"/>
  <c r="B383" i="29"/>
  <c r="O382" i="29"/>
  <c r="N382" i="29"/>
  <c r="M382" i="29"/>
  <c r="L382" i="29"/>
  <c r="K382" i="29"/>
  <c r="J382" i="29"/>
  <c r="I382" i="29"/>
  <c r="H382" i="29"/>
  <c r="G382" i="29"/>
  <c r="F382" i="29"/>
  <c r="E382" i="29"/>
  <c r="D382" i="29"/>
  <c r="C382" i="29"/>
  <c r="B382" i="29"/>
  <c r="O381" i="29"/>
  <c r="N381" i="29"/>
  <c r="M381" i="29"/>
  <c r="L381" i="29"/>
  <c r="K381" i="29"/>
  <c r="J381" i="29"/>
  <c r="I381" i="29"/>
  <c r="H381" i="29"/>
  <c r="G381" i="29"/>
  <c r="F381" i="29"/>
  <c r="E381" i="29"/>
  <c r="D381" i="29"/>
  <c r="C381" i="29"/>
  <c r="B381" i="29"/>
  <c r="O378" i="29"/>
  <c r="O379" i="29" s="1"/>
  <c r="N378" i="29"/>
  <c r="M378" i="29"/>
  <c r="L378" i="29"/>
  <c r="K378" i="29"/>
  <c r="J378" i="29"/>
  <c r="I378" i="29"/>
  <c r="I379" i="29" s="1"/>
  <c r="H378" i="29"/>
  <c r="G378" i="29"/>
  <c r="F378" i="29"/>
  <c r="E378" i="29"/>
  <c r="D378" i="29"/>
  <c r="C378" i="29"/>
  <c r="B378" i="29"/>
  <c r="O377" i="29"/>
  <c r="N377" i="29"/>
  <c r="M377" i="29"/>
  <c r="L377" i="29"/>
  <c r="K377" i="29"/>
  <c r="J377" i="29"/>
  <c r="I377" i="29"/>
  <c r="H377" i="29"/>
  <c r="G377" i="29"/>
  <c r="F377" i="29"/>
  <c r="E377" i="29"/>
  <c r="D377" i="29"/>
  <c r="C377" i="29"/>
  <c r="B377" i="29"/>
  <c r="O376" i="29"/>
  <c r="N376" i="29"/>
  <c r="M376" i="29"/>
  <c r="L376" i="29"/>
  <c r="K376" i="29"/>
  <c r="J376" i="29"/>
  <c r="I376" i="29"/>
  <c r="H376" i="29"/>
  <c r="G376" i="29"/>
  <c r="F376" i="29"/>
  <c r="E376" i="29"/>
  <c r="D376" i="29"/>
  <c r="C376" i="29"/>
  <c r="B376" i="29"/>
  <c r="O375" i="29"/>
  <c r="N375" i="29"/>
  <c r="M375" i="29"/>
  <c r="L375" i="29"/>
  <c r="K375" i="29"/>
  <c r="J375" i="29"/>
  <c r="I375" i="29"/>
  <c r="H375" i="29"/>
  <c r="G375" i="29"/>
  <c r="F375" i="29"/>
  <c r="E375" i="29"/>
  <c r="D375" i="29"/>
  <c r="C375" i="29"/>
  <c r="B375" i="29"/>
  <c r="O372" i="29"/>
  <c r="O373" i="29" s="1"/>
  <c r="N372" i="29"/>
  <c r="N373" i="29" s="1"/>
  <c r="M372" i="29"/>
  <c r="L372" i="29"/>
  <c r="K372" i="29"/>
  <c r="J372" i="29"/>
  <c r="J373" i="29" s="1"/>
  <c r="I372" i="29"/>
  <c r="I373" i="29" s="1"/>
  <c r="H372" i="29"/>
  <c r="G372" i="29"/>
  <c r="G373" i="29" s="1"/>
  <c r="F372" i="29"/>
  <c r="E372" i="29"/>
  <c r="D372" i="29"/>
  <c r="C372" i="29"/>
  <c r="C373" i="29" s="1"/>
  <c r="B372" i="29"/>
  <c r="B373" i="29" s="1"/>
  <c r="O371" i="29"/>
  <c r="N371" i="29"/>
  <c r="M371" i="29"/>
  <c r="L371" i="29"/>
  <c r="K371" i="29"/>
  <c r="J371" i="29"/>
  <c r="I371" i="29"/>
  <c r="H371" i="29"/>
  <c r="G371" i="29"/>
  <c r="F371" i="29"/>
  <c r="E371" i="29"/>
  <c r="D371" i="29"/>
  <c r="C371" i="29"/>
  <c r="B371" i="29"/>
  <c r="O370" i="29"/>
  <c r="N370" i="29"/>
  <c r="M370" i="29"/>
  <c r="L370" i="29"/>
  <c r="K370" i="29"/>
  <c r="J370" i="29"/>
  <c r="I370" i="29"/>
  <c r="H370" i="29"/>
  <c r="G370" i="29"/>
  <c r="F370" i="29"/>
  <c r="E370" i="29"/>
  <c r="D370" i="29"/>
  <c r="C370" i="29"/>
  <c r="B370" i="29"/>
  <c r="O369" i="29"/>
  <c r="N369" i="29"/>
  <c r="M369" i="29"/>
  <c r="L369" i="29"/>
  <c r="K369" i="29"/>
  <c r="J369" i="29"/>
  <c r="I369" i="29"/>
  <c r="H369" i="29"/>
  <c r="G369" i="29"/>
  <c r="F369" i="29"/>
  <c r="E369" i="29"/>
  <c r="D369" i="29"/>
  <c r="C369" i="29"/>
  <c r="B369" i="29"/>
  <c r="O366" i="29"/>
  <c r="N366" i="29"/>
  <c r="M366" i="29"/>
  <c r="L366" i="29"/>
  <c r="L367" i="29" s="1"/>
  <c r="K366" i="29"/>
  <c r="K367" i="29" s="1"/>
  <c r="J366" i="29"/>
  <c r="J367" i="29" s="1"/>
  <c r="I366" i="29"/>
  <c r="I367" i="29" s="1"/>
  <c r="H366" i="29"/>
  <c r="H367" i="29" s="1"/>
  <c r="G366" i="29"/>
  <c r="F366" i="29"/>
  <c r="F367" i="29" s="1"/>
  <c r="E366" i="29"/>
  <c r="D366" i="29"/>
  <c r="D367" i="29" s="1"/>
  <c r="C366" i="29"/>
  <c r="B366" i="29"/>
  <c r="O365" i="29"/>
  <c r="N365" i="29"/>
  <c r="M365" i="29"/>
  <c r="L365" i="29"/>
  <c r="K365" i="29"/>
  <c r="J365" i="29"/>
  <c r="I365" i="29"/>
  <c r="H365" i="29"/>
  <c r="G365" i="29"/>
  <c r="F365" i="29"/>
  <c r="E365" i="29"/>
  <c r="D365" i="29"/>
  <c r="C365" i="29"/>
  <c r="B365" i="29"/>
  <c r="O364" i="29"/>
  <c r="N364" i="29"/>
  <c r="M364" i="29"/>
  <c r="L364" i="29"/>
  <c r="K364" i="29"/>
  <c r="J364" i="29"/>
  <c r="I364" i="29"/>
  <c r="H364" i="29"/>
  <c r="G364" i="29"/>
  <c r="F364" i="29"/>
  <c r="E364" i="29"/>
  <c r="D364" i="29"/>
  <c r="C364" i="29"/>
  <c r="B364" i="29"/>
  <c r="O363" i="29"/>
  <c r="N363" i="29"/>
  <c r="M363" i="29"/>
  <c r="L363" i="29"/>
  <c r="K363" i="29"/>
  <c r="J363" i="29"/>
  <c r="I363" i="29"/>
  <c r="H363" i="29"/>
  <c r="G363" i="29"/>
  <c r="F363" i="29"/>
  <c r="E363" i="29"/>
  <c r="D363" i="29"/>
  <c r="C363" i="29"/>
  <c r="B363" i="29"/>
  <c r="O360" i="29"/>
  <c r="O361" i="29" s="1"/>
  <c r="N360" i="29"/>
  <c r="M360" i="29"/>
  <c r="L360" i="29"/>
  <c r="K360" i="29"/>
  <c r="K361" i="29" s="1"/>
  <c r="J360" i="29"/>
  <c r="J361" i="29" s="1"/>
  <c r="I360" i="29"/>
  <c r="I361" i="29" s="1"/>
  <c r="H360" i="29"/>
  <c r="H361" i="29" s="1"/>
  <c r="G360" i="29"/>
  <c r="F360" i="29"/>
  <c r="F361" i="29" s="1"/>
  <c r="E360" i="29"/>
  <c r="D360" i="29"/>
  <c r="D361" i="29" s="1"/>
  <c r="C360" i="29"/>
  <c r="C361" i="29" s="1"/>
  <c r="B360" i="29"/>
  <c r="O359" i="29"/>
  <c r="N359" i="29"/>
  <c r="M359" i="29"/>
  <c r="L359" i="29"/>
  <c r="K359" i="29"/>
  <c r="J359" i="29"/>
  <c r="I359" i="29"/>
  <c r="H359" i="29"/>
  <c r="G359" i="29"/>
  <c r="F359" i="29"/>
  <c r="E359" i="29"/>
  <c r="D359" i="29"/>
  <c r="C359" i="29"/>
  <c r="B359" i="29"/>
  <c r="O358" i="29"/>
  <c r="N358" i="29"/>
  <c r="M358" i="29"/>
  <c r="L358" i="29"/>
  <c r="K358" i="29"/>
  <c r="J358" i="29"/>
  <c r="I358" i="29"/>
  <c r="H358" i="29"/>
  <c r="G358" i="29"/>
  <c r="F358" i="29"/>
  <c r="E358" i="29"/>
  <c r="D358" i="29"/>
  <c r="C358" i="29"/>
  <c r="B358" i="29"/>
  <c r="O357" i="29"/>
  <c r="N357" i="29"/>
  <c r="M357" i="29"/>
  <c r="L357" i="29"/>
  <c r="K357" i="29"/>
  <c r="J357" i="29"/>
  <c r="I357" i="29"/>
  <c r="H357" i="29"/>
  <c r="G357" i="29"/>
  <c r="F357" i="29"/>
  <c r="E357" i="29"/>
  <c r="D357" i="29"/>
  <c r="C357" i="29"/>
  <c r="B357" i="29"/>
  <c r="O354" i="29"/>
  <c r="O355" i="29" s="1"/>
  <c r="N354" i="29"/>
  <c r="M354" i="29"/>
  <c r="L354" i="29"/>
  <c r="L355" i="29" s="1"/>
  <c r="K354" i="29"/>
  <c r="J354" i="29"/>
  <c r="I354" i="29"/>
  <c r="I355" i="29" s="1"/>
  <c r="H354" i="29"/>
  <c r="H355" i="29" s="1"/>
  <c r="G354" i="29"/>
  <c r="G355" i="29" s="1"/>
  <c r="F354" i="29"/>
  <c r="F355" i="29" s="1"/>
  <c r="E354" i="29"/>
  <c r="D354" i="29"/>
  <c r="D355" i="29" s="1"/>
  <c r="C354" i="29"/>
  <c r="C355" i="29" s="1"/>
  <c r="B354" i="29"/>
  <c r="O353" i="29"/>
  <c r="N353" i="29"/>
  <c r="M353" i="29"/>
  <c r="L353" i="29"/>
  <c r="K353" i="29"/>
  <c r="J353" i="29"/>
  <c r="I353" i="29"/>
  <c r="H353" i="29"/>
  <c r="G353" i="29"/>
  <c r="F353" i="29"/>
  <c r="E353" i="29"/>
  <c r="D353" i="29"/>
  <c r="C353" i="29"/>
  <c r="B353" i="29"/>
  <c r="O352" i="29"/>
  <c r="N352" i="29"/>
  <c r="M352" i="29"/>
  <c r="L352" i="29"/>
  <c r="K352" i="29"/>
  <c r="J352" i="29"/>
  <c r="I352" i="29"/>
  <c r="H352" i="29"/>
  <c r="G352" i="29"/>
  <c r="F352" i="29"/>
  <c r="E352" i="29"/>
  <c r="D352" i="29"/>
  <c r="C352" i="29"/>
  <c r="B352" i="29"/>
  <c r="O351" i="29"/>
  <c r="N351" i="29"/>
  <c r="M351" i="29"/>
  <c r="L351" i="29"/>
  <c r="K351" i="29"/>
  <c r="J351" i="29"/>
  <c r="I351" i="29"/>
  <c r="H351" i="29"/>
  <c r="G351" i="29"/>
  <c r="F351" i="29"/>
  <c r="E351" i="29"/>
  <c r="D351" i="29"/>
  <c r="C351" i="29"/>
  <c r="B351" i="29"/>
  <c r="AK215" i="29"/>
  <c r="AC215" i="29"/>
  <c r="I542" i="29" s="1"/>
  <c r="M215" i="29"/>
  <c r="M542" i="29" s="1"/>
  <c r="BL213" i="29"/>
  <c r="BL215" i="29" s="1"/>
  <c r="BK213" i="29"/>
  <c r="BK215" i="29" s="1"/>
  <c r="BJ213" i="29"/>
  <c r="BJ215" i="29" s="1"/>
  <c r="BI213" i="29"/>
  <c r="BI215" i="29" s="1"/>
  <c r="BH213" i="29"/>
  <c r="BH215" i="29" s="1"/>
  <c r="BG213" i="29"/>
  <c r="BG215" i="29" s="1"/>
  <c r="BF213" i="29"/>
  <c r="BF215" i="29" s="1"/>
  <c r="BE213" i="29"/>
  <c r="BE215" i="29" s="1"/>
  <c r="BD213" i="29"/>
  <c r="BD215" i="29" s="1"/>
  <c r="BC213" i="29"/>
  <c r="BC215" i="29" s="1"/>
  <c r="BB213" i="29"/>
  <c r="BB215" i="29" s="1"/>
  <c r="BA213" i="29"/>
  <c r="BA215" i="29" s="1"/>
  <c r="AZ213" i="29"/>
  <c r="AZ215" i="29" s="1"/>
  <c r="AY213" i="29"/>
  <c r="AY215" i="29" s="1"/>
  <c r="AX213" i="29"/>
  <c r="AX215" i="29" s="1"/>
  <c r="AW213" i="29"/>
  <c r="AW215" i="29" s="1"/>
  <c r="AV213" i="29"/>
  <c r="AV215" i="29" s="1"/>
  <c r="AU213" i="29"/>
  <c r="AU215" i="29" s="1"/>
  <c r="AT213" i="29"/>
  <c r="AT215" i="29" s="1"/>
  <c r="AS213" i="29"/>
  <c r="AS215" i="29" s="1"/>
  <c r="AR213" i="29"/>
  <c r="AR215" i="29" s="1"/>
  <c r="AQ213" i="29"/>
  <c r="AQ215" i="29" s="1"/>
  <c r="AP213" i="29"/>
  <c r="AP215" i="29" s="1"/>
  <c r="AO213" i="29"/>
  <c r="AO215" i="29" s="1"/>
  <c r="AN213" i="29"/>
  <c r="AN215" i="29" s="1"/>
  <c r="AM213" i="29"/>
  <c r="AM215" i="29" s="1"/>
  <c r="AL213" i="29"/>
  <c r="AL215" i="29" s="1"/>
  <c r="AK213" i="29"/>
  <c r="AJ213" i="29"/>
  <c r="AJ215" i="29" s="1"/>
  <c r="AI213" i="29"/>
  <c r="AI215" i="29" s="1"/>
  <c r="AH213" i="29"/>
  <c r="AH215" i="29" s="1"/>
  <c r="AG213" i="29"/>
  <c r="AG215" i="29" s="1"/>
  <c r="AF213" i="29"/>
  <c r="AF215" i="29" s="1"/>
  <c r="H543" i="29" s="1"/>
  <c r="AE213" i="29"/>
  <c r="AE215" i="29" s="1"/>
  <c r="I540" i="29" s="1"/>
  <c r="AD213" i="29"/>
  <c r="AD215" i="29" s="1"/>
  <c r="I541" i="29" s="1"/>
  <c r="AC213" i="29"/>
  <c r="AB213" i="29"/>
  <c r="AB215" i="29" s="1"/>
  <c r="I543" i="29" s="1"/>
  <c r="AA213" i="29"/>
  <c r="AA215" i="29" s="1"/>
  <c r="J540" i="29" s="1"/>
  <c r="Z213" i="29"/>
  <c r="Z215" i="29" s="1"/>
  <c r="J541" i="29" s="1"/>
  <c r="Y213" i="29"/>
  <c r="Y215" i="29" s="1"/>
  <c r="J542" i="29" s="1"/>
  <c r="X213" i="29"/>
  <c r="X215" i="29" s="1"/>
  <c r="J543" i="29" s="1"/>
  <c r="W213" i="29"/>
  <c r="W215" i="29" s="1"/>
  <c r="K540" i="29" s="1"/>
  <c r="V213" i="29"/>
  <c r="V215" i="29" s="1"/>
  <c r="K541" i="29" s="1"/>
  <c r="U213" i="29"/>
  <c r="U215" i="29" s="1"/>
  <c r="K542" i="29" s="1"/>
  <c r="T213" i="29"/>
  <c r="T215" i="29" s="1"/>
  <c r="K543" i="29" s="1"/>
  <c r="S213" i="29"/>
  <c r="S215" i="29" s="1"/>
  <c r="L540" i="29" s="1"/>
  <c r="R213" i="29"/>
  <c r="R215" i="29" s="1"/>
  <c r="L541" i="29" s="1"/>
  <c r="Q213" i="29"/>
  <c r="Q215" i="29" s="1"/>
  <c r="L542" i="29" s="1"/>
  <c r="P213" i="29"/>
  <c r="P215" i="29" s="1"/>
  <c r="L543" i="29" s="1"/>
  <c r="O213" i="29"/>
  <c r="O215" i="29" s="1"/>
  <c r="M540" i="29" s="1"/>
  <c r="N213" i="29"/>
  <c r="N215" i="29" s="1"/>
  <c r="M541" i="29" s="1"/>
  <c r="M213" i="29"/>
  <c r="L213" i="29"/>
  <c r="L215" i="29" s="1"/>
  <c r="M543" i="29" s="1"/>
  <c r="K213" i="29"/>
  <c r="K215" i="29" s="1"/>
  <c r="N540" i="29" s="1"/>
  <c r="J213" i="29"/>
  <c r="J215" i="29" s="1"/>
  <c r="N541" i="29" s="1"/>
  <c r="I213" i="29"/>
  <c r="I215" i="29" s="1"/>
  <c r="N542" i="29" s="1"/>
  <c r="H213" i="29"/>
  <c r="H215" i="29" s="1"/>
  <c r="N543" i="29" s="1"/>
  <c r="G213" i="29"/>
  <c r="G215" i="29" s="1"/>
  <c r="O540" i="29" s="1"/>
  <c r="F213" i="29"/>
  <c r="F215" i="29" s="1"/>
  <c r="O541" i="29" s="1"/>
  <c r="E213" i="29"/>
  <c r="E215" i="29" s="1"/>
  <c r="O542" i="29" s="1"/>
  <c r="D213" i="29"/>
  <c r="D215" i="29" s="1"/>
  <c r="O543" i="29" s="1"/>
  <c r="C213" i="29"/>
  <c r="C215" i="29" s="1"/>
  <c r="B213" i="29"/>
  <c r="B215" i="29" s="1"/>
  <c r="BK123" i="29"/>
  <c r="BJ123" i="29"/>
  <c r="BI123" i="29"/>
  <c r="BH123" i="29"/>
  <c r="BG123" i="29"/>
  <c r="BF123" i="29"/>
  <c r="BF125" i="29" s="1"/>
  <c r="BE123" i="29"/>
  <c r="BE125" i="29" s="1"/>
  <c r="BD123" i="29"/>
  <c r="BC123" i="29"/>
  <c r="BK122" i="29"/>
  <c r="BK124" i="29" s="1"/>
  <c r="BJ122" i="29"/>
  <c r="BJ124" i="29" s="1"/>
  <c r="BI122" i="29"/>
  <c r="BI124" i="29" s="1"/>
  <c r="BI125" i="29" s="1"/>
  <c r="BH122" i="29"/>
  <c r="BH124" i="29" s="1"/>
  <c r="BG122" i="29"/>
  <c r="BG124" i="29" s="1"/>
  <c r="BF122" i="29"/>
  <c r="BF124" i="29" s="1"/>
  <c r="BE122" i="29"/>
  <c r="BE124" i="29" s="1"/>
  <c r="BD122" i="29"/>
  <c r="BD124" i="29" s="1"/>
  <c r="BC122" i="29"/>
  <c r="BC124" i="29" s="1"/>
  <c r="BB122" i="29"/>
  <c r="BB124" i="29" s="1"/>
  <c r="BA122" i="29"/>
  <c r="BA124" i="29" s="1"/>
  <c r="AZ122" i="29"/>
  <c r="AZ124" i="29" s="1"/>
  <c r="AY122" i="29"/>
  <c r="AY124" i="29" s="1"/>
  <c r="AX122" i="29"/>
  <c r="AX124" i="29" s="1"/>
  <c r="AW122" i="29"/>
  <c r="AW124" i="29" s="1"/>
  <c r="AV122" i="29"/>
  <c r="AV124" i="29" s="1"/>
  <c r="AU122" i="29"/>
  <c r="AU124" i="29" s="1"/>
  <c r="AT122" i="29"/>
  <c r="AT124" i="29" s="1"/>
  <c r="AS122" i="29"/>
  <c r="AS124" i="29" s="1"/>
  <c r="AR122" i="29"/>
  <c r="AR124" i="29" s="1"/>
  <c r="AQ122" i="29"/>
  <c r="AQ124" i="29" s="1"/>
  <c r="AP122" i="29"/>
  <c r="AP124" i="29" s="1"/>
  <c r="AO122" i="29"/>
  <c r="AO124" i="29" s="1"/>
  <c r="AN122" i="29"/>
  <c r="AN124" i="29" s="1"/>
  <c r="AM122" i="29"/>
  <c r="AM124" i="29" s="1"/>
  <c r="AL122" i="29"/>
  <c r="AL124" i="29" s="1"/>
  <c r="AK122" i="29"/>
  <c r="AK124" i="29" s="1"/>
  <c r="AJ122" i="29"/>
  <c r="AJ124" i="29" s="1"/>
  <c r="AI122" i="29"/>
  <c r="AI124" i="29" s="1"/>
  <c r="AH122" i="29"/>
  <c r="AH124" i="29" s="1"/>
  <c r="AG122" i="29"/>
  <c r="AG124" i="29" s="1"/>
  <c r="AF122" i="29"/>
  <c r="AF124" i="29" s="1"/>
  <c r="H426" i="29" s="1"/>
  <c r="H427" i="29" s="1"/>
  <c r="AE122" i="29"/>
  <c r="AE124" i="29" s="1"/>
  <c r="I423" i="29" s="1"/>
  <c r="AD122" i="29"/>
  <c r="AD124" i="29" s="1"/>
  <c r="I424" i="29" s="1"/>
  <c r="AC122" i="29"/>
  <c r="AC124" i="29" s="1"/>
  <c r="I425" i="29" s="1"/>
  <c r="AB122" i="29"/>
  <c r="AB124" i="29" s="1"/>
  <c r="I426" i="29" s="1"/>
  <c r="I427" i="29" s="1"/>
  <c r="AA122" i="29"/>
  <c r="AA124" i="29" s="1"/>
  <c r="J423" i="29" s="1"/>
  <c r="Z122" i="29"/>
  <c r="Z124" i="29" s="1"/>
  <c r="J424" i="29" s="1"/>
  <c r="Y122" i="29"/>
  <c r="Y124" i="29" s="1"/>
  <c r="J425" i="29" s="1"/>
  <c r="X122" i="29"/>
  <c r="X124" i="29" s="1"/>
  <c r="J426" i="29" s="1"/>
  <c r="W122" i="29"/>
  <c r="W124" i="29" s="1"/>
  <c r="K423" i="29" s="1"/>
  <c r="V122" i="29"/>
  <c r="V124" i="29" s="1"/>
  <c r="K424" i="29" s="1"/>
  <c r="U122" i="29"/>
  <c r="U124" i="29" s="1"/>
  <c r="K425" i="29" s="1"/>
  <c r="T122" i="29"/>
  <c r="T124" i="29" s="1"/>
  <c r="K426" i="29" s="1"/>
  <c r="S122" i="29"/>
  <c r="S124" i="29" s="1"/>
  <c r="L423" i="29" s="1"/>
  <c r="R122" i="29"/>
  <c r="R124" i="29" s="1"/>
  <c r="L424" i="29" s="1"/>
  <c r="Q122" i="29"/>
  <c r="Q124" i="29" s="1"/>
  <c r="L425" i="29" s="1"/>
  <c r="P122" i="29"/>
  <c r="P124" i="29" s="1"/>
  <c r="L426" i="29" s="1"/>
  <c r="O122" i="29"/>
  <c r="O124" i="29" s="1"/>
  <c r="M423" i="29" s="1"/>
  <c r="N122" i="29"/>
  <c r="N124" i="29" s="1"/>
  <c r="M424" i="29" s="1"/>
  <c r="M122" i="29"/>
  <c r="M124" i="29" s="1"/>
  <c r="M425" i="29" s="1"/>
  <c r="L122" i="29"/>
  <c r="L124" i="29" s="1"/>
  <c r="M426" i="29" s="1"/>
  <c r="K122" i="29"/>
  <c r="K124" i="29" s="1"/>
  <c r="N423" i="29" s="1"/>
  <c r="J122" i="29"/>
  <c r="J124" i="29" s="1"/>
  <c r="N424" i="29" s="1"/>
  <c r="I122" i="29"/>
  <c r="I124" i="29" s="1"/>
  <c r="N425" i="29" s="1"/>
  <c r="H122" i="29"/>
  <c r="H124" i="29" s="1"/>
  <c r="N426" i="29" s="1"/>
  <c r="G122" i="29"/>
  <c r="G124" i="29" s="1"/>
  <c r="O423" i="29" s="1"/>
  <c r="F122" i="29"/>
  <c r="F124" i="29" s="1"/>
  <c r="O424" i="29" s="1"/>
  <c r="E122" i="29"/>
  <c r="E124" i="29" s="1"/>
  <c r="O425" i="29" s="1"/>
  <c r="D122" i="29"/>
  <c r="D124" i="29" s="1"/>
  <c r="O426" i="29" s="1"/>
  <c r="C122" i="29"/>
  <c r="C124" i="29" s="1"/>
  <c r="B122" i="29"/>
  <c r="B124" i="29" s="1"/>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B121"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B120" i="29"/>
  <c r="BK119" i="29"/>
  <c r="BJ119" i="29"/>
  <c r="BI119" i="29"/>
  <c r="BH119" i="29"/>
  <c r="BG119" i="29"/>
  <c r="BF119" i="29"/>
  <c r="BE119" i="29"/>
  <c r="BD119" i="29"/>
  <c r="BC119" i="29"/>
  <c r="BB119" i="29"/>
  <c r="BA119" i="29"/>
  <c r="BA123" i="29" s="1"/>
  <c r="BA125" i="29" s="1"/>
  <c r="AZ119" i="29"/>
  <c r="AY119" i="29"/>
  <c r="AX119" i="29"/>
  <c r="AX123" i="29" s="1"/>
  <c r="AX125" i="29" s="1"/>
  <c r="AW119" i="29"/>
  <c r="AV119" i="29"/>
  <c r="AV123" i="29" s="1"/>
  <c r="AV125" i="29" s="1"/>
  <c r="AU119" i="29"/>
  <c r="AT119" i="29"/>
  <c r="AS119" i="29"/>
  <c r="AR119" i="29"/>
  <c r="AQ119" i="29"/>
  <c r="AP119" i="29"/>
  <c r="AO119" i="29"/>
  <c r="AN119" i="29"/>
  <c r="AM119" i="29"/>
  <c r="AL119" i="29"/>
  <c r="AL123" i="29" s="1"/>
  <c r="AL125" i="29" s="1"/>
  <c r="AK119" i="29"/>
  <c r="AJ119" i="29"/>
  <c r="AJ123" i="29" s="1"/>
  <c r="AJ125" i="29" s="1"/>
  <c r="AI119" i="29"/>
  <c r="AH119" i="29"/>
  <c r="AG119" i="29"/>
  <c r="AF119" i="29"/>
  <c r="AE119" i="29"/>
  <c r="AD119" i="29"/>
  <c r="AC119" i="29"/>
  <c r="AC123" i="29" s="1"/>
  <c r="AC125" i="29" s="1"/>
  <c r="I431" i="29" s="1"/>
  <c r="AB119" i="29"/>
  <c r="AA119" i="29"/>
  <c r="Z119" i="29"/>
  <c r="Z123" i="29" s="1"/>
  <c r="Z125" i="29" s="1"/>
  <c r="J430" i="29" s="1"/>
  <c r="Y119" i="29"/>
  <c r="X119" i="29"/>
  <c r="X123" i="29" s="1"/>
  <c r="X125" i="29" s="1"/>
  <c r="J432" i="29" s="1"/>
  <c r="W119" i="29"/>
  <c r="V119" i="29"/>
  <c r="U119" i="29"/>
  <c r="T119" i="29"/>
  <c r="S119" i="29"/>
  <c r="R119" i="29"/>
  <c r="Q119" i="29"/>
  <c r="P119" i="29"/>
  <c r="O119" i="29"/>
  <c r="N119" i="29"/>
  <c r="N123" i="29" s="1"/>
  <c r="N125" i="29" s="1"/>
  <c r="M430" i="29" s="1"/>
  <c r="M119" i="29"/>
  <c r="L119" i="29"/>
  <c r="L123" i="29" s="1"/>
  <c r="L125" i="29" s="1"/>
  <c r="M432" i="29" s="1"/>
  <c r="M433" i="29" s="1"/>
  <c r="K119" i="29"/>
  <c r="J119" i="29"/>
  <c r="I119" i="29"/>
  <c r="H119" i="29"/>
  <c r="G119" i="29"/>
  <c r="F119" i="29"/>
  <c r="E119" i="29"/>
  <c r="E123" i="29" s="1"/>
  <c r="E125" i="29" s="1"/>
  <c r="O431" i="29" s="1"/>
  <c r="D119" i="29"/>
  <c r="C119" i="29"/>
  <c r="B119" i="29"/>
  <c r="B123" i="29" s="1"/>
  <c r="B125" i="29" s="1"/>
  <c r="N721" i="28"/>
  <c r="O720" i="28"/>
  <c r="M717" i="28"/>
  <c r="N716" i="28"/>
  <c r="N717" i="28" s="1"/>
  <c r="L713" i="28"/>
  <c r="M712" i="28"/>
  <c r="M713" i="28" s="1"/>
  <c r="M715" i="28" s="1"/>
  <c r="K709" i="28"/>
  <c r="L708" i="28"/>
  <c r="L709" i="28" s="1"/>
  <c r="K705" i="28"/>
  <c r="J705" i="28"/>
  <c r="K704" i="28"/>
  <c r="L704" i="28" s="1"/>
  <c r="I701" i="28"/>
  <c r="J700" i="28"/>
  <c r="J701" i="28" s="1"/>
  <c r="H697" i="28"/>
  <c r="I696" i="28"/>
  <c r="J696" i="28" s="1"/>
  <c r="G693" i="28"/>
  <c r="H692" i="28"/>
  <c r="H693" i="28" s="1"/>
  <c r="F689" i="28"/>
  <c r="G688" i="28"/>
  <c r="G689" i="28" s="1"/>
  <c r="E685" i="28"/>
  <c r="F684" i="28"/>
  <c r="F685" i="28" s="1"/>
  <c r="D681" i="28"/>
  <c r="E680" i="28"/>
  <c r="E681" i="28" s="1"/>
  <c r="C677" i="28"/>
  <c r="D676" i="28"/>
  <c r="E676" i="28" s="1"/>
  <c r="C673" i="28"/>
  <c r="B673" i="28"/>
  <c r="C672" i="28"/>
  <c r="D672" i="28" s="1"/>
  <c r="E672" i="28" s="1"/>
  <c r="N669"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H606" i="28" s="1"/>
  <c r="G612" i="28"/>
  <c r="F612" i="28"/>
  <c r="E612" i="28"/>
  <c r="D612" i="28"/>
  <c r="C612" i="28"/>
  <c r="B612" i="28"/>
  <c r="O611" i="28"/>
  <c r="N611" i="28"/>
  <c r="M611" i="28"/>
  <c r="L611" i="28"/>
  <c r="K611" i="28"/>
  <c r="J611" i="28"/>
  <c r="I611" i="28"/>
  <c r="H611" i="28"/>
  <c r="G611" i="28"/>
  <c r="F611" i="28"/>
  <c r="E611" i="28"/>
  <c r="D611" i="28"/>
  <c r="C611" i="28"/>
  <c r="B611" i="28"/>
  <c r="I607" i="28"/>
  <c r="O602" i="28"/>
  <c r="O608" i="28" s="1"/>
  <c r="N602" i="28"/>
  <c r="M602" i="28"/>
  <c r="L602" i="28"/>
  <c r="K602" i="28"/>
  <c r="K608" i="28" s="1"/>
  <c r="J602" i="28"/>
  <c r="J608" i="28" s="1"/>
  <c r="I602" i="28"/>
  <c r="I608" i="28" s="1"/>
  <c r="H602" i="28"/>
  <c r="H608" i="28" s="1"/>
  <c r="G602" i="28"/>
  <c r="F602" i="28"/>
  <c r="E602" i="28"/>
  <c r="D602" i="28"/>
  <c r="C602" i="28"/>
  <c r="C608" i="28" s="1"/>
  <c r="B602" i="28"/>
  <c r="O601" i="28"/>
  <c r="N601" i="28"/>
  <c r="M601" i="28"/>
  <c r="M607" i="28" s="1"/>
  <c r="L601" i="28"/>
  <c r="K601" i="28"/>
  <c r="K607" i="28" s="1"/>
  <c r="J601" i="28"/>
  <c r="J607" i="28" s="1"/>
  <c r="I601" i="28"/>
  <c r="H601" i="28"/>
  <c r="G601" i="28"/>
  <c r="G607" i="28" s="1"/>
  <c r="F601" i="28"/>
  <c r="E601" i="28"/>
  <c r="E607" i="28" s="1"/>
  <c r="D601" i="28"/>
  <c r="C601" i="28"/>
  <c r="B601" i="28"/>
  <c r="O600" i="28"/>
  <c r="O606" i="28" s="1"/>
  <c r="N600" i="28"/>
  <c r="N606" i="28" s="1"/>
  <c r="M600" i="28"/>
  <c r="M606" i="28" s="1"/>
  <c r="L600" i="28"/>
  <c r="L606" i="28" s="1"/>
  <c r="K600" i="28"/>
  <c r="J600" i="28"/>
  <c r="I600" i="28"/>
  <c r="I606" i="28" s="1"/>
  <c r="H600" i="28"/>
  <c r="G600" i="28"/>
  <c r="G606" i="28" s="1"/>
  <c r="F600" i="28"/>
  <c r="E600" i="28"/>
  <c r="D600" i="28"/>
  <c r="C600" i="28"/>
  <c r="C606" i="28" s="1"/>
  <c r="B600" i="28"/>
  <c r="B606" i="28" s="1"/>
  <c r="O599" i="28"/>
  <c r="O605" i="28" s="1"/>
  <c r="N599" i="28"/>
  <c r="M599" i="28"/>
  <c r="M605" i="28" s="1"/>
  <c r="L599" i="28"/>
  <c r="K599" i="28"/>
  <c r="K605" i="28" s="1"/>
  <c r="J599" i="28"/>
  <c r="I599" i="28"/>
  <c r="I605" i="28" s="1"/>
  <c r="H599" i="28"/>
  <c r="G599" i="28"/>
  <c r="F599" i="28"/>
  <c r="E599" i="28"/>
  <c r="E605" i="28" s="1"/>
  <c r="D599" i="28"/>
  <c r="D605" i="28" s="1"/>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H577" i="28"/>
  <c r="G577" i="28"/>
  <c r="F577" i="28"/>
  <c r="E577" i="28"/>
  <c r="D577" i="28"/>
  <c r="D581" i="28" s="1"/>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L567" i="28" s="1"/>
  <c r="K563" i="28"/>
  <c r="J563" i="28"/>
  <c r="I563" i="28"/>
  <c r="H563" i="28"/>
  <c r="G563" i="28"/>
  <c r="F563" i="28"/>
  <c r="E563" i="28"/>
  <c r="D563" i="28"/>
  <c r="C563" i="28"/>
  <c r="B563"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N536" i="28" s="1"/>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L520" i="28" s="1"/>
  <c r="K516" i="28"/>
  <c r="J516" i="28"/>
  <c r="I516" i="28"/>
  <c r="H516" i="28"/>
  <c r="G516" i="28"/>
  <c r="F516" i="28"/>
  <c r="E516" i="28"/>
  <c r="E520" i="28" s="1"/>
  <c r="D516" i="28"/>
  <c r="C516" i="28"/>
  <c r="B516" i="28"/>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N503" i="28" s="1"/>
  <c r="M500" i="28"/>
  <c r="L500" i="28"/>
  <c r="K500" i="28"/>
  <c r="J500" i="28"/>
  <c r="I500" i="28"/>
  <c r="H500" i="28"/>
  <c r="G500" i="28"/>
  <c r="F500" i="28"/>
  <c r="E500" i="28"/>
  <c r="D500" i="28"/>
  <c r="C500" i="28"/>
  <c r="B500" i="28"/>
  <c r="O499" i="28"/>
  <c r="N499" i="28"/>
  <c r="M499" i="28"/>
  <c r="M503" i="28" s="1"/>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N496" i="28" s="1"/>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E496" i="28" s="1"/>
  <c r="D492" i="28"/>
  <c r="D496" i="28" s="1"/>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O490" i="28" s="1"/>
  <c r="N487" i="28"/>
  <c r="M487" i="28"/>
  <c r="L487" i="28"/>
  <c r="K487" i="28"/>
  <c r="J487" i="28"/>
  <c r="I487" i="28"/>
  <c r="H487" i="28"/>
  <c r="G487" i="28"/>
  <c r="F487" i="28"/>
  <c r="E487" i="28"/>
  <c r="D487" i="28"/>
  <c r="C487" i="28"/>
  <c r="B487" i="28"/>
  <c r="O486" i="28"/>
  <c r="N486" i="28"/>
  <c r="M486" i="28"/>
  <c r="M490" i="28" s="1"/>
  <c r="L486" i="28"/>
  <c r="L490" i="28" s="1"/>
  <c r="K486" i="28"/>
  <c r="J486" i="28"/>
  <c r="I486" i="28"/>
  <c r="H486" i="28"/>
  <c r="G486" i="28"/>
  <c r="F486" i="28"/>
  <c r="E486" i="28"/>
  <c r="E490" i="28" s="1"/>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M484" i="28" s="1"/>
  <c r="L480" i="28"/>
  <c r="K480" i="28"/>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O478" i="28" s="1"/>
  <c r="N475" i="28"/>
  <c r="N478" i="28" s="1"/>
  <c r="M475" i="28"/>
  <c r="L475" i="28"/>
  <c r="K475" i="28"/>
  <c r="J475" i="28"/>
  <c r="I475" i="28"/>
  <c r="H475" i="28"/>
  <c r="G475" i="28"/>
  <c r="F475" i="28"/>
  <c r="E475" i="28"/>
  <c r="D475" i="28"/>
  <c r="C475" i="28"/>
  <c r="B475" i="28"/>
  <c r="O474" i="28"/>
  <c r="N474" i="28"/>
  <c r="M474" i="28"/>
  <c r="L474" i="28"/>
  <c r="K474" i="28"/>
  <c r="J474" i="28"/>
  <c r="I474" i="28"/>
  <c r="H474" i="28"/>
  <c r="G474" i="28"/>
  <c r="F474" i="28"/>
  <c r="E474" i="28"/>
  <c r="E478" i="28" s="1"/>
  <c r="D474" i="28"/>
  <c r="D478" i="28" s="1"/>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M472" i="28" s="1"/>
  <c r="L468" i="28"/>
  <c r="L472" i="28" s="1"/>
  <c r="K468" i="28"/>
  <c r="J468" i="28"/>
  <c r="I468" i="28"/>
  <c r="H468" i="28"/>
  <c r="G468" i="28"/>
  <c r="F468" i="28"/>
  <c r="E468" i="28"/>
  <c r="E472" i="28" s="1"/>
  <c r="D468" i="28"/>
  <c r="C468" i="28"/>
  <c r="B468" i="28"/>
  <c r="O464" i="28"/>
  <c r="O510" i="28" s="1"/>
  <c r="N464" i="28"/>
  <c r="N510" i="28" s="1"/>
  <c r="M464" i="28"/>
  <c r="M510" i="28" s="1"/>
  <c r="L464" i="28"/>
  <c r="L510" i="28" s="1"/>
  <c r="K464" i="28"/>
  <c r="K510" i="28" s="1"/>
  <c r="J464" i="28"/>
  <c r="J510" i="28" s="1"/>
  <c r="I464" i="28"/>
  <c r="I510" i="28" s="1"/>
  <c r="H464" i="28"/>
  <c r="H510" i="28" s="1"/>
  <c r="G464" i="28"/>
  <c r="G510" i="28" s="1"/>
  <c r="F464" i="28"/>
  <c r="F510" i="28" s="1"/>
  <c r="E464" i="28"/>
  <c r="E510" i="28" s="1"/>
  <c r="D464" i="28"/>
  <c r="D510" i="28" s="1"/>
  <c r="C464" i="28"/>
  <c r="C510" i="28" s="1"/>
  <c r="B464" i="28"/>
  <c r="B510" i="28" s="1"/>
  <c r="O463" i="28"/>
  <c r="O509" i="28" s="1"/>
  <c r="N463" i="28"/>
  <c r="N509" i="28" s="1"/>
  <c r="M463" i="28"/>
  <c r="M509" i="28" s="1"/>
  <c r="L463" i="28"/>
  <c r="L509" i="28" s="1"/>
  <c r="K463" i="28"/>
  <c r="K509" i="28" s="1"/>
  <c r="J463" i="28"/>
  <c r="J509" i="28" s="1"/>
  <c r="I463" i="28"/>
  <c r="I509" i="28" s="1"/>
  <c r="H463" i="28"/>
  <c r="H509" i="28" s="1"/>
  <c r="G463" i="28"/>
  <c r="G509" i="28" s="1"/>
  <c r="F463" i="28"/>
  <c r="F509" i="28" s="1"/>
  <c r="E463" i="28"/>
  <c r="E509" i="28" s="1"/>
  <c r="D463" i="28"/>
  <c r="D509" i="28" s="1"/>
  <c r="C463" i="28"/>
  <c r="C509" i="28" s="1"/>
  <c r="B463" i="28"/>
  <c r="B509" i="28" s="1"/>
  <c r="O462" i="28"/>
  <c r="O508" i="28" s="1"/>
  <c r="N462" i="28"/>
  <c r="N508" i="28" s="1"/>
  <c r="M462" i="28"/>
  <c r="M508" i="28" s="1"/>
  <c r="L462" i="28"/>
  <c r="L508" i="28" s="1"/>
  <c r="K462" i="28"/>
  <c r="K508" i="28" s="1"/>
  <c r="J462" i="28"/>
  <c r="J508" i="28" s="1"/>
  <c r="I462" i="28"/>
  <c r="I508" i="28" s="1"/>
  <c r="H462" i="28"/>
  <c r="H508" i="28" s="1"/>
  <c r="G462" i="28"/>
  <c r="G508" i="28" s="1"/>
  <c r="F462" i="28"/>
  <c r="F508" i="28" s="1"/>
  <c r="E462" i="28"/>
  <c r="E508" i="28" s="1"/>
  <c r="D462" i="28"/>
  <c r="D508" i="28" s="1"/>
  <c r="C462" i="28"/>
  <c r="C508" i="28" s="1"/>
  <c r="B462" i="28"/>
  <c r="B508" i="28" s="1"/>
  <c r="O461" i="28"/>
  <c r="O507" i="28" s="1"/>
  <c r="N461" i="28"/>
  <c r="N507" i="28" s="1"/>
  <c r="M461" i="28"/>
  <c r="M507" i="28" s="1"/>
  <c r="L461" i="28"/>
  <c r="L507" i="28" s="1"/>
  <c r="K461" i="28"/>
  <c r="J461" i="28"/>
  <c r="I461" i="28"/>
  <c r="I507" i="28" s="1"/>
  <c r="H461" i="28"/>
  <c r="H507" i="28" s="1"/>
  <c r="G461" i="28"/>
  <c r="G507" i="28" s="1"/>
  <c r="F461" i="28"/>
  <c r="F507" i="28" s="1"/>
  <c r="E461" i="28"/>
  <c r="E507" i="28" s="1"/>
  <c r="D461" i="28"/>
  <c r="D507" i="28" s="1"/>
  <c r="C461" i="28"/>
  <c r="B461" i="28"/>
  <c r="O457" i="28"/>
  <c r="O648" i="28" s="1"/>
  <c r="N457" i="28"/>
  <c r="N648" i="28" s="1"/>
  <c r="N655" i="28" s="1"/>
  <c r="M457" i="28"/>
  <c r="M648" i="28" s="1"/>
  <c r="M655" i="28" s="1"/>
  <c r="L457" i="28"/>
  <c r="L648" i="28" s="1"/>
  <c r="L655" i="28" s="1"/>
  <c r="K457" i="28"/>
  <c r="K648" i="28" s="1"/>
  <c r="K655" i="28" s="1"/>
  <c r="J457" i="28"/>
  <c r="J648" i="28" s="1"/>
  <c r="J655" i="28" s="1"/>
  <c r="I457" i="28"/>
  <c r="I648" i="28" s="1"/>
  <c r="I655" i="28" s="1"/>
  <c r="H457" i="28"/>
  <c r="H648" i="28" s="1"/>
  <c r="H655" i="28" s="1"/>
  <c r="G457" i="28"/>
  <c r="G648" i="28" s="1"/>
  <c r="G655" i="28" s="1"/>
  <c r="F457" i="28"/>
  <c r="F648" i="28" s="1"/>
  <c r="F655" i="28" s="1"/>
  <c r="E457" i="28"/>
  <c r="E648" i="28" s="1"/>
  <c r="E655" i="28" s="1"/>
  <c r="D457" i="28"/>
  <c r="D648" i="28" s="1"/>
  <c r="D655" i="28" s="1"/>
  <c r="C457" i="28"/>
  <c r="C648" i="28" s="1"/>
  <c r="C655" i="28" s="1"/>
  <c r="B457" i="28"/>
  <c r="B648" i="28" s="1"/>
  <c r="B655" i="28" s="1"/>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J438" i="28"/>
  <c r="I438" i="28"/>
  <c r="H438" i="28"/>
  <c r="G438" i="28"/>
  <c r="F438" i="28"/>
  <c r="E438" i="28"/>
  <c r="D438" i="28"/>
  <c r="C438" i="28"/>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G408" i="28"/>
  <c r="F408" i="28"/>
  <c r="E408" i="28"/>
  <c r="D408" i="28"/>
  <c r="C408" i="28"/>
  <c r="C409" i="28" s="1"/>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M402" i="28"/>
  <c r="L402" i="28"/>
  <c r="L415" i="28" s="1"/>
  <c r="K402" i="28"/>
  <c r="J402" i="28"/>
  <c r="J409" i="28" s="1"/>
  <c r="I402" i="28"/>
  <c r="I379" i="28" s="1"/>
  <c r="H402" i="28"/>
  <c r="H361" i="28" s="1"/>
  <c r="G402" i="28"/>
  <c r="F402" i="28"/>
  <c r="F409" i="28" s="1"/>
  <c r="E402" i="28"/>
  <c r="D402" i="28"/>
  <c r="C402" i="28"/>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O396" i="28"/>
  <c r="N396" i="28"/>
  <c r="M396" i="28"/>
  <c r="L396" i="28"/>
  <c r="K396" i="28"/>
  <c r="J396" i="28"/>
  <c r="I396" i="28"/>
  <c r="I397" i="28" s="1"/>
  <c r="H396" i="28"/>
  <c r="H397" i="28" s="1"/>
  <c r="G396" i="28"/>
  <c r="G397" i="28" s="1"/>
  <c r="F396" i="28"/>
  <c r="E396" i="28"/>
  <c r="D396" i="28"/>
  <c r="D397" i="28" s="1"/>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I391" i="28"/>
  <c r="B391" i="28"/>
  <c r="O390" i="28"/>
  <c r="N390" i="28"/>
  <c r="N391" i="28" s="1"/>
  <c r="M390" i="28"/>
  <c r="M391" i="28" s="1"/>
  <c r="L390" i="28"/>
  <c r="K390" i="28"/>
  <c r="J390" i="28"/>
  <c r="I390" i="28"/>
  <c r="H390" i="28"/>
  <c r="H391" i="28" s="1"/>
  <c r="G390" i="28"/>
  <c r="G391" i="28" s="1"/>
  <c r="F390" i="28"/>
  <c r="F391" i="28" s="1"/>
  <c r="E390" i="28"/>
  <c r="D390" i="28"/>
  <c r="D391" i="28" s="1"/>
  <c r="C390" i="28"/>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L385" i="28"/>
  <c r="H385" i="28"/>
  <c r="O384" i="28"/>
  <c r="N384" i="28"/>
  <c r="M384" i="28"/>
  <c r="M385" i="28" s="1"/>
  <c r="L384" i="28"/>
  <c r="K384" i="28"/>
  <c r="J384" i="28"/>
  <c r="J385" i="28" s="1"/>
  <c r="I384" i="28"/>
  <c r="H384" i="28"/>
  <c r="G384" i="28"/>
  <c r="G385" i="28" s="1"/>
  <c r="F384" i="28"/>
  <c r="E384" i="28"/>
  <c r="E385" i="28" s="1"/>
  <c r="D384" i="28"/>
  <c r="D385" i="28" s="1"/>
  <c r="C384" i="28"/>
  <c r="B384" i="28"/>
  <c r="B385" i="28" s="1"/>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M379" i="28"/>
  <c r="G379" i="28"/>
  <c r="B379" i="28"/>
  <c r="O378" i="28"/>
  <c r="N378" i="28"/>
  <c r="N379" i="28" s="1"/>
  <c r="M378" i="28"/>
  <c r="L378" i="28"/>
  <c r="K378" i="28"/>
  <c r="J378" i="28"/>
  <c r="J379" i="28" s="1"/>
  <c r="I378" i="28"/>
  <c r="H378" i="28"/>
  <c r="G378" i="28"/>
  <c r="F378" i="28"/>
  <c r="F379" i="28" s="1"/>
  <c r="E378" i="28"/>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M373" i="28"/>
  <c r="H373" i="28"/>
  <c r="O372" i="28"/>
  <c r="N372" i="28"/>
  <c r="N373" i="28" s="1"/>
  <c r="M372" i="28"/>
  <c r="L372" i="28"/>
  <c r="K372" i="28"/>
  <c r="J372" i="28"/>
  <c r="I372" i="28"/>
  <c r="I373" i="28" s="1"/>
  <c r="H372" i="28"/>
  <c r="G372" i="28"/>
  <c r="F372" i="28"/>
  <c r="F373" i="28" s="1"/>
  <c r="E372" i="28"/>
  <c r="E373" i="28" s="1"/>
  <c r="D372" i="28"/>
  <c r="D373" i="28" s="1"/>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F367" i="28"/>
  <c r="O366" i="28"/>
  <c r="N366" i="28"/>
  <c r="N367" i="28" s="1"/>
  <c r="M366" i="28"/>
  <c r="M367" i="28" s="1"/>
  <c r="L366" i="28"/>
  <c r="K366" i="28"/>
  <c r="J366" i="28"/>
  <c r="I366" i="28"/>
  <c r="I367" i="28" s="1"/>
  <c r="H366" i="28"/>
  <c r="G366" i="28"/>
  <c r="F366" i="28"/>
  <c r="E366" i="28"/>
  <c r="E367" i="28" s="1"/>
  <c r="D366" i="28"/>
  <c r="D367" i="28" s="1"/>
  <c r="C366" i="28"/>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O361" i="28" s="1"/>
  <c r="N360" i="28"/>
  <c r="N361" i="28" s="1"/>
  <c r="M360" i="28"/>
  <c r="L360" i="28"/>
  <c r="K360" i="28"/>
  <c r="J360" i="28"/>
  <c r="I360" i="28"/>
  <c r="H360" i="28"/>
  <c r="G360" i="28"/>
  <c r="G361" i="28" s="1"/>
  <c r="F360" i="28"/>
  <c r="E360" i="28"/>
  <c r="D360" i="28"/>
  <c r="D361" i="28" s="1"/>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F355" i="28"/>
  <c r="O354" i="28"/>
  <c r="O355" i="28" s="1"/>
  <c r="N354" i="28"/>
  <c r="N355" i="28" s="1"/>
  <c r="M354" i="28"/>
  <c r="M355" i="28" s="1"/>
  <c r="L354" i="28"/>
  <c r="K354" i="28"/>
  <c r="J354" i="28"/>
  <c r="I354" i="28"/>
  <c r="I355" i="28" s="1"/>
  <c r="H354" i="28"/>
  <c r="G354" i="28"/>
  <c r="G355" i="28" s="1"/>
  <c r="F354" i="28"/>
  <c r="E354" i="28"/>
  <c r="D354" i="28"/>
  <c r="D355" i="28" s="1"/>
  <c r="C354" i="28"/>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A215" i="28"/>
  <c r="C542" i="28" s="1"/>
  <c r="AC215" i="28"/>
  <c r="I542" i="28" s="1"/>
  <c r="U215" i="28"/>
  <c r="K542" i="28" s="1"/>
  <c r="I215" i="28"/>
  <c r="N542" i="28" s="1"/>
  <c r="BL213" i="28"/>
  <c r="BL215" i="28" s="1"/>
  <c r="BK213" i="28"/>
  <c r="BK215" i="28" s="1"/>
  <c r="BJ213" i="28"/>
  <c r="BJ215" i="28" s="1"/>
  <c r="BI213" i="28"/>
  <c r="BI215" i="28" s="1"/>
  <c r="BH213" i="28"/>
  <c r="BH215" i="28" s="1"/>
  <c r="BG213" i="28"/>
  <c r="BG215" i="28" s="1"/>
  <c r="B540" i="28" s="1"/>
  <c r="BF213" i="28"/>
  <c r="BF215" i="28" s="1"/>
  <c r="B541" i="28" s="1"/>
  <c r="BE213" i="28"/>
  <c r="BE215" i="28" s="1"/>
  <c r="B542" i="28" s="1"/>
  <c r="BD213" i="28"/>
  <c r="BD215" i="28" s="1"/>
  <c r="B543" i="28" s="1"/>
  <c r="BC213" i="28"/>
  <c r="BC215" i="28" s="1"/>
  <c r="C540" i="28" s="1"/>
  <c r="BB213" i="28"/>
  <c r="BB215" i="28" s="1"/>
  <c r="C541" i="28" s="1"/>
  <c r="BA213" i="28"/>
  <c r="AZ213" i="28"/>
  <c r="AZ215" i="28" s="1"/>
  <c r="C543" i="28" s="1"/>
  <c r="AY213" i="28"/>
  <c r="AY215" i="28" s="1"/>
  <c r="D540" i="28" s="1"/>
  <c r="AX213" i="28"/>
  <c r="AX215" i="28" s="1"/>
  <c r="D541" i="28" s="1"/>
  <c r="AW213" i="28"/>
  <c r="AW215" i="28" s="1"/>
  <c r="D542" i="28" s="1"/>
  <c r="AV213" i="28"/>
  <c r="AV215" i="28" s="1"/>
  <c r="D543" i="28" s="1"/>
  <c r="AU213" i="28"/>
  <c r="AU215" i="28" s="1"/>
  <c r="E540" i="28" s="1"/>
  <c r="AT213" i="28"/>
  <c r="AT215" i="28" s="1"/>
  <c r="E541" i="28" s="1"/>
  <c r="AS213" i="28"/>
  <c r="AS215" i="28" s="1"/>
  <c r="E542" i="28" s="1"/>
  <c r="AR213" i="28"/>
  <c r="AR215" i="28" s="1"/>
  <c r="E543" i="28" s="1"/>
  <c r="AQ213" i="28"/>
  <c r="AQ215" i="28" s="1"/>
  <c r="F540" i="28" s="1"/>
  <c r="AP213" i="28"/>
  <c r="AP215" i="28" s="1"/>
  <c r="F541" i="28" s="1"/>
  <c r="AO213" i="28"/>
  <c r="AO215" i="28" s="1"/>
  <c r="F542" i="28" s="1"/>
  <c r="AN213" i="28"/>
  <c r="AN215" i="28" s="1"/>
  <c r="F543" i="28" s="1"/>
  <c r="AM213" i="28"/>
  <c r="AM215" i="28" s="1"/>
  <c r="G540" i="28" s="1"/>
  <c r="AL213" i="28"/>
  <c r="AL215" i="28" s="1"/>
  <c r="G541" i="28" s="1"/>
  <c r="AK213" i="28"/>
  <c r="AK215" i="28" s="1"/>
  <c r="G542" i="28" s="1"/>
  <c r="AJ213" i="28"/>
  <c r="AJ215" i="28" s="1"/>
  <c r="G543" i="28" s="1"/>
  <c r="AI213" i="28"/>
  <c r="AI215" i="28" s="1"/>
  <c r="H540" i="28" s="1"/>
  <c r="AH213" i="28"/>
  <c r="AH215" i="28" s="1"/>
  <c r="H541" i="28" s="1"/>
  <c r="AG213" i="28"/>
  <c r="AG215" i="28" s="1"/>
  <c r="H542" i="28" s="1"/>
  <c r="AF213" i="28"/>
  <c r="AF215" i="28" s="1"/>
  <c r="H543" i="28" s="1"/>
  <c r="AE213" i="28"/>
  <c r="AE215" i="28" s="1"/>
  <c r="I540" i="28" s="1"/>
  <c r="AD213" i="28"/>
  <c r="AD215" i="28" s="1"/>
  <c r="I541" i="28" s="1"/>
  <c r="AC213" i="28"/>
  <c r="AB213" i="28"/>
  <c r="AB215" i="28" s="1"/>
  <c r="I543" i="28" s="1"/>
  <c r="AA213" i="28"/>
  <c r="AA215" i="28" s="1"/>
  <c r="J540" i="28" s="1"/>
  <c r="Z213" i="28"/>
  <c r="Z215" i="28" s="1"/>
  <c r="J541" i="28" s="1"/>
  <c r="Y213" i="28"/>
  <c r="Y215" i="28" s="1"/>
  <c r="J542" i="28" s="1"/>
  <c r="X213" i="28"/>
  <c r="X215" i="28" s="1"/>
  <c r="J543" i="28" s="1"/>
  <c r="W213" i="28"/>
  <c r="W215" i="28" s="1"/>
  <c r="K540" i="28" s="1"/>
  <c r="V213" i="28"/>
  <c r="V215" i="28" s="1"/>
  <c r="K541" i="28" s="1"/>
  <c r="U213" i="28"/>
  <c r="T213" i="28"/>
  <c r="T215" i="28" s="1"/>
  <c r="K543" i="28" s="1"/>
  <c r="S213" i="28"/>
  <c r="S215" i="28" s="1"/>
  <c r="L540" i="28" s="1"/>
  <c r="R213" i="28"/>
  <c r="R215" i="28" s="1"/>
  <c r="L541" i="28" s="1"/>
  <c r="Q213" i="28"/>
  <c r="Q215" i="28" s="1"/>
  <c r="L542" i="28" s="1"/>
  <c r="P213" i="28"/>
  <c r="P215" i="28" s="1"/>
  <c r="L543" i="28" s="1"/>
  <c r="O213" i="28"/>
  <c r="O215" i="28" s="1"/>
  <c r="M540" i="28" s="1"/>
  <c r="N213" i="28"/>
  <c r="N215" i="28" s="1"/>
  <c r="M541" i="28" s="1"/>
  <c r="M213" i="28"/>
  <c r="M215" i="28" s="1"/>
  <c r="M542" i="28" s="1"/>
  <c r="L213" i="28"/>
  <c r="L215" i="28" s="1"/>
  <c r="M543" i="28" s="1"/>
  <c r="K213" i="28"/>
  <c r="K215" i="28" s="1"/>
  <c r="N540" i="28" s="1"/>
  <c r="J213" i="28"/>
  <c r="J215" i="28" s="1"/>
  <c r="N541" i="28" s="1"/>
  <c r="I213" i="28"/>
  <c r="H213" i="28"/>
  <c r="H215" i="28" s="1"/>
  <c r="N543" i="28" s="1"/>
  <c r="G213" i="28"/>
  <c r="G215" i="28" s="1"/>
  <c r="O540" i="28" s="1"/>
  <c r="F213" i="28"/>
  <c r="F215" i="28" s="1"/>
  <c r="O541" i="28" s="1"/>
  <c r="E213" i="28"/>
  <c r="E215" i="28" s="1"/>
  <c r="O542" i="28" s="1"/>
  <c r="D213" i="28"/>
  <c r="D215" i="28" s="1"/>
  <c r="O543" i="28" s="1"/>
  <c r="C213" i="28"/>
  <c r="C215" i="28" s="1"/>
  <c r="B213" i="28"/>
  <c r="B215" i="28" s="1"/>
  <c r="R124" i="28"/>
  <c r="L424" i="28" s="1"/>
  <c r="BK123" i="28"/>
  <c r="BJ123" i="28"/>
  <c r="BI123" i="28"/>
  <c r="BH123" i="28"/>
  <c r="BG123" i="28"/>
  <c r="B417" i="28" s="1"/>
  <c r="BF123" i="28"/>
  <c r="BE123" i="28"/>
  <c r="B419" i="28" s="1"/>
  <c r="BD123" i="28"/>
  <c r="B420" i="28" s="1"/>
  <c r="B421" i="28" s="1"/>
  <c r="BC123" i="28"/>
  <c r="C417" i="28" s="1"/>
  <c r="BK122" i="28"/>
  <c r="BK124" i="28" s="1"/>
  <c r="BJ122" i="28"/>
  <c r="BJ124" i="28" s="1"/>
  <c r="BI122" i="28"/>
  <c r="BI124" i="28" s="1"/>
  <c r="BH122" i="28"/>
  <c r="BH124" i="28" s="1"/>
  <c r="BG122" i="28"/>
  <c r="BG124" i="28" s="1"/>
  <c r="BF122" i="28"/>
  <c r="BF124" i="28" s="1"/>
  <c r="B424" i="28" s="1"/>
  <c r="BE122" i="28"/>
  <c r="BE124" i="28" s="1"/>
  <c r="B425" i="28" s="1"/>
  <c r="BD122" i="28"/>
  <c r="BD124" i="28" s="1"/>
  <c r="B426" i="28" s="1"/>
  <c r="B427" i="28" s="1"/>
  <c r="BC122" i="28"/>
  <c r="BC124" i="28" s="1"/>
  <c r="C423" i="28" s="1"/>
  <c r="BB122" i="28"/>
  <c r="BB124" i="28" s="1"/>
  <c r="C424" i="28" s="1"/>
  <c r="BA122" i="28"/>
  <c r="BA124" i="28" s="1"/>
  <c r="C425" i="28" s="1"/>
  <c r="AZ122" i="28"/>
  <c r="AZ124" i="28" s="1"/>
  <c r="C426" i="28" s="1"/>
  <c r="AY122" i="28"/>
  <c r="AY124" i="28" s="1"/>
  <c r="D423" i="28" s="1"/>
  <c r="AX122" i="28"/>
  <c r="AX124" i="28" s="1"/>
  <c r="D424" i="28" s="1"/>
  <c r="AW122" i="28"/>
  <c r="AW124" i="28" s="1"/>
  <c r="D425" i="28" s="1"/>
  <c r="AV122" i="28"/>
  <c r="AV124" i="28" s="1"/>
  <c r="D426" i="28" s="1"/>
  <c r="D427" i="28" s="1"/>
  <c r="AU122" i="28"/>
  <c r="AU124" i="28" s="1"/>
  <c r="E423" i="28" s="1"/>
  <c r="AT122" i="28"/>
  <c r="AT124" i="28" s="1"/>
  <c r="E424" i="28" s="1"/>
  <c r="AS122" i="28"/>
  <c r="AS124" i="28" s="1"/>
  <c r="E425" i="28" s="1"/>
  <c r="AR122" i="28"/>
  <c r="AR124" i="28" s="1"/>
  <c r="E426" i="28" s="1"/>
  <c r="E427" i="28" s="1"/>
  <c r="AQ122" i="28"/>
  <c r="AQ124" i="28" s="1"/>
  <c r="F423" i="28" s="1"/>
  <c r="AP122" i="28"/>
  <c r="AP124" i="28" s="1"/>
  <c r="F424" i="28" s="1"/>
  <c r="AO122" i="28"/>
  <c r="AO124" i="28" s="1"/>
  <c r="F425" i="28" s="1"/>
  <c r="AN122" i="28"/>
  <c r="AN124" i="28" s="1"/>
  <c r="F426" i="28" s="1"/>
  <c r="F427" i="28" s="1"/>
  <c r="AM122" i="28"/>
  <c r="AM124" i="28" s="1"/>
  <c r="G423" i="28" s="1"/>
  <c r="AL122" i="28"/>
  <c r="AL124" i="28" s="1"/>
  <c r="G424" i="28" s="1"/>
  <c r="AK122" i="28"/>
  <c r="AK124" i="28" s="1"/>
  <c r="G425" i="28" s="1"/>
  <c r="AJ122" i="28"/>
  <c r="AJ124" i="28" s="1"/>
  <c r="G426" i="28" s="1"/>
  <c r="AI122" i="28"/>
  <c r="AI124" i="28" s="1"/>
  <c r="H423" i="28" s="1"/>
  <c r="AH122" i="28"/>
  <c r="AH124" i="28" s="1"/>
  <c r="H424" i="28" s="1"/>
  <c r="AG122" i="28"/>
  <c r="AG124" i="28" s="1"/>
  <c r="H425" i="28" s="1"/>
  <c r="AF122" i="28"/>
  <c r="AF124" i="28" s="1"/>
  <c r="H426" i="28" s="1"/>
  <c r="H427" i="28" s="1"/>
  <c r="AE122" i="28"/>
  <c r="AE124" i="28" s="1"/>
  <c r="I423" i="28" s="1"/>
  <c r="AD122" i="28"/>
  <c r="AD124" i="28" s="1"/>
  <c r="I424" i="28" s="1"/>
  <c r="AC122" i="28"/>
  <c r="AC124" i="28" s="1"/>
  <c r="I425" i="28" s="1"/>
  <c r="AB122" i="28"/>
  <c r="AB124" i="28" s="1"/>
  <c r="I426" i="28" s="1"/>
  <c r="AA122" i="28"/>
  <c r="AA124" i="28" s="1"/>
  <c r="J423" i="28" s="1"/>
  <c r="Z122" i="28"/>
  <c r="Z124" i="28" s="1"/>
  <c r="J424" i="28" s="1"/>
  <c r="Y122" i="28"/>
  <c r="Y124" i="28" s="1"/>
  <c r="J425" i="28" s="1"/>
  <c r="X122" i="28"/>
  <c r="X124" i="28" s="1"/>
  <c r="J426" i="28" s="1"/>
  <c r="W122" i="28"/>
  <c r="W124" i="28" s="1"/>
  <c r="K423" i="28" s="1"/>
  <c r="V122" i="28"/>
  <c r="V124" i="28" s="1"/>
  <c r="K424" i="28" s="1"/>
  <c r="U122" i="28"/>
  <c r="U124" i="28" s="1"/>
  <c r="K425" i="28" s="1"/>
  <c r="T122" i="28"/>
  <c r="T124" i="28" s="1"/>
  <c r="K426" i="28" s="1"/>
  <c r="S122" i="28"/>
  <c r="S124" i="28" s="1"/>
  <c r="L423" i="28" s="1"/>
  <c r="R122" i="28"/>
  <c r="Q122" i="28"/>
  <c r="Q124" i="28" s="1"/>
  <c r="L425" i="28" s="1"/>
  <c r="P122" i="28"/>
  <c r="P124" i="28" s="1"/>
  <c r="L426" i="28" s="1"/>
  <c r="O122" i="28"/>
  <c r="O124" i="28" s="1"/>
  <c r="M423" i="28" s="1"/>
  <c r="N122" i="28"/>
  <c r="N124" i="28" s="1"/>
  <c r="M424" i="28" s="1"/>
  <c r="M122" i="28"/>
  <c r="M124" i="28" s="1"/>
  <c r="M425" i="28" s="1"/>
  <c r="L122" i="28"/>
  <c r="L124" i="28" s="1"/>
  <c r="M426" i="28" s="1"/>
  <c r="M427" i="28" s="1"/>
  <c r="K122" i="28"/>
  <c r="K124" i="28" s="1"/>
  <c r="N423" i="28" s="1"/>
  <c r="J122" i="28"/>
  <c r="J124" i="28" s="1"/>
  <c r="N424" i="28" s="1"/>
  <c r="I122" i="28"/>
  <c r="I124" i="28" s="1"/>
  <c r="N425" i="28" s="1"/>
  <c r="H122" i="28"/>
  <c r="H124" i="28" s="1"/>
  <c r="N426" i="28" s="1"/>
  <c r="N427" i="28" s="1"/>
  <c r="G122" i="28"/>
  <c r="G124" i="28" s="1"/>
  <c r="O423" i="28" s="1"/>
  <c r="F122" i="28"/>
  <c r="F124" i="28" s="1"/>
  <c r="O424" i="28" s="1"/>
  <c r="E122" i="28"/>
  <c r="E124" i="28" s="1"/>
  <c r="O425" i="28" s="1"/>
  <c r="D122" i="28"/>
  <c r="D124" i="28" s="1"/>
  <c r="O426" i="28" s="1"/>
  <c r="C122" i="28"/>
  <c r="C124" i="28" s="1"/>
  <c r="B122" i="28"/>
  <c r="B124" i="28" s="1"/>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A119" i="28"/>
  <c r="AZ119" i="28"/>
  <c r="AY119" i="28"/>
  <c r="AY123" i="28" s="1"/>
  <c r="AX119" i="28"/>
  <c r="AW119" i="28"/>
  <c r="AV119" i="28"/>
  <c r="AU119" i="28"/>
  <c r="AT119" i="28"/>
  <c r="AS119" i="28"/>
  <c r="AR119" i="28"/>
  <c r="AQ119" i="28"/>
  <c r="AP119" i="28"/>
  <c r="AO119" i="28"/>
  <c r="AO123" i="28" s="1"/>
  <c r="AN119" i="28"/>
  <c r="AM119" i="28"/>
  <c r="AL119" i="28"/>
  <c r="AK119" i="28"/>
  <c r="AJ119" i="28"/>
  <c r="AI119" i="28"/>
  <c r="AH119" i="28"/>
  <c r="AG119" i="28"/>
  <c r="AF119" i="28"/>
  <c r="AE119" i="28"/>
  <c r="AD119" i="28"/>
  <c r="AC119" i="28"/>
  <c r="AB119" i="28"/>
  <c r="AA119" i="28"/>
  <c r="AA123" i="28" s="1"/>
  <c r="Z119" i="28"/>
  <c r="Y119" i="28"/>
  <c r="X119" i="28"/>
  <c r="W119" i="28"/>
  <c r="V119" i="28"/>
  <c r="U119" i="28"/>
  <c r="T119" i="28"/>
  <c r="T123" i="28" s="1"/>
  <c r="S119" i="28"/>
  <c r="R119" i="28"/>
  <c r="Q119" i="28"/>
  <c r="Q123" i="28" s="1"/>
  <c r="P119" i="28"/>
  <c r="O119" i="28"/>
  <c r="N119" i="28"/>
  <c r="M119" i="28"/>
  <c r="L119" i="28"/>
  <c r="K119" i="28"/>
  <c r="J119" i="28"/>
  <c r="I119" i="28"/>
  <c r="H119" i="28"/>
  <c r="G119" i="28"/>
  <c r="F119" i="28"/>
  <c r="E119" i="28"/>
  <c r="D119" i="28"/>
  <c r="C119" i="28"/>
  <c r="C123" i="28" s="1"/>
  <c r="B119" i="28"/>
  <c r="N721" i="25"/>
  <c r="O720" i="25"/>
  <c r="M717" i="25"/>
  <c r="N716" i="25"/>
  <c r="L713" i="25"/>
  <c r="M712" i="25"/>
  <c r="M713" i="25" s="1"/>
  <c r="K709" i="25"/>
  <c r="L708" i="25"/>
  <c r="J705" i="25"/>
  <c r="K704" i="25"/>
  <c r="K705" i="25" s="1"/>
  <c r="K707" i="25" s="1"/>
  <c r="I701" i="25"/>
  <c r="J700" i="25"/>
  <c r="K700" i="25" s="1"/>
  <c r="H697" i="25"/>
  <c r="I696" i="25"/>
  <c r="J696" i="25" s="1"/>
  <c r="G693" i="25"/>
  <c r="H692" i="25"/>
  <c r="H693" i="25" s="1"/>
  <c r="G689" i="25"/>
  <c r="F689" i="25"/>
  <c r="G688" i="25"/>
  <c r="H688" i="25" s="1"/>
  <c r="E685" i="25"/>
  <c r="I684" i="25"/>
  <c r="I685" i="25" s="1"/>
  <c r="I687" i="25" s="1"/>
  <c r="G684" i="25"/>
  <c r="H684" i="25" s="1"/>
  <c r="H685" i="25" s="1"/>
  <c r="F684" i="25"/>
  <c r="F685" i="25" s="1"/>
  <c r="D681" i="25"/>
  <c r="E680" i="25"/>
  <c r="E681" i="25" s="1"/>
  <c r="C677" i="25"/>
  <c r="D676" i="25"/>
  <c r="E676" i="25" s="1"/>
  <c r="B673" i="25"/>
  <c r="C672" i="25"/>
  <c r="D672" i="25" s="1"/>
  <c r="N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6" i="25"/>
  <c r="H605" i="25"/>
  <c r="O602" i="25"/>
  <c r="N602" i="25"/>
  <c r="M602" i="25"/>
  <c r="L602" i="25"/>
  <c r="L608" i="25" s="1"/>
  <c r="K602" i="25"/>
  <c r="J602" i="25"/>
  <c r="I602" i="25"/>
  <c r="H602" i="25"/>
  <c r="G602" i="25"/>
  <c r="G608" i="25" s="1"/>
  <c r="F602" i="25"/>
  <c r="F608" i="25" s="1"/>
  <c r="E602" i="25"/>
  <c r="D602" i="25"/>
  <c r="C602" i="25"/>
  <c r="B602" i="25"/>
  <c r="O601" i="25"/>
  <c r="N601" i="25"/>
  <c r="N607" i="25" s="1"/>
  <c r="M601" i="25"/>
  <c r="L601" i="25"/>
  <c r="L607" i="25" s="1"/>
  <c r="K601" i="25"/>
  <c r="J601" i="25"/>
  <c r="J607" i="25" s="1"/>
  <c r="I601" i="25"/>
  <c r="I607" i="25" s="1"/>
  <c r="H601" i="25"/>
  <c r="G601" i="25"/>
  <c r="F601" i="25"/>
  <c r="E601" i="25"/>
  <c r="D601" i="25"/>
  <c r="C601" i="25"/>
  <c r="B601" i="25"/>
  <c r="B607" i="25" s="1"/>
  <c r="O600" i="25"/>
  <c r="N600" i="25"/>
  <c r="N606" i="25" s="1"/>
  <c r="M600" i="25"/>
  <c r="L600" i="25"/>
  <c r="L606" i="25" s="1"/>
  <c r="K600" i="25"/>
  <c r="K606" i="25" s="1"/>
  <c r="J600" i="25"/>
  <c r="I600" i="25"/>
  <c r="H600" i="25"/>
  <c r="G600" i="25"/>
  <c r="F600" i="25"/>
  <c r="E600" i="25"/>
  <c r="D600" i="25"/>
  <c r="D606" i="25" s="1"/>
  <c r="C600" i="25"/>
  <c r="B600" i="25"/>
  <c r="B606" i="25" s="1"/>
  <c r="O599" i="25"/>
  <c r="N599" i="25"/>
  <c r="N605" i="25" s="1"/>
  <c r="M599" i="25"/>
  <c r="L599" i="25"/>
  <c r="K599" i="25"/>
  <c r="J599" i="25"/>
  <c r="I599" i="25"/>
  <c r="H599" i="25"/>
  <c r="G599" i="25"/>
  <c r="F599" i="25"/>
  <c r="F605" i="25" s="1"/>
  <c r="E599" i="25"/>
  <c r="D599" i="25"/>
  <c r="C599" i="25"/>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C588" i="25" s="1"/>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L567" i="25" s="1"/>
  <c r="K563" i="25"/>
  <c r="J563" i="25"/>
  <c r="I563" i="25"/>
  <c r="H563" i="25"/>
  <c r="G563" i="25"/>
  <c r="F563" i="25"/>
  <c r="E563" i="25"/>
  <c r="D563" i="25"/>
  <c r="C563" i="25"/>
  <c r="B563"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K536" i="25" s="1"/>
  <c r="J532" i="25"/>
  <c r="I532" i="25"/>
  <c r="H532" i="25"/>
  <c r="G532" i="25"/>
  <c r="G536" i="25" s="1"/>
  <c r="F532" i="25"/>
  <c r="E532" i="25"/>
  <c r="D532" i="25"/>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N520" i="25" s="1"/>
  <c r="M517" i="25"/>
  <c r="L517" i="25"/>
  <c r="K517" i="25"/>
  <c r="J517" i="25"/>
  <c r="I517" i="25"/>
  <c r="H517" i="25"/>
  <c r="G517" i="25"/>
  <c r="F517" i="25"/>
  <c r="E517" i="25"/>
  <c r="D517" i="25"/>
  <c r="C517" i="25"/>
  <c r="B517" i="25"/>
  <c r="O516" i="25"/>
  <c r="N516" i="25"/>
  <c r="M516" i="25"/>
  <c r="M520" i="25" s="1"/>
  <c r="L516" i="25"/>
  <c r="K516" i="25"/>
  <c r="K520" i="25" s="1"/>
  <c r="J516" i="25"/>
  <c r="I516" i="25"/>
  <c r="H516" i="25"/>
  <c r="G516" i="25"/>
  <c r="F516" i="25"/>
  <c r="E516" i="25"/>
  <c r="D516" i="25"/>
  <c r="D520" i="25" s="1"/>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I499" i="25"/>
  <c r="H499" i="25"/>
  <c r="G499" i="25"/>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N490" i="25" s="1"/>
  <c r="M486" i="25"/>
  <c r="L486" i="25"/>
  <c r="K486" i="25"/>
  <c r="J486" i="25"/>
  <c r="I486" i="25"/>
  <c r="H486" i="25"/>
  <c r="H490" i="25" s="1"/>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N478" i="25" s="1"/>
  <c r="M475" i="25"/>
  <c r="L475" i="25"/>
  <c r="K475" i="25"/>
  <c r="J475" i="25"/>
  <c r="I475" i="25"/>
  <c r="H475" i="25"/>
  <c r="G475" i="25"/>
  <c r="F475" i="25"/>
  <c r="E475" i="25"/>
  <c r="D475" i="25"/>
  <c r="C475" i="25"/>
  <c r="B475" i="25"/>
  <c r="O474" i="25"/>
  <c r="N474" i="25"/>
  <c r="M474" i="25"/>
  <c r="L474" i="25"/>
  <c r="L478" i="25" s="1"/>
  <c r="K474" i="25"/>
  <c r="J474" i="25"/>
  <c r="I474" i="25"/>
  <c r="H474" i="25"/>
  <c r="G474" i="25"/>
  <c r="F474" i="25"/>
  <c r="E474" i="25"/>
  <c r="D474" i="25"/>
  <c r="D478" i="25" s="1"/>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O472" i="25" s="1"/>
  <c r="N469" i="25"/>
  <c r="M469" i="25"/>
  <c r="L469" i="25"/>
  <c r="K469" i="25"/>
  <c r="J469" i="25"/>
  <c r="I469" i="25"/>
  <c r="H469" i="25"/>
  <c r="G469" i="25"/>
  <c r="F469" i="25"/>
  <c r="E469" i="25"/>
  <c r="D469" i="25"/>
  <c r="C469" i="25"/>
  <c r="B469" i="25"/>
  <c r="O468" i="25"/>
  <c r="N468" i="25"/>
  <c r="M468" i="25"/>
  <c r="M472" i="25" s="1"/>
  <c r="L468" i="25"/>
  <c r="K468" i="25"/>
  <c r="J468" i="25"/>
  <c r="I468" i="25"/>
  <c r="H468" i="25"/>
  <c r="G468" i="25"/>
  <c r="F468" i="25"/>
  <c r="E468" i="25"/>
  <c r="E472" i="25" s="1"/>
  <c r="D468" i="25"/>
  <c r="C468" i="25"/>
  <c r="B468" i="25"/>
  <c r="O464" i="25"/>
  <c r="O510" i="25" s="1"/>
  <c r="N464" i="25"/>
  <c r="N510" i="25" s="1"/>
  <c r="M464" i="25"/>
  <c r="M510" i="25" s="1"/>
  <c r="L464" i="25"/>
  <c r="L510" i="25" s="1"/>
  <c r="K464" i="25"/>
  <c r="K510" i="25" s="1"/>
  <c r="J464" i="25"/>
  <c r="I464" i="25"/>
  <c r="I510" i="25" s="1"/>
  <c r="H464" i="25"/>
  <c r="H510" i="25" s="1"/>
  <c r="G464" i="25"/>
  <c r="G510" i="25" s="1"/>
  <c r="F464" i="25"/>
  <c r="F510" i="25" s="1"/>
  <c r="E464" i="25"/>
  <c r="D464" i="25"/>
  <c r="D510" i="25" s="1"/>
  <c r="C464" i="25"/>
  <c r="C510" i="25" s="1"/>
  <c r="B464" i="25"/>
  <c r="O463" i="25"/>
  <c r="O509" i="25" s="1"/>
  <c r="N463" i="25"/>
  <c r="N509" i="25" s="1"/>
  <c r="M463" i="25"/>
  <c r="M509" i="25" s="1"/>
  <c r="L463" i="25"/>
  <c r="L509" i="25" s="1"/>
  <c r="K463" i="25"/>
  <c r="J463" i="25"/>
  <c r="J509" i="25" s="1"/>
  <c r="I463" i="25"/>
  <c r="I509" i="25" s="1"/>
  <c r="H463" i="25"/>
  <c r="G463" i="25"/>
  <c r="G509" i="25" s="1"/>
  <c r="F463" i="25"/>
  <c r="F509" i="25" s="1"/>
  <c r="E463" i="25"/>
  <c r="E509" i="25" s="1"/>
  <c r="D463" i="25"/>
  <c r="D509" i="25" s="1"/>
  <c r="C463" i="25"/>
  <c r="B463" i="25"/>
  <c r="O462" i="25"/>
  <c r="N462" i="25"/>
  <c r="N465" i="25" s="1"/>
  <c r="M462" i="25"/>
  <c r="M508" i="25" s="1"/>
  <c r="L462" i="25"/>
  <c r="L508" i="25" s="1"/>
  <c r="K462" i="25"/>
  <c r="K508" i="25" s="1"/>
  <c r="J462" i="25"/>
  <c r="J508" i="25" s="1"/>
  <c r="I462" i="25"/>
  <c r="H462" i="25"/>
  <c r="H508" i="25" s="1"/>
  <c r="G462" i="25"/>
  <c r="G508" i="25" s="1"/>
  <c r="F462" i="25"/>
  <c r="E462" i="25"/>
  <c r="E508" i="25" s="1"/>
  <c r="D462" i="25"/>
  <c r="D508" i="25" s="1"/>
  <c r="C462" i="25"/>
  <c r="C508" i="25" s="1"/>
  <c r="B462" i="25"/>
  <c r="B508" i="25" s="1"/>
  <c r="O461" i="25"/>
  <c r="N461" i="25"/>
  <c r="N507" i="25" s="1"/>
  <c r="M461" i="25"/>
  <c r="M507" i="25" s="1"/>
  <c r="L461" i="25"/>
  <c r="K461" i="25"/>
  <c r="K507" i="25" s="1"/>
  <c r="J461" i="25"/>
  <c r="I461" i="25"/>
  <c r="H461" i="25"/>
  <c r="G461" i="25"/>
  <c r="F461" i="25"/>
  <c r="F507" i="25" s="1"/>
  <c r="E461" i="25"/>
  <c r="E507" i="25" s="1"/>
  <c r="D461" i="25"/>
  <c r="C461" i="25"/>
  <c r="C507" i="25" s="1"/>
  <c r="B461" i="25"/>
  <c r="B507" i="25" s="1"/>
  <c r="O457" i="25"/>
  <c r="O648" i="25" s="1"/>
  <c r="N457" i="25"/>
  <c r="N648" i="25" s="1"/>
  <c r="N655" i="25" s="1"/>
  <c r="M457" i="25"/>
  <c r="M648" i="25" s="1"/>
  <c r="M655" i="25" s="1"/>
  <c r="L457" i="25"/>
  <c r="K457" i="25"/>
  <c r="K648" i="25" s="1"/>
  <c r="K655" i="25" s="1"/>
  <c r="J457" i="25"/>
  <c r="J648" i="25" s="1"/>
  <c r="J655" i="25" s="1"/>
  <c r="I457" i="25"/>
  <c r="H457" i="25"/>
  <c r="H648" i="25" s="1"/>
  <c r="H655" i="25" s="1"/>
  <c r="G457" i="25"/>
  <c r="G648" i="25" s="1"/>
  <c r="G655" i="25" s="1"/>
  <c r="F457" i="25"/>
  <c r="F648" i="25" s="1"/>
  <c r="F655" i="25" s="1"/>
  <c r="E457" i="25"/>
  <c r="E648" i="25" s="1"/>
  <c r="E655" i="25" s="1"/>
  <c r="D457" i="25"/>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O439" i="25" s="1"/>
  <c r="N438" i="25"/>
  <c r="M438" i="25"/>
  <c r="L438" i="25"/>
  <c r="K438" i="25"/>
  <c r="K439" i="25" s="1"/>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E424" i="25"/>
  <c r="O414" i="25"/>
  <c r="N414" i="25"/>
  <c r="M414" i="25"/>
  <c r="L414" i="25"/>
  <c r="K414" i="25"/>
  <c r="K415" i="25" s="1"/>
  <c r="J414" i="25"/>
  <c r="I414" i="25"/>
  <c r="H414" i="25"/>
  <c r="G414" i="25"/>
  <c r="F414" i="25"/>
  <c r="E414" i="25"/>
  <c r="D414" i="25"/>
  <c r="D415" i="25" s="1"/>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J409" i="25" s="1"/>
  <c r="I408" i="25"/>
  <c r="H408" i="25"/>
  <c r="G408" i="25"/>
  <c r="F408" i="25"/>
  <c r="E408" i="25"/>
  <c r="D408" i="25"/>
  <c r="C408" i="25"/>
  <c r="B408" i="25"/>
  <c r="B409" i="25" s="1"/>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379" i="25" s="1"/>
  <c r="N402" i="25"/>
  <c r="N458" i="25" s="1"/>
  <c r="M402" i="25"/>
  <c r="L402" i="25"/>
  <c r="K402" i="25"/>
  <c r="J402" i="25"/>
  <c r="I402" i="25"/>
  <c r="H402" i="25"/>
  <c r="G402" i="25"/>
  <c r="G439" i="25" s="1"/>
  <c r="F402" i="25"/>
  <c r="E402" i="25"/>
  <c r="E397" i="25" s="1"/>
  <c r="D402" i="25"/>
  <c r="D452" i="25" s="1"/>
  <c r="C402" i="25"/>
  <c r="C452" i="25" s="1"/>
  <c r="B402" i="25"/>
  <c r="B458"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B397" i="25"/>
  <c r="O396" i="25"/>
  <c r="N396" i="25"/>
  <c r="N397" i="25" s="1"/>
  <c r="M396" i="25"/>
  <c r="L396" i="25"/>
  <c r="K396" i="25"/>
  <c r="K397" i="25" s="1"/>
  <c r="J396" i="25"/>
  <c r="I396" i="25"/>
  <c r="I397" i="25" s="1"/>
  <c r="H396" i="25"/>
  <c r="G396" i="25"/>
  <c r="F396" i="25"/>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N390" i="25"/>
  <c r="N391" i="25" s="1"/>
  <c r="M390" i="25"/>
  <c r="L390" i="25"/>
  <c r="K390" i="25"/>
  <c r="K391" i="25" s="1"/>
  <c r="J390" i="25"/>
  <c r="I390" i="25"/>
  <c r="I391" i="25" s="1"/>
  <c r="H390" i="25"/>
  <c r="G390" i="25"/>
  <c r="G391" i="25" s="1"/>
  <c r="F390" i="25"/>
  <c r="E390" i="25"/>
  <c r="E391" i="25" s="1"/>
  <c r="D390" i="25"/>
  <c r="C390" i="25"/>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M384" i="25"/>
  <c r="L384" i="25"/>
  <c r="L385" i="25" s="1"/>
  <c r="K384" i="25"/>
  <c r="K385" i="25" s="1"/>
  <c r="J384" i="25"/>
  <c r="J385" i="25" s="1"/>
  <c r="I384" i="25"/>
  <c r="I385" i="25" s="1"/>
  <c r="H384" i="25"/>
  <c r="G384" i="25"/>
  <c r="F384" i="25"/>
  <c r="E384" i="25"/>
  <c r="D384" i="25"/>
  <c r="C384" i="25"/>
  <c r="C385" i="25" s="1"/>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J379" i="25"/>
  <c r="O378" i="25"/>
  <c r="N378" i="25"/>
  <c r="M378" i="25"/>
  <c r="L378" i="25"/>
  <c r="K378" i="25"/>
  <c r="K379" i="25" s="1"/>
  <c r="J378" i="25"/>
  <c r="I378" i="25"/>
  <c r="I379" i="25" s="1"/>
  <c r="H378" i="25"/>
  <c r="H379" i="25" s="1"/>
  <c r="G378" i="25"/>
  <c r="F378" i="25"/>
  <c r="E378" i="25"/>
  <c r="D378" i="25"/>
  <c r="D379" i="25" s="1"/>
  <c r="C378" i="25"/>
  <c r="B378" i="25"/>
  <c r="B379" i="25" s="1"/>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I373" i="25"/>
  <c r="O372" i="25"/>
  <c r="O373" i="25" s="1"/>
  <c r="N372" i="25"/>
  <c r="N373" i="25" s="1"/>
  <c r="M372" i="25"/>
  <c r="L372" i="25"/>
  <c r="K372" i="25"/>
  <c r="K373" i="25" s="1"/>
  <c r="J372" i="25"/>
  <c r="I372" i="25"/>
  <c r="H372" i="25"/>
  <c r="G372" i="25"/>
  <c r="G373" i="25" s="1"/>
  <c r="F372" i="25"/>
  <c r="F373" i="25" s="1"/>
  <c r="E372" i="25"/>
  <c r="D372" i="25"/>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N367" i="25"/>
  <c r="K367" i="25"/>
  <c r="O366" i="25"/>
  <c r="O367" i="25" s="1"/>
  <c r="N366" i="25"/>
  <c r="M366" i="25"/>
  <c r="L366" i="25"/>
  <c r="L367" i="25" s="1"/>
  <c r="K366" i="25"/>
  <c r="J366" i="25"/>
  <c r="I366" i="25"/>
  <c r="I367" i="25" s="1"/>
  <c r="H366" i="25"/>
  <c r="H367" i="25" s="1"/>
  <c r="G366" i="25"/>
  <c r="G367" i="25" s="1"/>
  <c r="F366" i="25"/>
  <c r="F367" i="25" s="1"/>
  <c r="E366" i="25"/>
  <c r="D366" i="25"/>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O361" i="25" s="1"/>
  <c r="N360" i="25"/>
  <c r="N361" i="25" s="1"/>
  <c r="M360" i="25"/>
  <c r="L360" i="25"/>
  <c r="L361" i="25" s="1"/>
  <c r="K360" i="25"/>
  <c r="K361" i="25" s="1"/>
  <c r="J360" i="25"/>
  <c r="I360" i="25"/>
  <c r="I361" i="25" s="1"/>
  <c r="H360" i="25"/>
  <c r="G360" i="25"/>
  <c r="F360" i="25"/>
  <c r="E360" i="25"/>
  <c r="D360" i="25"/>
  <c r="D361" i="25" s="1"/>
  <c r="C360" i="25"/>
  <c r="C361" i="25" s="1"/>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K355" i="25"/>
  <c r="G355" i="25"/>
  <c r="D355" i="25"/>
  <c r="C355" i="25"/>
  <c r="O354" i="25"/>
  <c r="O355" i="25" s="1"/>
  <c r="N354" i="25"/>
  <c r="N355" i="25" s="1"/>
  <c r="M354" i="25"/>
  <c r="M355" i="25" s="1"/>
  <c r="L354" i="25"/>
  <c r="L355" i="25" s="1"/>
  <c r="K354" i="25"/>
  <c r="J354" i="25"/>
  <c r="I354" i="25"/>
  <c r="I355" i="25" s="1"/>
  <c r="H354" i="25"/>
  <c r="H355" i="25" s="1"/>
  <c r="G354" i="25"/>
  <c r="F354" i="25"/>
  <c r="E354" i="25"/>
  <c r="D354" i="25"/>
  <c r="C354" i="25"/>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E215" i="25"/>
  <c r="B542" i="25" s="1"/>
  <c r="BB215" i="25"/>
  <c r="C541" i="25" s="1"/>
  <c r="AM215" i="25"/>
  <c r="G540" i="25" s="1"/>
  <c r="I215" i="25"/>
  <c r="N542" i="25" s="1"/>
  <c r="BL213" i="25"/>
  <c r="BL215" i="25" s="1"/>
  <c r="BK213" i="25"/>
  <c r="BK215" i="25" s="1"/>
  <c r="BJ213" i="25"/>
  <c r="BJ215" i="25" s="1"/>
  <c r="BI213" i="25"/>
  <c r="BI215" i="25" s="1"/>
  <c r="BH213" i="25"/>
  <c r="BH215" i="25" s="1"/>
  <c r="BG213" i="25"/>
  <c r="BG215" i="25" s="1"/>
  <c r="B540" i="25" s="1"/>
  <c r="B544" i="25" s="1"/>
  <c r="BF213" i="25"/>
  <c r="BF215" i="25" s="1"/>
  <c r="B541" i="25" s="1"/>
  <c r="BE213" i="25"/>
  <c r="BD213" i="25"/>
  <c r="BD215" i="25" s="1"/>
  <c r="B543" i="25" s="1"/>
  <c r="BC213" i="25"/>
  <c r="BC215" i="25" s="1"/>
  <c r="C540" i="25" s="1"/>
  <c r="BB213" i="25"/>
  <c r="BA213" i="25"/>
  <c r="BA215" i="25" s="1"/>
  <c r="C542" i="25" s="1"/>
  <c r="AZ213" i="25"/>
  <c r="AZ215" i="25" s="1"/>
  <c r="C543" i="25" s="1"/>
  <c r="AY213" i="25"/>
  <c r="AY215" i="25" s="1"/>
  <c r="D540" i="25" s="1"/>
  <c r="AX213" i="25"/>
  <c r="AX215" i="25" s="1"/>
  <c r="D541" i="25" s="1"/>
  <c r="AW213" i="25"/>
  <c r="AW215" i="25" s="1"/>
  <c r="D542" i="25" s="1"/>
  <c r="AV213" i="25"/>
  <c r="AV215" i="25" s="1"/>
  <c r="D543" i="25" s="1"/>
  <c r="AU213" i="25"/>
  <c r="AU215" i="25" s="1"/>
  <c r="E540" i="25" s="1"/>
  <c r="AT213" i="25"/>
  <c r="AT215" i="25" s="1"/>
  <c r="E541" i="25" s="1"/>
  <c r="AS213" i="25"/>
  <c r="AS215" i="25" s="1"/>
  <c r="E542" i="25" s="1"/>
  <c r="AR213" i="25"/>
  <c r="AR215" i="25" s="1"/>
  <c r="E543" i="25" s="1"/>
  <c r="AQ213" i="25"/>
  <c r="AQ215" i="25" s="1"/>
  <c r="F540" i="25" s="1"/>
  <c r="AP213" i="25"/>
  <c r="AP215" i="25" s="1"/>
  <c r="F541" i="25" s="1"/>
  <c r="AO213" i="25"/>
  <c r="AO215" i="25" s="1"/>
  <c r="F542" i="25" s="1"/>
  <c r="AN213" i="25"/>
  <c r="AN215" i="25" s="1"/>
  <c r="F543" i="25" s="1"/>
  <c r="AM213" i="25"/>
  <c r="AL213" i="25"/>
  <c r="AL215" i="25" s="1"/>
  <c r="G541" i="25" s="1"/>
  <c r="AK213" i="25"/>
  <c r="AK215" i="25" s="1"/>
  <c r="G542" i="25" s="1"/>
  <c r="AJ213" i="25"/>
  <c r="AJ215" i="25" s="1"/>
  <c r="G543" i="25" s="1"/>
  <c r="AI213" i="25"/>
  <c r="AI215" i="25" s="1"/>
  <c r="H540" i="25" s="1"/>
  <c r="AH213" i="25"/>
  <c r="AH215" i="25" s="1"/>
  <c r="H541" i="25" s="1"/>
  <c r="AG213" i="25"/>
  <c r="AG215" i="25" s="1"/>
  <c r="H542" i="25" s="1"/>
  <c r="AF213" i="25"/>
  <c r="AF215" i="25" s="1"/>
  <c r="H543" i="25" s="1"/>
  <c r="AE213" i="25"/>
  <c r="AE215" i="25" s="1"/>
  <c r="I540" i="25" s="1"/>
  <c r="AD213" i="25"/>
  <c r="AD215" i="25" s="1"/>
  <c r="I541" i="25" s="1"/>
  <c r="AC213" i="25"/>
  <c r="AC215" i="25" s="1"/>
  <c r="I542" i="25" s="1"/>
  <c r="AB213" i="25"/>
  <c r="AB215" i="25" s="1"/>
  <c r="I543" i="25" s="1"/>
  <c r="AA213" i="25"/>
  <c r="AA215" i="25" s="1"/>
  <c r="J540" i="25" s="1"/>
  <c r="Z213" i="25"/>
  <c r="Z215" i="25" s="1"/>
  <c r="J541" i="25" s="1"/>
  <c r="Y213" i="25"/>
  <c r="Y215" i="25" s="1"/>
  <c r="J542" i="25" s="1"/>
  <c r="X213" i="25"/>
  <c r="X215" i="25" s="1"/>
  <c r="J543" i="25" s="1"/>
  <c r="W213" i="25"/>
  <c r="W215" i="25" s="1"/>
  <c r="K540" i="25" s="1"/>
  <c r="V213" i="25"/>
  <c r="V215" i="25" s="1"/>
  <c r="K541" i="25" s="1"/>
  <c r="U213" i="25"/>
  <c r="U215" i="25" s="1"/>
  <c r="K542" i="25" s="1"/>
  <c r="T213" i="25"/>
  <c r="T215" i="25" s="1"/>
  <c r="K543" i="25" s="1"/>
  <c r="S213" i="25"/>
  <c r="S215" i="25" s="1"/>
  <c r="L540" i="25" s="1"/>
  <c r="R213" i="25"/>
  <c r="R215" i="25" s="1"/>
  <c r="L541" i="25" s="1"/>
  <c r="Q213" i="25"/>
  <c r="Q215" i="25" s="1"/>
  <c r="L542" i="25" s="1"/>
  <c r="P213" i="25"/>
  <c r="P215" i="25" s="1"/>
  <c r="L543" i="25" s="1"/>
  <c r="O213" i="25"/>
  <c r="O215" i="25" s="1"/>
  <c r="M540" i="25" s="1"/>
  <c r="N213" i="25"/>
  <c r="N215" i="25" s="1"/>
  <c r="M541" i="25" s="1"/>
  <c r="M213" i="25"/>
  <c r="M215" i="25" s="1"/>
  <c r="M542" i="25" s="1"/>
  <c r="L213" i="25"/>
  <c r="L215" i="25" s="1"/>
  <c r="M543" i="25" s="1"/>
  <c r="K213" i="25"/>
  <c r="K215" i="25" s="1"/>
  <c r="N540" i="25" s="1"/>
  <c r="J213" i="25"/>
  <c r="J215" i="25" s="1"/>
  <c r="N541" i="25" s="1"/>
  <c r="I213" i="25"/>
  <c r="H213" i="25"/>
  <c r="H215" i="25" s="1"/>
  <c r="N543" i="25" s="1"/>
  <c r="G213" i="25"/>
  <c r="G215" i="25" s="1"/>
  <c r="O540" i="25" s="1"/>
  <c r="F213" i="25"/>
  <c r="F215" i="25" s="1"/>
  <c r="O541" i="25" s="1"/>
  <c r="E213" i="25"/>
  <c r="E215" i="25" s="1"/>
  <c r="O542" i="25" s="1"/>
  <c r="D213" i="25"/>
  <c r="D215" i="25" s="1"/>
  <c r="O543" i="25" s="1"/>
  <c r="C213" i="25"/>
  <c r="C215" i="25" s="1"/>
  <c r="B213" i="25"/>
  <c r="B215" i="25" s="1"/>
  <c r="BB124" i="25"/>
  <c r="C424" i="25" s="1"/>
  <c r="V124" i="25"/>
  <c r="K424" i="25" s="1"/>
  <c r="E124" i="25"/>
  <c r="O425" i="25" s="1"/>
  <c r="BK123" i="25"/>
  <c r="BJ123" i="25"/>
  <c r="BI123" i="25"/>
  <c r="BH123" i="25"/>
  <c r="BG123" i="25"/>
  <c r="BF123" i="25"/>
  <c r="BE123" i="25"/>
  <c r="B419" i="25" s="1"/>
  <c r="BD123" i="25"/>
  <c r="B420" i="25" s="1"/>
  <c r="BC123" i="25"/>
  <c r="BC125" i="25" s="1"/>
  <c r="C429" i="25" s="1"/>
  <c r="BK122" i="25"/>
  <c r="BK124" i="25" s="1"/>
  <c r="BK125" i="25" s="1"/>
  <c r="BJ122" i="25"/>
  <c r="BJ124" i="25" s="1"/>
  <c r="BI122" i="25"/>
  <c r="BI124" i="25" s="1"/>
  <c r="BH122" i="25"/>
  <c r="BH124" i="25" s="1"/>
  <c r="BG122" i="25"/>
  <c r="BG124" i="25" s="1"/>
  <c r="B423" i="25" s="1"/>
  <c r="BF122" i="25"/>
  <c r="BF124" i="25" s="1"/>
  <c r="B424" i="25" s="1"/>
  <c r="BE122" i="25"/>
  <c r="BE124" i="25" s="1"/>
  <c r="B425" i="25" s="1"/>
  <c r="BD122" i="25"/>
  <c r="BD124" i="25" s="1"/>
  <c r="BC122" i="25"/>
  <c r="BC124" i="25" s="1"/>
  <c r="C423" i="25" s="1"/>
  <c r="BB122" i="25"/>
  <c r="BA122" i="25"/>
  <c r="BA124" i="25" s="1"/>
  <c r="C425" i="25" s="1"/>
  <c r="AZ122" i="25"/>
  <c r="AZ124" i="25" s="1"/>
  <c r="C426" i="25" s="1"/>
  <c r="C427" i="25" s="1"/>
  <c r="AY122" i="25"/>
  <c r="AY124" i="25" s="1"/>
  <c r="D423" i="25" s="1"/>
  <c r="AX122" i="25"/>
  <c r="AX124" i="25" s="1"/>
  <c r="D424" i="25" s="1"/>
  <c r="AW122" i="25"/>
  <c r="AW124" i="25" s="1"/>
  <c r="D425" i="25" s="1"/>
  <c r="AV122" i="25"/>
  <c r="AV124" i="25" s="1"/>
  <c r="D426" i="25" s="1"/>
  <c r="D427" i="25" s="1"/>
  <c r="AU122" i="25"/>
  <c r="AU124" i="25" s="1"/>
  <c r="E423" i="25" s="1"/>
  <c r="AT122" i="25"/>
  <c r="AT124" i="25" s="1"/>
  <c r="AS122" i="25"/>
  <c r="AS124" i="25" s="1"/>
  <c r="E425" i="25" s="1"/>
  <c r="AR122" i="25"/>
  <c r="AR124" i="25" s="1"/>
  <c r="E426" i="25" s="1"/>
  <c r="AQ122" i="25"/>
  <c r="AQ124" i="25" s="1"/>
  <c r="F423" i="25" s="1"/>
  <c r="AP122" i="25"/>
  <c r="AP124" i="25" s="1"/>
  <c r="F424" i="25" s="1"/>
  <c r="AO122" i="25"/>
  <c r="AO124" i="25" s="1"/>
  <c r="F425" i="25" s="1"/>
  <c r="AN122" i="25"/>
  <c r="AN124" i="25" s="1"/>
  <c r="F426" i="25" s="1"/>
  <c r="F427" i="25" s="1"/>
  <c r="AM122" i="25"/>
  <c r="AM124" i="25" s="1"/>
  <c r="G423" i="25" s="1"/>
  <c r="AL122" i="25"/>
  <c r="AL124" i="25" s="1"/>
  <c r="G424" i="25" s="1"/>
  <c r="AK122" i="25"/>
  <c r="AK124" i="25" s="1"/>
  <c r="G425" i="25" s="1"/>
  <c r="AJ122" i="25"/>
  <c r="AJ124" i="25" s="1"/>
  <c r="G426" i="25" s="1"/>
  <c r="G427" i="25" s="1"/>
  <c r="AI122" i="25"/>
  <c r="AI124" i="25" s="1"/>
  <c r="H423" i="25" s="1"/>
  <c r="AH122" i="25"/>
  <c r="AH124" i="25" s="1"/>
  <c r="H424" i="25" s="1"/>
  <c r="AG122" i="25"/>
  <c r="AG124" i="25" s="1"/>
  <c r="H425" i="25" s="1"/>
  <c r="AF122" i="25"/>
  <c r="AF124" i="25" s="1"/>
  <c r="H426" i="25" s="1"/>
  <c r="AE122" i="25"/>
  <c r="AE124" i="25" s="1"/>
  <c r="I423" i="25" s="1"/>
  <c r="AD122" i="25"/>
  <c r="AD124" i="25" s="1"/>
  <c r="I424" i="25" s="1"/>
  <c r="AC122" i="25"/>
  <c r="AC124" i="25" s="1"/>
  <c r="I425" i="25" s="1"/>
  <c r="AB122" i="25"/>
  <c r="AB124" i="25" s="1"/>
  <c r="I426" i="25" s="1"/>
  <c r="I427" i="25" s="1"/>
  <c r="AA122" i="25"/>
  <c r="AA124" i="25" s="1"/>
  <c r="J423" i="25" s="1"/>
  <c r="Z122" i="25"/>
  <c r="Z124" i="25" s="1"/>
  <c r="J424" i="25" s="1"/>
  <c r="Y122" i="25"/>
  <c r="Y124" i="25" s="1"/>
  <c r="J425" i="25" s="1"/>
  <c r="X122" i="25"/>
  <c r="X124" i="25" s="1"/>
  <c r="J426" i="25" s="1"/>
  <c r="W122" i="25"/>
  <c r="W124" i="25" s="1"/>
  <c r="K423" i="25" s="1"/>
  <c r="V122" i="25"/>
  <c r="U122" i="25"/>
  <c r="U124" i="25" s="1"/>
  <c r="K425" i="25" s="1"/>
  <c r="T122" i="25"/>
  <c r="T124" i="25" s="1"/>
  <c r="K426" i="25" s="1"/>
  <c r="K427" i="25" s="1"/>
  <c r="S122" i="25"/>
  <c r="S124" i="25" s="1"/>
  <c r="L423" i="25" s="1"/>
  <c r="R122" i="25"/>
  <c r="R124" i="25" s="1"/>
  <c r="L424" i="25" s="1"/>
  <c r="Q122" i="25"/>
  <c r="Q124" i="25" s="1"/>
  <c r="L425" i="25" s="1"/>
  <c r="P122" i="25"/>
  <c r="P124" i="25" s="1"/>
  <c r="L426" i="25" s="1"/>
  <c r="L427" i="25" s="1"/>
  <c r="O122" i="25"/>
  <c r="O124" i="25" s="1"/>
  <c r="M423" i="25" s="1"/>
  <c r="N122" i="25"/>
  <c r="N124" i="25" s="1"/>
  <c r="M424" i="25" s="1"/>
  <c r="M122" i="25"/>
  <c r="M124" i="25" s="1"/>
  <c r="M425" i="25" s="1"/>
  <c r="L122" i="25"/>
  <c r="L124" i="25" s="1"/>
  <c r="M426" i="25" s="1"/>
  <c r="K122" i="25"/>
  <c r="K124" i="25" s="1"/>
  <c r="N423" i="25" s="1"/>
  <c r="J122" i="25"/>
  <c r="J124" i="25" s="1"/>
  <c r="N424" i="25" s="1"/>
  <c r="I122" i="25"/>
  <c r="I124" i="25" s="1"/>
  <c r="N425" i="25" s="1"/>
  <c r="H122" i="25"/>
  <c r="H124" i="25" s="1"/>
  <c r="N426" i="25" s="1"/>
  <c r="N427" i="25" s="1"/>
  <c r="G122" i="25"/>
  <c r="G124" i="25" s="1"/>
  <c r="O423" i="25" s="1"/>
  <c r="F122" i="25"/>
  <c r="F124" i="25" s="1"/>
  <c r="O424" i="25" s="1"/>
  <c r="E122" i="25"/>
  <c r="D122" i="25"/>
  <c r="D124" i="25" s="1"/>
  <c r="O426" i="25" s="1"/>
  <c r="O427" i="25" s="1"/>
  <c r="C122" i="25"/>
  <c r="C124"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AZ119" i="25"/>
  <c r="AY119" i="25"/>
  <c r="AX119" i="25"/>
  <c r="AW119" i="25"/>
  <c r="AV119" i="25"/>
  <c r="AU119" i="25"/>
  <c r="AT119" i="25"/>
  <c r="AT123" i="25" s="1"/>
  <c r="E418" i="25" s="1"/>
  <c r="AS119" i="25"/>
  <c r="AS123" i="25" s="1"/>
  <c r="AS125" i="25" s="1"/>
  <c r="E431" i="25" s="1"/>
  <c r="AR119" i="25"/>
  <c r="AQ119" i="25"/>
  <c r="AP119" i="25"/>
  <c r="AO119" i="25"/>
  <c r="AN119" i="25"/>
  <c r="AM119" i="25"/>
  <c r="AL119" i="25"/>
  <c r="AK119" i="25"/>
  <c r="AK123" i="25" s="1"/>
  <c r="AJ119" i="25"/>
  <c r="AI119" i="25"/>
  <c r="AH119" i="25"/>
  <c r="AG119" i="25"/>
  <c r="AF119" i="25"/>
  <c r="AE119" i="25"/>
  <c r="AD119" i="25"/>
  <c r="AC119" i="25"/>
  <c r="AB119" i="25"/>
  <c r="AA119" i="25"/>
  <c r="Z119" i="25"/>
  <c r="Y119" i="25"/>
  <c r="X119" i="25"/>
  <c r="W119" i="25"/>
  <c r="V119" i="25"/>
  <c r="V123" i="25" s="1"/>
  <c r="U119" i="25"/>
  <c r="U123" i="25" s="1"/>
  <c r="U125" i="25" s="1"/>
  <c r="K431" i="25" s="1"/>
  <c r="T119" i="25"/>
  <c r="S119" i="25"/>
  <c r="R119" i="25"/>
  <c r="Q119" i="25"/>
  <c r="P119" i="25"/>
  <c r="O119" i="25"/>
  <c r="N119" i="25"/>
  <c r="M119" i="25"/>
  <c r="M123" i="25" s="1"/>
  <c r="M419" i="25" s="1"/>
  <c r="L119" i="25"/>
  <c r="K119" i="25"/>
  <c r="J119" i="25"/>
  <c r="I119" i="25"/>
  <c r="H119" i="25"/>
  <c r="G119" i="25"/>
  <c r="F119" i="25"/>
  <c r="E119" i="25"/>
  <c r="D119" i="25"/>
  <c r="C119" i="25"/>
  <c r="B119" i="25"/>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J458" i="25" l="1"/>
  <c r="V125" i="25"/>
  <c r="K430" i="25" s="1"/>
  <c r="O661" i="34"/>
  <c r="E379" i="29"/>
  <c r="C123" i="25"/>
  <c r="AA123" i="25"/>
  <c r="J417" i="25" s="1"/>
  <c r="AY123" i="25"/>
  <c r="E355" i="25"/>
  <c r="C445" i="28"/>
  <c r="O409" i="28"/>
  <c r="O379" i="28"/>
  <c r="M415" i="25"/>
  <c r="M397" i="25"/>
  <c r="F355" i="25"/>
  <c r="G548" i="25"/>
  <c r="AZ123" i="25"/>
  <c r="F544" i="25"/>
  <c r="F385" i="25"/>
  <c r="D123" i="28"/>
  <c r="K391" i="28"/>
  <c r="F123" i="25"/>
  <c r="O418" i="25" s="1"/>
  <c r="F458" i="25"/>
  <c r="I549" i="25"/>
  <c r="BB123" i="25"/>
  <c r="BB125" i="25" s="1"/>
  <c r="C430" i="25" s="1"/>
  <c r="S123" i="25"/>
  <c r="L417" i="25" s="1"/>
  <c r="M123" i="29"/>
  <c r="M125" i="29" s="1"/>
  <c r="M431" i="29" s="1"/>
  <c r="AK123" i="29"/>
  <c r="AK125" i="29" s="1"/>
  <c r="E367" i="29"/>
  <c r="E409" i="29"/>
  <c r="AD123" i="25"/>
  <c r="I418" i="25" s="1"/>
  <c r="AQ123" i="25"/>
  <c r="J355" i="25"/>
  <c r="M391" i="25"/>
  <c r="G520" i="25"/>
  <c r="F361" i="25"/>
  <c r="J367" i="28"/>
  <c r="J397" i="28"/>
  <c r="D606" i="28"/>
  <c r="B607" i="28"/>
  <c r="N607" i="28"/>
  <c r="L608" i="28"/>
  <c r="L361" i="29"/>
  <c r="M367" i="29"/>
  <c r="M397" i="29"/>
  <c r="M355" i="30"/>
  <c r="H391" i="30"/>
  <c r="F676" i="30"/>
  <c r="J484" i="25"/>
  <c r="K123" i="25"/>
  <c r="AI123" i="25"/>
  <c r="G361" i="25"/>
  <c r="J367" i="25"/>
  <c r="L379" i="25"/>
  <c r="C391" i="25"/>
  <c r="O391" i="25"/>
  <c r="F397" i="25"/>
  <c r="H397" i="25"/>
  <c r="L409" i="25"/>
  <c r="K484" i="25"/>
  <c r="O490" i="25"/>
  <c r="I503" i="25"/>
  <c r="J567" i="25"/>
  <c r="N581" i="25"/>
  <c r="F123" i="28"/>
  <c r="R123" i="28"/>
  <c r="AD123" i="28"/>
  <c r="AP123" i="28"/>
  <c r="BB123" i="28"/>
  <c r="J427" i="28"/>
  <c r="G427" i="28"/>
  <c r="BH125" i="28"/>
  <c r="E355" i="28"/>
  <c r="G367" i="28"/>
  <c r="G373" i="28"/>
  <c r="K397" i="28"/>
  <c r="M409" i="28"/>
  <c r="K536" i="28"/>
  <c r="C567" i="28"/>
  <c r="K588" i="28"/>
  <c r="G605" i="28"/>
  <c r="E606" i="28"/>
  <c r="C607" i="28"/>
  <c r="O607" i="28"/>
  <c r="M608" i="28"/>
  <c r="J355" i="29"/>
  <c r="M361" i="29"/>
  <c r="B367" i="29"/>
  <c r="N367" i="29"/>
  <c r="E373" i="29"/>
  <c r="G379" i="29"/>
  <c r="J385" i="29"/>
  <c r="K391" i="29"/>
  <c r="N397" i="29"/>
  <c r="C439" i="29"/>
  <c r="O452" i="29"/>
  <c r="E550" i="29"/>
  <c r="O472" i="29"/>
  <c r="G478" i="29"/>
  <c r="G496" i="29"/>
  <c r="C605" i="29"/>
  <c r="I608" i="29"/>
  <c r="E123" i="30"/>
  <c r="E125" i="30" s="1"/>
  <c r="O431" i="30" s="1"/>
  <c r="AC123" i="30"/>
  <c r="AC125" i="30" s="1"/>
  <c r="I431" i="30" s="1"/>
  <c r="BA123" i="30"/>
  <c r="BA125" i="30" s="1"/>
  <c r="BG125" i="30"/>
  <c r="D361" i="30"/>
  <c r="D367" i="30"/>
  <c r="D373" i="30"/>
  <c r="I391" i="30"/>
  <c r="O409" i="30"/>
  <c r="B606" i="30"/>
  <c r="L607" i="30"/>
  <c r="C361" i="32"/>
  <c r="O361" i="32"/>
  <c r="J373" i="25"/>
  <c r="B385" i="25"/>
  <c r="N385" i="25"/>
  <c r="I445" i="25"/>
  <c r="N472" i="25"/>
  <c r="H496" i="25"/>
  <c r="C520" i="25"/>
  <c r="D522" i="25" s="1"/>
  <c r="F528" i="25"/>
  <c r="K567" i="25"/>
  <c r="S123" i="28"/>
  <c r="AQ123" i="28"/>
  <c r="F361" i="28"/>
  <c r="H367" i="28"/>
  <c r="I385" i="28"/>
  <c r="J391" i="28"/>
  <c r="B409" i="28"/>
  <c r="N409" i="28"/>
  <c r="D472" i="28"/>
  <c r="N472" i="28"/>
  <c r="L484" i="28"/>
  <c r="D490" i="28"/>
  <c r="N490" i="28"/>
  <c r="L503" i="28"/>
  <c r="D520" i="28"/>
  <c r="N520" i="28"/>
  <c r="L536" i="28"/>
  <c r="D567" i="28"/>
  <c r="L588" i="28"/>
  <c r="H605" i="28"/>
  <c r="F606" i="28"/>
  <c r="D607" i="28"/>
  <c r="B608" i="28"/>
  <c r="N608" i="28"/>
  <c r="D123" i="29"/>
  <c r="D125" i="29" s="1"/>
  <c r="O432" i="29" s="1"/>
  <c r="O433" i="29" s="1"/>
  <c r="P123" i="29"/>
  <c r="P125" i="29" s="1"/>
  <c r="L432" i="29" s="1"/>
  <c r="L433" i="29" s="1"/>
  <c r="AB123" i="29"/>
  <c r="AB125" i="29" s="1"/>
  <c r="I432" i="29" s="1"/>
  <c r="I433" i="29" s="1"/>
  <c r="AN123" i="29"/>
  <c r="AN125" i="29" s="1"/>
  <c r="AZ123" i="29"/>
  <c r="K355" i="29"/>
  <c r="N361" i="29"/>
  <c r="C367" i="29"/>
  <c r="O367" i="29"/>
  <c r="F373" i="29"/>
  <c r="H379" i="29"/>
  <c r="K385" i="29"/>
  <c r="L391" i="29"/>
  <c r="O397" i="29"/>
  <c r="D445" i="29"/>
  <c r="H409" i="29"/>
  <c r="F550" i="29"/>
  <c r="H588" i="29"/>
  <c r="D605" i="29"/>
  <c r="B606" i="29"/>
  <c r="N606" i="29"/>
  <c r="L607" i="29"/>
  <c r="J608" i="29"/>
  <c r="R123" i="30"/>
  <c r="R125" i="30" s="1"/>
  <c r="L430" i="30" s="1"/>
  <c r="AP123" i="30"/>
  <c r="AP125" i="30" s="1"/>
  <c r="BH125" i="30"/>
  <c r="C355" i="30"/>
  <c r="O355" i="30"/>
  <c r="H385" i="30"/>
  <c r="L458" i="30"/>
  <c r="F415" i="30"/>
  <c r="E433" i="30"/>
  <c r="E547" i="30"/>
  <c r="I472" i="30"/>
  <c r="I490" i="30"/>
  <c r="H520" i="30"/>
  <c r="D536" i="30"/>
  <c r="N536" i="30"/>
  <c r="E581" i="30"/>
  <c r="I588" i="30"/>
  <c r="N123" i="25"/>
  <c r="N125" i="25" s="1"/>
  <c r="M430" i="25" s="1"/>
  <c r="AL123" i="25"/>
  <c r="G418" i="25" s="1"/>
  <c r="X123" i="25"/>
  <c r="AH123" i="25"/>
  <c r="H418" i="25" s="1"/>
  <c r="J361" i="25"/>
  <c r="M367" i="25"/>
  <c r="C379" i="25"/>
  <c r="D385" i="25"/>
  <c r="F391" i="25"/>
  <c r="K452" i="25"/>
  <c r="C409" i="25"/>
  <c r="O409" i="25"/>
  <c r="D439" i="25"/>
  <c r="B484" i="25"/>
  <c r="N484" i="25"/>
  <c r="J496" i="25"/>
  <c r="H528" i="25"/>
  <c r="E605" i="25"/>
  <c r="C606" i="25"/>
  <c r="M607" i="25"/>
  <c r="K608" i="25"/>
  <c r="I123" i="28"/>
  <c r="AG123" i="28"/>
  <c r="H355" i="28"/>
  <c r="J373" i="28"/>
  <c r="K385" i="28"/>
  <c r="L391" i="28"/>
  <c r="D415" i="28"/>
  <c r="J605" i="28"/>
  <c r="F607" i="28"/>
  <c r="D608" i="28"/>
  <c r="F123" i="29"/>
  <c r="F125" i="29" s="1"/>
  <c r="O430" i="29" s="1"/>
  <c r="R123" i="29"/>
  <c r="R125" i="29" s="1"/>
  <c r="L430" i="29" s="1"/>
  <c r="AD123" i="29"/>
  <c r="AD125" i="29" s="1"/>
  <c r="I430" i="29" s="1"/>
  <c r="AP123" i="29"/>
  <c r="AP125" i="29" s="1"/>
  <c r="BB123" i="29"/>
  <c r="BB125" i="29" s="1"/>
  <c r="M427" i="29"/>
  <c r="M355" i="29"/>
  <c r="B361" i="29"/>
  <c r="H373" i="29"/>
  <c r="M385" i="29"/>
  <c r="B391" i="29"/>
  <c r="E397" i="29"/>
  <c r="C397" i="29"/>
  <c r="F452" i="29"/>
  <c r="E433" i="29"/>
  <c r="B547" i="29"/>
  <c r="F605" i="29"/>
  <c r="B607" i="29"/>
  <c r="L608" i="29"/>
  <c r="H123" i="30"/>
  <c r="N420" i="30" s="1"/>
  <c r="AF123" i="30"/>
  <c r="H420" i="30" s="1"/>
  <c r="H421" i="30" s="1"/>
  <c r="G367" i="30"/>
  <c r="H379" i="30"/>
  <c r="M373" i="25"/>
  <c r="J397" i="25"/>
  <c r="D409" i="25"/>
  <c r="C484" i="25"/>
  <c r="I484" i="25"/>
  <c r="O503" i="25"/>
  <c r="I528" i="25"/>
  <c r="M536" i="25"/>
  <c r="B567" i="25"/>
  <c r="F581" i="25"/>
  <c r="J588" i="25"/>
  <c r="J123" i="28"/>
  <c r="V123" i="28"/>
  <c r="AH123" i="28"/>
  <c r="AT123" i="28"/>
  <c r="O427" i="28"/>
  <c r="L427" i="28"/>
  <c r="I427" i="28"/>
  <c r="C427" i="28"/>
  <c r="I361" i="28"/>
  <c r="K367" i="28"/>
  <c r="K373" i="28"/>
  <c r="L379" i="28"/>
  <c r="O397" i="28"/>
  <c r="E452" i="28"/>
  <c r="K528" i="28"/>
  <c r="K581" i="28"/>
  <c r="C588" i="28"/>
  <c r="B355" i="29"/>
  <c r="N355" i="29"/>
  <c r="E361" i="29"/>
  <c r="G452" i="29"/>
  <c r="G472" i="29"/>
  <c r="O484" i="29"/>
  <c r="G490" i="29"/>
  <c r="O503" i="29"/>
  <c r="G520" i="29"/>
  <c r="E528" i="29"/>
  <c r="U125" i="30"/>
  <c r="K431" i="30" s="1"/>
  <c r="AS125" i="30"/>
  <c r="H361" i="30"/>
  <c r="H367" i="30"/>
  <c r="H373" i="30"/>
  <c r="M391" i="30"/>
  <c r="I415" i="30"/>
  <c r="BA123" i="31"/>
  <c r="M355" i="31"/>
  <c r="G452" i="31"/>
  <c r="G409" i="31"/>
  <c r="K588" i="25"/>
  <c r="K603" i="25" s="1"/>
  <c r="F680" i="25"/>
  <c r="G680" i="25" s="1"/>
  <c r="H680" i="25" s="1"/>
  <c r="I680" i="25" s="1"/>
  <c r="K123" i="28"/>
  <c r="AI123" i="28"/>
  <c r="J355" i="28"/>
  <c r="J361" i="28"/>
  <c r="L367" i="28"/>
  <c r="L373" i="28"/>
  <c r="L478" i="28"/>
  <c r="D484" i="28"/>
  <c r="L496" i="28"/>
  <c r="D503" i="28"/>
  <c r="D536" i="28"/>
  <c r="L581" i="28"/>
  <c r="D588" i="28"/>
  <c r="L605" i="28"/>
  <c r="J606" i="28"/>
  <c r="H607" i="28"/>
  <c r="F608" i="28"/>
  <c r="H695" i="28"/>
  <c r="H123" i="29"/>
  <c r="H125" i="29" s="1"/>
  <c r="N432" i="29" s="1"/>
  <c r="N433" i="29" s="1"/>
  <c r="T123" i="29"/>
  <c r="T125" i="29" s="1"/>
  <c r="K432" i="29" s="1"/>
  <c r="AF123" i="29"/>
  <c r="AF125" i="29" s="1"/>
  <c r="H432" i="29" s="1"/>
  <c r="H433" i="29" s="1"/>
  <c r="AR123" i="29"/>
  <c r="AR125" i="29" s="1"/>
  <c r="BJ125" i="29"/>
  <c r="G367" i="29"/>
  <c r="L379" i="29"/>
  <c r="G397" i="29"/>
  <c r="L409" i="29"/>
  <c r="J123" i="30"/>
  <c r="J125" i="30" s="1"/>
  <c r="N430" i="30" s="1"/>
  <c r="AH123" i="30"/>
  <c r="AH125" i="30" s="1"/>
  <c r="H430" i="30" s="1"/>
  <c r="I427" i="30"/>
  <c r="G355" i="30"/>
  <c r="I361" i="30"/>
  <c r="I373" i="30"/>
  <c r="E607" i="30"/>
  <c r="M373" i="31"/>
  <c r="C567" i="25"/>
  <c r="E123" i="25"/>
  <c r="E125" i="25" s="1"/>
  <c r="O431" i="25" s="1"/>
  <c r="AC123" i="25"/>
  <c r="AC125" i="25" s="1"/>
  <c r="I431" i="25" s="1"/>
  <c r="BA123" i="25"/>
  <c r="BA125" i="25" s="1"/>
  <c r="C431" i="25" s="1"/>
  <c r="O123" i="25"/>
  <c r="M417" i="25" s="1"/>
  <c r="J544" i="25"/>
  <c r="D544" i="25"/>
  <c r="D367" i="25"/>
  <c r="G385" i="25"/>
  <c r="L397" i="25"/>
  <c r="C536" i="25"/>
  <c r="O536" i="25"/>
  <c r="D567" i="25"/>
  <c r="H581" i="25"/>
  <c r="L123" i="28"/>
  <c r="K361" i="28"/>
  <c r="O391" i="28"/>
  <c r="L397" i="28"/>
  <c r="G415" i="28"/>
  <c r="M478" i="28"/>
  <c r="E484" i="28"/>
  <c r="M496" i="28"/>
  <c r="E503" i="28"/>
  <c r="O503" i="28"/>
  <c r="K606" i="28"/>
  <c r="G608" i="28"/>
  <c r="I692" i="28"/>
  <c r="I693" i="28" s="1"/>
  <c r="U123" i="29"/>
  <c r="U125" i="29" s="1"/>
  <c r="K431" i="29" s="1"/>
  <c r="AS123" i="29"/>
  <c r="AS125" i="29" s="1"/>
  <c r="G361" i="29"/>
  <c r="K373" i="29"/>
  <c r="M379" i="29"/>
  <c r="E391" i="29"/>
  <c r="H397" i="29"/>
  <c r="M409" i="29"/>
  <c r="I699" i="29"/>
  <c r="C391" i="30"/>
  <c r="O391" i="30"/>
  <c r="F549" i="30"/>
  <c r="M520" i="30"/>
  <c r="E528" i="30"/>
  <c r="O528" i="30"/>
  <c r="I536" i="30"/>
  <c r="J581" i="30"/>
  <c r="B588" i="30"/>
  <c r="N588" i="30"/>
  <c r="H606" i="30"/>
  <c r="D608" i="30"/>
  <c r="AX123" i="25"/>
  <c r="D418" i="25" s="1"/>
  <c r="E367" i="25"/>
  <c r="G379" i="25"/>
  <c r="J391" i="25"/>
  <c r="O445" i="25"/>
  <c r="G409" i="25"/>
  <c r="F484" i="25"/>
  <c r="I520" i="25"/>
  <c r="L528" i="25"/>
  <c r="I605" i="25"/>
  <c r="G606" i="25"/>
  <c r="E607" i="25"/>
  <c r="C608" i="25"/>
  <c r="Y123" i="28"/>
  <c r="AW123" i="28"/>
  <c r="L355" i="28"/>
  <c r="L361" i="28"/>
  <c r="O385" i="28"/>
  <c r="J123" i="29"/>
  <c r="J125" i="29" s="1"/>
  <c r="N430" i="29" s="1"/>
  <c r="V123" i="29"/>
  <c r="V125" i="29" s="1"/>
  <c r="K430" i="29" s="1"/>
  <c r="AH123" i="29"/>
  <c r="AH125" i="29" s="1"/>
  <c r="AT123" i="29"/>
  <c r="AT125" i="29" s="1"/>
  <c r="L427" i="29"/>
  <c r="BC125" i="29"/>
  <c r="E355" i="29"/>
  <c r="E385" i="29"/>
  <c r="J439" i="29"/>
  <c r="H439" i="29"/>
  <c r="D548" i="29"/>
  <c r="X123" i="30"/>
  <c r="AV123" i="30"/>
  <c r="I355" i="30"/>
  <c r="E550" i="30"/>
  <c r="B520" i="30"/>
  <c r="E373" i="25"/>
  <c r="K490" i="25"/>
  <c r="G503" i="25"/>
  <c r="C509" i="25"/>
  <c r="K528" i="25"/>
  <c r="E536" i="25"/>
  <c r="B588" i="25"/>
  <c r="J605" i="25"/>
  <c r="H606" i="25"/>
  <c r="F607" i="25"/>
  <c r="D608" i="25"/>
  <c r="B123" i="28"/>
  <c r="N123" i="28"/>
  <c r="Z123" i="28"/>
  <c r="AL123" i="28"/>
  <c r="AX123" i="28"/>
  <c r="K427" i="28"/>
  <c r="O367" i="28"/>
  <c r="C373" i="28"/>
  <c r="O373" i="28"/>
  <c r="C528" i="28"/>
  <c r="K567" i="28"/>
  <c r="C581" i="28"/>
  <c r="M373" i="29"/>
  <c r="K439" i="29"/>
  <c r="G484" i="29"/>
  <c r="O496" i="29"/>
  <c r="G503" i="29"/>
  <c r="M123" i="30"/>
  <c r="M125" i="30" s="1"/>
  <c r="M431" i="30" s="1"/>
  <c r="AK123" i="30"/>
  <c r="AK125" i="30" s="1"/>
  <c r="G431" i="30" s="1"/>
  <c r="BF125" i="30"/>
  <c r="G409" i="30"/>
  <c r="L484" i="30"/>
  <c r="D490" i="30"/>
  <c r="L503" i="30"/>
  <c r="U123" i="31"/>
  <c r="G689" i="31"/>
  <c r="H688" i="31"/>
  <c r="C367" i="32"/>
  <c r="F548" i="29"/>
  <c r="B125" i="30"/>
  <c r="AX125" i="30"/>
  <c r="M373" i="30"/>
  <c r="M409" i="30"/>
  <c r="C452" i="32"/>
  <c r="C391" i="32"/>
  <c r="O452" i="32"/>
  <c r="O409" i="32"/>
  <c r="O355" i="32"/>
  <c r="F439" i="31"/>
  <c r="N719" i="31"/>
  <c r="V125" i="32"/>
  <c r="AT125" i="32"/>
  <c r="O427" i="32"/>
  <c r="N355" i="32"/>
  <c r="H367" i="32"/>
  <c r="C385" i="32"/>
  <c r="H397" i="32"/>
  <c r="C548" i="32"/>
  <c r="M549" i="32"/>
  <c r="G528" i="32"/>
  <c r="N544" i="32"/>
  <c r="K696" i="32"/>
  <c r="L696" i="32" s="1"/>
  <c r="M544" i="33"/>
  <c r="G544" i="33"/>
  <c r="F361" i="33"/>
  <c r="J367" i="33"/>
  <c r="I472" i="33"/>
  <c r="O484" i="33"/>
  <c r="I490" i="33"/>
  <c r="G520" i="33"/>
  <c r="F567" i="33"/>
  <c r="J581" i="33"/>
  <c r="B588" i="33"/>
  <c r="N588" i="33"/>
  <c r="BB125" i="34"/>
  <c r="E361" i="34"/>
  <c r="G367" i="34"/>
  <c r="L391" i="34"/>
  <c r="O420" i="34"/>
  <c r="O421" i="34" s="1"/>
  <c r="N472" i="34"/>
  <c r="H496" i="34"/>
  <c r="C520" i="34"/>
  <c r="G528" i="34"/>
  <c r="O528" i="34"/>
  <c r="E567" i="34"/>
  <c r="O567" i="34"/>
  <c r="M588" i="34"/>
  <c r="G606" i="34"/>
  <c r="C608" i="34"/>
  <c r="I478" i="30"/>
  <c r="I496" i="30"/>
  <c r="L536" i="30"/>
  <c r="BI125" i="31"/>
  <c r="K355" i="31"/>
  <c r="M361" i="31"/>
  <c r="I458" i="31"/>
  <c r="M478" i="31"/>
  <c r="E484" i="31"/>
  <c r="O484" i="31"/>
  <c r="W123" i="32"/>
  <c r="AU123" i="32"/>
  <c r="AU125" i="32" s="1"/>
  <c r="C355" i="32"/>
  <c r="L379" i="32"/>
  <c r="L421" i="32"/>
  <c r="D548" i="32"/>
  <c r="N549" i="32"/>
  <c r="H472" i="32"/>
  <c r="K496" i="32"/>
  <c r="V123" i="33"/>
  <c r="K418" i="33" s="1"/>
  <c r="AT123" i="33"/>
  <c r="E418" i="33" s="1"/>
  <c r="F379" i="33"/>
  <c r="M391" i="33"/>
  <c r="F484" i="33"/>
  <c r="N496" i="33"/>
  <c r="F503" i="33"/>
  <c r="G123" i="34"/>
  <c r="G125" i="34" s="1"/>
  <c r="O429" i="34" s="1"/>
  <c r="S123" i="34"/>
  <c r="S125" i="34" s="1"/>
  <c r="AE123" i="34"/>
  <c r="AE125" i="34" s="1"/>
  <c r="AQ123" i="34"/>
  <c r="AQ125" i="34" s="1"/>
  <c r="I373" i="34"/>
  <c r="D397" i="34"/>
  <c r="O472" i="34"/>
  <c r="O490" i="34"/>
  <c r="J452" i="30"/>
  <c r="B409" i="30"/>
  <c r="D415" i="30"/>
  <c r="B433" i="30"/>
  <c r="B547" i="30"/>
  <c r="E520" i="30"/>
  <c r="E522" i="30" s="1"/>
  <c r="E544" i="30"/>
  <c r="M581" i="30"/>
  <c r="K606" i="30"/>
  <c r="G608" i="30"/>
  <c r="T123" i="31"/>
  <c r="K420" i="31" s="1"/>
  <c r="K421" i="31" s="1"/>
  <c r="AR123" i="31"/>
  <c r="BJ125" i="31"/>
  <c r="N361" i="31"/>
  <c r="K379" i="31"/>
  <c r="M385" i="31"/>
  <c r="F397" i="31"/>
  <c r="B409" i="31"/>
  <c r="E415" i="31"/>
  <c r="B605" i="31"/>
  <c r="D606" i="31"/>
  <c r="N607" i="31"/>
  <c r="L123" i="32"/>
  <c r="L125" i="32" s="1"/>
  <c r="X123" i="32"/>
  <c r="X125" i="32" s="1"/>
  <c r="AJ123" i="32"/>
  <c r="AJ125" i="32" s="1"/>
  <c r="AV123" i="32"/>
  <c r="AV125" i="32" s="1"/>
  <c r="J367" i="32"/>
  <c r="E385" i="32"/>
  <c r="G391" i="32"/>
  <c r="K439" i="32"/>
  <c r="F433" i="32"/>
  <c r="G507" i="32"/>
  <c r="G547" i="32" s="1"/>
  <c r="E508" i="32"/>
  <c r="O509" i="32"/>
  <c r="I472" i="32"/>
  <c r="I490" i="32"/>
  <c r="M536" i="32"/>
  <c r="E544" i="32"/>
  <c r="D606" i="32"/>
  <c r="K123" i="33"/>
  <c r="N417" i="33" s="1"/>
  <c r="J385" i="33"/>
  <c r="E397" i="33"/>
  <c r="I415" i="33"/>
  <c r="E536" i="33"/>
  <c r="H567" i="33"/>
  <c r="L581" i="33"/>
  <c r="D588" i="33"/>
  <c r="L605" i="33"/>
  <c r="J606" i="33"/>
  <c r="H607" i="33"/>
  <c r="F608" i="33"/>
  <c r="J696" i="33"/>
  <c r="J697" i="33" s="1"/>
  <c r="M713" i="33"/>
  <c r="H123" i="34"/>
  <c r="T123" i="34"/>
  <c r="AF123" i="34"/>
  <c r="AF125" i="34" s="1"/>
  <c r="AR123" i="34"/>
  <c r="AR125" i="34" s="1"/>
  <c r="D355" i="34"/>
  <c r="G361" i="34"/>
  <c r="I367" i="34"/>
  <c r="L385" i="34"/>
  <c r="B391" i="34"/>
  <c r="L409" i="34"/>
  <c r="B415" i="34"/>
  <c r="N547" i="34"/>
  <c r="J549" i="34"/>
  <c r="J478" i="34"/>
  <c r="N490" i="34"/>
  <c r="I606" i="34"/>
  <c r="G607" i="34"/>
  <c r="G490" i="31"/>
  <c r="C605" i="31"/>
  <c r="O605" i="31"/>
  <c r="M606" i="31"/>
  <c r="K607" i="31"/>
  <c r="H391" i="32"/>
  <c r="M367" i="33"/>
  <c r="K606" i="33"/>
  <c r="G608" i="33"/>
  <c r="L427" i="34"/>
  <c r="E355" i="34"/>
  <c r="I452" i="34"/>
  <c r="C547" i="34"/>
  <c r="C570" i="34" s="1"/>
  <c r="K549" i="34"/>
  <c r="I550" i="34"/>
  <c r="I558" i="34" s="1"/>
  <c r="D547" i="30"/>
  <c r="D484" i="30"/>
  <c r="N484" i="30"/>
  <c r="L496" i="30"/>
  <c r="D503" i="30"/>
  <c r="N503" i="30"/>
  <c r="O581" i="30"/>
  <c r="C605" i="30"/>
  <c r="O605" i="30"/>
  <c r="M606" i="30"/>
  <c r="K607" i="30"/>
  <c r="I608" i="30"/>
  <c r="N355" i="31"/>
  <c r="G367" i="31"/>
  <c r="K373" i="31"/>
  <c r="G391" i="31"/>
  <c r="L458" i="31"/>
  <c r="G684" i="31"/>
  <c r="B123" i="32"/>
  <c r="N123" i="32"/>
  <c r="N125" i="32" s="1"/>
  <c r="Z123" i="32"/>
  <c r="AL123" i="32"/>
  <c r="AL125" i="32" s="1"/>
  <c r="AX123" i="32"/>
  <c r="BD125" i="32"/>
  <c r="H361" i="32"/>
  <c r="L367" i="32"/>
  <c r="C373" i="32"/>
  <c r="O373" i="32"/>
  <c r="O379" i="32"/>
  <c r="I391" i="32"/>
  <c r="I547" i="32"/>
  <c r="E549" i="32"/>
  <c r="C550" i="32"/>
  <c r="H581" i="32"/>
  <c r="Y123" i="33"/>
  <c r="AW123" i="33"/>
  <c r="O544" i="33"/>
  <c r="L544" i="33"/>
  <c r="I544" i="33"/>
  <c r="F544" i="33"/>
  <c r="F355" i="33"/>
  <c r="J361" i="33"/>
  <c r="L385" i="33"/>
  <c r="G397" i="33"/>
  <c r="I465" i="33"/>
  <c r="I484" i="33"/>
  <c r="I503" i="33"/>
  <c r="G536" i="33"/>
  <c r="B581" i="33"/>
  <c r="N581" i="33"/>
  <c r="F588" i="33"/>
  <c r="N605" i="33"/>
  <c r="J607" i="33"/>
  <c r="J123" i="34"/>
  <c r="N418" i="34" s="1"/>
  <c r="V123" i="34"/>
  <c r="AH123" i="34"/>
  <c r="AT123" i="34"/>
  <c r="F355" i="34"/>
  <c r="I361" i="34"/>
  <c r="L373" i="34"/>
  <c r="L379" i="34"/>
  <c r="B385" i="34"/>
  <c r="G397" i="34"/>
  <c r="D421" i="34"/>
  <c r="H472" i="34"/>
  <c r="L478" i="34"/>
  <c r="K528" i="34"/>
  <c r="M581" i="34"/>
  <c r="E588" i="34"/>
  <c r="M605" i="34"/>
  <c r="I607" i="34"/>
  <c r="E478" i="31"/>
  <c r="G484" i="31"/>
  <c r="AM125" i="32"/>
  <c r="H385" i="32"/>
  <c r="J465" i="32"/>
  <c r="F549" i="32"/>
  <c r="F557" i="32" s="1"/>
  <c r="N465" i="32"/>
  <c r="N478" i="32"/>
  <c r="C496" i="32"/>
  <c r="I581" i="32"/>
  <c r="J379" i="33"/>
  <c r="M385" i="33"/>
  <c r="N472" i="33"/>
  <c r="F478" i="33"/>
  <c r="F496" i="33"/>
  <c r="K125" i="34"/>
  <c r="N429" i="34" s="1"/>
  <c r="W125" i="34"/>
  <c r="AU125" i="34"/>
  <c r="U123" i="34"/>
  <c r="U125" i="34" s="1"/>
  <c r="G355" i="34"/>
  <c r="L367" i="34"/>
  <c r="C548" i="34"/>
  <c r="C556" i="34" s="1"/>
  <c r="E484" i="34"/>
  <c r="O484" i="34"/>
  <c r="H520" i="34"/>
  <c r="B605" i="34"/>
  <c r="L606" i="34"/>
  <c r="J607" i="34"/>
  <c r="C675" i="34"/>
  <c r="L550" i="34"/>
  <c r="H695" i="34"/>
  <c r="E548" i="30"/>
  <c r="C549" i="30"/>
  <c r="G503" i="30"/>
  <c r="J520" i="30"/>
  <c r="F536" i="30"/>
  <c r="J588" i="30"/>
  <c r="B607" i="30"/>
  <c r="L608" i="30"/>
  <c r="O606" i="30"/>
  <c r="G361" i="31"/>
  <c r="B373" i="31"/>
  <c r="N373" i="31"/>
  <c r="F385" i="31"/>
  <c r="C490" i="31"/>
  <c r="G605" i="31"/>
  <c r="E606" i="31"/>
  <c r="C607" i="31"/>
  <c r="O607" i="31"/>
  <c r="M608" i="31"/>
  <c r="Q123" i="32"/>
  <c r="Q125" i="32" s="1"/>
  <c r="AO123" i="32"/>
  <c r="BJ125" i="32"/>
  <c r="I355" i="32"/>
  <c r="O367" i="32"/>
  <c r="L391" i="32"/>
  <c r="C397" i="32"/>
  <c r="D452" i="32"/>
  <c r="H409" i="32"/>
  <c r="F445" i="32"/>
  <c r="J508" i="32"/>
  <c r="H509" i="32"/>
  <c r="F510" i="32"/>
  <c r="F550" i="32" s="1"/>
  <c r="F478" i="32"/>
  <c r="F536" i="32"/>
  <c r="F537" i="32" s="1"/>
  <c r="H544" i="32"/>
  <c r="BI125" i="33"/>
  <c r="N544" i="33"/>
  <c r="M361" i="33"/>
  <c r="N452" i="33"/>
  <c r="B520" i="33"/>
  <c r="H536" i="33"/>
  <c r="I588" i="33"/>
  <c r="C606" i="33"/>
  <c r="M607" i="33"/>
  <c r="K608" i="33"/>
  <c r="AW123" i="34"/>
  <c r="AW125" i="34" s="1"/>
  <c r="N544" i="34"/>
  <c r="I355" i="34"/>
  <c r="L361" i="34"/>
  <c r="G391" i="34"/>
  <c r="G415" i="34"/>
  <c r="G421" i="34"/>
  <c r="G547" i="34"/>
  <c r="G570" i="34" s="1"/>
  <c r="E548" i="34"/>
  <c r="E571" i="34" s="1"/>
  <c r="C549" i="34"/>
  <c r="F536" i="34"/>
  <c r="H588" i="34"/>
  <c r="I695" i="34"/>
  <c r="F548" i="30"/>
  <c r="B550" i="30"/>
  <c r="N478" i="30"/>
  <c r="L490" i="30"/>
  <c r="D496" i="30"/>
  <c r="G581" i="30"/>
  <c r="N427" i="31"/>
  <c r="K427" i="31"/>
  <c r="K367" i="31"/>
  <c r="G385" i="31"/>
  <c r="K391" i="31"/>
  <c r="N439" i="31"/>
  <c r="F123" i="32"/>
  <c r="O418" i="32" s="1"/>
  <c r="R123" i="32"/>
  <c r="AD123" i="32"/>
  <c r="AD125" i="32" s="1"/>
  <c r="AP123" i="32"/>
  <c r="BB123" i="32"/>
  <c r="G379" i="32"/>
  <c r="L433" i="32"/>
  <c r="C439" i="32"/>
  <c r="K508" i="32"/>
  <c r="K548" i="32" s="1"/>
  <c r="G510" i="32"/>
  <c r="G550" i="32" s="1"/>
  <c r="O510" i="32"/>
  <c r="G536" i="32"/>
  <c r="G538" i="32" s="1"/>
  <c r="Q123" i="33"/>
  <c r="AO123" i="33"/>
  <c r="H544" i="33"/>
  <c r="J355" i="33"/>
  <c r="F367" i="33"/>
  <c r="J373" i="33"/>
  <c r="M379" i="33"/>
  <c r="I478" i="33"/>
  <c r="I496" i="33"/>
  <c r="O520" i="33"/>
  <c r="F581" i="33"/>
  <c r="J588" i="33"/>
  <c r="F607" i="33"/>
  <c r="B123" i="34"/>
  <c r="N123" i="34"/>
  <c r="M418" i="34" s="1"/>
  <c r="Z123" i="34"/>
  <c r="AL123" i="34"/>
  <c r="D373" i="34"/>
  <c r="D379" i="34"/>
  <c r="K397" i="34"/>
  <c r="D478" i="34"/>
  <c r="N478" i="34"/>
  <c r="K520" i="34"/>
  <c r="C528" i="34"/>
  <c r="C530" i="34" s="1"/>
  <c r="M567" i="34"/>
  <c r="E581" i="34"/>
  <c r="O581" i="34"/>
  <c r="D421" i="30"/>
  <c r="D427" i="30"/>
  <c r="C550" i="30"/>
  <c r="I484" i="30"/>
  <c r="I503" i="30"/>
  <c r="N528" i="30"/>
  <c r="H605" i="30"/>
  <c r="D607" i="30"/>
  <c r="N608" i="30"/>
  <c r="L391" i="31"/>
  <c r="M397" i="31"/>
  <c r="L415" i="31"/>
  <c r="M484" i="31"/>
  <c r="I605" i="31"/>
  <c r="G606" i="31"/>
  <c r="E607" i="31"/>
  <c r="C608" i="31"/>
  <c r="O608" i="31"/>
  <c r="G123" i="32"/>
  <c r="O417" i="32" s="1"/>
  <c r="AE123" i="32"/>
  <c r="AE125" i="32" s="1"/>
  <c r="E367" i="32"/>
  <c r="H373" i="32"/>
  <c r="H379" i="32"/>
  <c r="E397" i="32"/>
  <c r="H421" i="32"/>
  <c r="D439" i="32"/>
  <c r="B465" i="32"/>
  <c r="N507" i="32"/>
  <c r="L508" i="32"/>
  <c r="L548" i="32" s="1"/>
  <c r="J509" i="32"/>
  <c r="H510" i="32"/>
  <c r="H550" i="32" s="1"/>
  <c r="H478" i="32"/>
  <c r="L544" i="32"/>
  <c r="H695" i="32"/>
  <c r="F123" i="33"/>
  <c r="AD123" i="33"/>
  <c r="I418" i="33" s="1"/>
  <c r="BB123" i="33"/>
  <c r="C418" i="33" s="1"/>
  <c r="M427" i="33"/>
  <c r="J427" i="33"/>
  <c r="E385" i="33"/>
  <c r="L397" i="33"/>
  <c r="F472" i="33"/>
  <c r="N484" i="33"/>
  <c r="F490" i="33"/>
  <c r="E606" i="33"/>
  <c r="O607" i="33"/>
  <c r="M708" i="33"/>
  <c r="C123" i="34"/>
  <c r="O123" i="34"/>
  <c r="O125" i="34" s="1"/>
  <c r="L432" i="34" s="1"/>
  <c r="L433" i="34" s="1"/>
  <c r="AA123" i="34"/>
  <c r="AA125" i="34" s="1"/>
  <c r="AY123" i="34"/>
  <c r="AY125" i="34" s="1"/>
  <c r="K355" i="34"/>
  <c r="B361" i="34"/>
  <c r="G385" i="34"/>
  <c r="I391" i="34"/>
  <c r="L397" i="34"/>
  <c r="C458" i="34"/>
  <c r="I415" i="34"/>
  <c r="K427" i="34"/>
  <c r="C433" i="34"/>
  <c r="K439" i="34"/>
  <c r="I465" i="34"/>
  <c r="I658" i="34" s="1"/>
  <c r="I484" i="34"/>
  <c r="M490" i="34"/>
  <c r="F605" i="34"/>
  <c r="D606" i="34"/>
  <c r="N607" i="34"/>
  <c r="L608" i="34"/>
  <c r="E676" i="34"/>
  <c r="I581" i="30"/>
  <c r="I605" i="30"/>
  <c r="O608" i="30"/>
  <c r="D123" i="31"/>
  <c r="AB123" i="31"/>
  <c r="I420" i="31" s="1"/>
  <c r="I421" i="31" s="1"/>
  <c r="AZ123" i="31"/>
  <c r="M367" i="31"/>
  <c r="M391" i="31"/>
  <c r="B397" i="31"/>
  <c r="N397" i="31"/>
  <c r="M415" i="31"/>
  <c r="D439" i="31"/>
  <c r="L452" i="31"/>
  <c r="L355" i="32"/>
  <c r="N361" i="32"/>
  <c r="O391" i="32"/>
  <c r="E478" i="32"/>
  <c r="M544" i="32"/>
  <c r="H608" i="32"/>
  <c r="F385" i="33"/>
  <c r="M397" i="33"/>
  <c r="H605" i="33"/>
  <c r="F606" i="33"/>
  <c r="D607" i="33"/>
  <c r="N608" i="33"/>
  <c r="BH125" i="34"/>
  <c r="L355" i="34"/>
  <c r="H548" i="34"/>
  <c r="D550" i="34"/>
  <c r="D573" i="34" s="1"/>
  <c r="O415" i="32"/>
  <c r="M606" i="32"/>
  <c r="M355" i="33"/>
  <c r="M373" i="33"/>
  <c r="H581" i="34"/>
  <c r="L588" i="34"/>
  <c r="O661" i="33"/>
  <c r="O713" i="33" s="1"/>
  <c r="O714" i="33" s="1"/>
  <c r="J692" i="34"/>
  <c r="L709" i="34"/>
  <c r="N717" i="34"/>
  <c r="N719" i="34" s="1"/>
  <c r="E672" i="34"/>
  <c r="E673" i="34" s="1"/>
  <c r="E675" i="34" s="1"/>
  <c r="K700" i="34"/>
  <c r="F680" i="34"/>
  <c r="I688" i="34"/>
  <c r="I689" i="34" s="1"/>
  <c r="I691" i="34" s="1"/>
  <c r="N712" i="34"/>
  <c r="H691" i="34"/>
  <c r="M715" i="34"/>
  <c r="N549" i="34"/>
  <c r="O544" i="34"/>
  <c r="M544" i="34"/>
  <c r="O547" i="34"/>
  <c r="M550" i="34"/>
  <c r="F472" i="34"/>
  <c r="E478" i="34"/>
  <c r="M478" i="34"/>
  <c r="O478" i="34"/>
  <c r="I496" i="34"/>
  <c r="I520" i="34"/>
  <c r="F567" i="34"/>
  <c r="H507" i="34"/>
  <c r="H547" i="34" s="1"/>
  <c r="B508" i="34"/>
  <c r="B548" i="34" s="1"/>
  <c r="J508" i="34"/>
  <c r="J548" i="34" s="1"/>
  <c r="D509" i="34"/>
  <c r="D549" i="34" s="1"/>
  <c r="D572" i="34" s="1"/>
  <c r="L509" i="34"/>
  <c r="L549" i="34" s="1"/>
  <c r="L572" i="34" s="1"/>
  <c r="F510" i="34"/>
  <c r="F550" i="34" s="1"/>
  <c r="F573" i="34" s="1"/>
  <c r="N510" i="34"/>
  <c r="N550" i="34" s="1"/>
  <c r="N573" i="34" s="1"/>
  <c r="F478" i="34"/>
  <c r="D484" i="34"/>
  <c r="L484" i="34"/>
  <c r="N484" i="34"/>
  <c r="D490" i="34"/>
  <c r="L490" i="34"/>
  <c r="B507" i="34"/>
  <c r="B547" i="34" s="1"/>
  <c r="B555" i="34" s="1"/>
  <c r="J507" i="34"/>
  <c r="J547" i="34" s="1"/>
  <c r="J570" i="34" s="1"/>
  <c r="D508" i="34"/>
  <c r="D548" i="34" s="1"/>
  <c r="L508" i="34"/>
  <c r="L548" i="34" s="1"/>
  <c r="F509" i="34"/>
  <c r="F549" i="34" s="1"/>
  <c r="F557" i="34" s="1"/>
  <c r="H510" i="34"/>
  <c r="H550" i="34" s="1"/>
  <c r="H558" i="34" s="1"/>
  <c r="I507" i="34"/>
  <c r="I547" i="34" s="1"/>
  <c r="B528" i="34"/>
  <c r="J528" i="34"/>
  <c r="J529" i="34" s="1"/>
  <c r="H544" i="34"/>
  <c r="J544" i="34"/>
  <c r="J545" i="34" s="1"/>
  <c r="G581" i="34"/>
  <c r="G588" i="34"/>
  <c r="O588" i="34"/>
  <c r="O590" i="34" s="1"/>
  <c r="B465" i="34"/>
  <c r="J465" i="34"/>
  <c r="J642" i="34" s="1"/>
  <c r="I472" i="34"/>
  <c r="H478" i="34"/>
  <c r="F490" i="34"/>
  <c r="N496" i="34"/>
  <c r="N503" i="34"/>
  <c r="N644" i="34" s="1"/>
  <c r="D528" i="34"/>
  <c r="D530" i="34" s="1"/>
  <c r="L528" i="34"/>
  <c r="L530" i="34" s="1"/>
  <c r="N528" i="34"/>
  <c r="N530" i="34" s="1"/>
  <c r="B536" i="34"/>
  <c r="C538" i="34" s="1"/>
  <c r="J536" i="34"/>
  <c r="J537" i="34" s="1"/>
  <c r="L536" i="34"/>
  <c r="B544" i="34"/>
  <c r="I581" i="34"/>
  <c r="I588" i="34"/>
  <c r="I649" i="34" s="1"/>
  <c r="M548" i="34"/>
  <c r="M571" i="34" s="1"/>
  <c r="O549" i="34"/>
  <c r="O572" i="34" s="1"/>
  <c r="B472" i="34"/>
  <c r="J472" i="34"/>
  <c r="I478" i="34"/>
  <c r="G490" i="34"/>
  <c r="E496" i="34"/>
  <c r="M496" i="34"/>
  <c r="O496" i="34"/>
  <c r="E520" i="34"/>
  <c r="M520" i="34"/>
  <c r="O520" i="34"/>
  <c r="O522" i="34" s="1"/>
  <c r="E528" i="34"/>
  <c r="M528" i="34"/>
  <c r="C536" i="34"/>
  <c r="K536" i="34"/>
  <c r="M536" i="34"/>
  <c r="I536" i="34"/>
  <c r="K544" i="34"/>
  <c r="D567" i="34"/>
  <c r="L567" i="34"/>
  <c r="D547" i="34"/>
  <c r="D555" i="34" s="1"/>
  <c r="L547" i="34"/>
  <c r="L570" i="34" s="1"/>
  <c r="F548" i="34"/>
  <c r="F571" i="34" s="1"/>
  <c r="H549" i="34"/>
  <c r="H572" i="34" s="1"/>
  <c r="B550" i="34"/>
  <c r="B573" i="34" s="1"/>
  <c r="J550" i="34"/>
  <c r="J573" i="34" s="1"/>
  <c r="B478" i="34"/>
  <c r="H484" i="34"/>
  <c r="H490" i="34"/>
  <c r="F503" i="34"/>
  <c r="N520" i="34"/>
  <c r="F528" i="34"/>
  <c r="D536" i="34"/>
  <c r="N536" i="34"/>
  <c r="D544" i="34"/>
  <c r="L544" i="34"/>
  <c r="C581" i="34"/>
  <c r="K581" i="34"/>
  <c r="C588" i="34"/>
  <c r="C634" i="34" s="1"/>
  <c r="K588" i="34"/>
  <c r="K649" i="34" s="1"/>
  <c r="E547" i="34"/>
  <c r="M547" i="34"/>
  <c r="G548" i="34"/>
  <c r="O548" i="34"/>
  <c r="I549" i="34"/>
  <c r="I572" i="34" s="1"/>
  <c r="C550" i="34"/>
  <c r="C573" i="34" s="1"/>
  <c r="K550" i="34"/>
  <c r="K573" i="34" s="1"/>
  <c r="C478" i="34"/>
  <c r="I490" i="34"/>
  <c r="O503" i="34"/>
  <c r="O644" i="34" s="1"/>
  <c r="G520" i="34"/>
  <c r="E536" i="34"/>
  <c r="E538" i="34" s="1"/>
  <c r="O536" i="34"/>
  <c r="D581" i="34"/>
  <c r="L581" i="34"/>
  <c r="N581" i="34"/>
  <c r="L125" i="34"/>
  <c r="M432" i="34" s="1"/>
  <c r="M639" i="34" s="1"/>
  <c r="M420" i="34"/>
  <c r="M421" i="34" s="1"/>
  <c r="T125" i="34"/>
  <c r="AJ125" i="34"/>
  <c r="BJ125" i="34"/>
  <c r="G409" i="34"/>
  <c r="C421" i="34"/>
  <c r="D427" i="34"/>
  <c r="E123" i="34"/>
  <c r="M123" i="34"/>
  <c r="AC123" i="34"/>
  <c r="AC125" i="34" s="1"/>
  <c r="AK123" i="34"/>
  <c r="AK125" i="34" s="1"/>
  <c r="AS123" i="34"/>
  <c r="AS125" i="34" s="1"/>
  <c r="BA123" i="34"/>
  <c r="BA125" i="34" s="1"/>
  <c r="H379" i="34"/>
  <c r="H397" i="34"/>
  <c r="B409" i="34"/>
  <c r="J409" i="34"/>
  <c r="D415" i="34"/>
  <c r="L415" i="34"/>
  <c r="I421" i="34"/>
  <c r="AI125" i="34"/>
  <c r="V125" i="34"/>
  <c r="H361" i="34"/>
  <c r="I397" i="34"/>
  <c r="C409" i="34"/>
  <c r="K409" i="34"/>
  <c r="B421" i="34"/>
  <c r="J421" i="34"/>
  <c r="K421" i="34"/>
  <c r="BE125" i="34"/>
  <c r="J458" i="34"/>
  <c r="AN125" i="34"/>
  <c r="H373" i="34"/>
  <c r="M373" i="34"/>
  <c r="N417" i="34"/>
  <c r="L420" i="34"/>
  <c r="L421" i="34" s="1"/>
  <c r="H427" i="34"/>
  <c r="D433" i="34"/>
  <c r="H415" i="34"/>
  <c r="O417" i="34"/>
  <c r="I427" i="34"/>
  <c r="C439" i="34"/>
  <c r="Y123" i="34"/>
  <c r="Y125" i="34" s="1"/>
  <c r="B125" i="34"/>
  <c r="J125" i="34"/>
  <c r="N430" i="34" s="1"/>
  <c r="R125" i="34"/>
  <c r="Z125" i="34"/>
  <c r="AP123" i="34"/>
  <c r="AP125" i="34" s="1"/>
  <c r="AX123" i="34"/>
  <c r="AX125" i="34" s="1"/>
  <c r="H385" i="34"/>
  <c r="D439" i="34"/>
  <c r="L439" i="34"/>
  <c r="C445" i="34"/>
  <c r="K445" i="34"/>
  <c r="C125" i="34"/>
  <c r="AM123" i="34"/>
  <c r="AM125" i="34" s="1"/>
  <c r="AD125" i="34"/>
  <c r="F125" i="34"/>
  <c r="O430" i="34" s="1"/>
  <c r="N125" i="34"/>
  <c r="M430" i="34" s="1"/>
  <c r="AL125" i="34"/>
  <c r="AT125" i="34"/>
  <c r="BD125" i="34"/>
  <c r="I125" i="34"/>
  <c r="N431" i="34" s="1"/>
  <c r="Q125" i="34"/>
  <c r="AG125" i="34"/>
  <c r="AO125" i="34"/>
  <c r="AH125" i="34"/>
  <c r="B636" i="34"/>
  <c r="B637" i="34"/>
  <c r="J636" i="34"/>
  <c r="J637" i="34"/>
  <c r="F458" i="34"/>
  <c r="F445" i="34"/>
  <c r="F415" i="34"/>
  <c r="N458" i="34"/>
  <c r="N415" i="34"/>
  <c r="N439" i="34"/>
  <c r="N445" i="34"/>
  <c r="F409" i="34"/>
  <c r="N409" i="34"/>
  <c r="F427" i="34"/>
  <c r="E639" i="34"/>
  <c r="E640" i="34"/>
  <c r="E433" i="34"/>
  <c r="M640" i="34"/>
  <c r="G558" i="34"/>
  <c r="G573" i="34"/>
  <c r="H522" i="34"/>
  <c r="F421" i="34"/>
  <c r="M427" i="34"/>
  <c r="F639" i="34"/>
  <c r="F433" i="34"/>
  <c r="F439" i="34"/>
  <c r="G555" i="34"/>
  <c r="K572" i="34"/>
  <c r="K557" i="34"/>
  <c r="N427" i="34"/>
  <c r="J555" i="34"/>
  <c r="D556" i="34"/>
  <c r="D571" i="34"/>
  <c r="L556" i="34"/>
  <c r="L571" i="34"/>
  <c r="E637" i="34"/>
  <c r="E636" i="34"/>
  <c r="E379" i="34"/>
  <c r="M637" i="34"/>
  <c r="M636" i="34"/>
  <c r="M379" i="34"/>
  <c r="J379" i="34"/>
  <c r="E385" i="34"/>
  <c r="M385" i="34"/>
  <c r="F391" i="34"/>
  <c r="N391" i="34"/>
  <c r="C644" i="34"/>
  <c r="C643" i="34"/>
  <c r="K644" i="34"/>
  <c r="K643" i="34"/>
  <c r="C571" i="34"/>
  <c r="N373" i="34"/>
  <c r="F637" i="34"/>
  <c r="F636" i="34"/>
  <c r="F379" i="34"/>
  <c r="N637" i="34"/>
  <c r="N636" i="34"/>
  <c r="N379" i="34"/>
  <c r="N385" i="34"/>
  <c r="F397" i="34"/>
  <c r="L538" i="34"/>
  <c r="N361" i="34"/>
  <c r="E415" i="34"/>
  <c r="M415" i="34"/>
  <c r="BC125" i="34"/>
  <c r="BK125" i="34"/>
  <c r="H636" i="34"/>
  <c r="H637" i="34"/>
  <c r="B379" i="34"/>
  <c r="F373" i="34"/>
  <c r="E439" i="34"/>
  <c r="E445" i="34"/>
  <c r="E421" i="34"/>
  <c r="E391" i="34"/>
  <c r="E367" i="34"/>
  <c r="M439" i="34"/>
  <c r="M391" i="34"/>
  <c r="M367" i="34"/>
  <c r="M445" i="34"/>
  <c r="E409" i="34"/>
  <c r="M409" i="34"/>
  <c r="E427" i="34"/>
  <c r="O571" i="34"/>
  <c r="O556" i="34"/>
  <c r="E452" i="34"/>
  <c r="M452" i="34"/>
  <c r="I642" i="34"/>
  <c r="C484" i="34"/>
  <c r="K484" i="34"/>
  <c r="C496" i="34"/>
  <c r="K496" i="34"/>
  <c r="I503" i="34"/>
  <c r="J538" i="34"/>
  <c r="F555" i="34"/>
  <c r="D445" i="34"/>
  <c r="L445" i="34"/>
  <c r="F452" i="34"/>
  <c r="N452" i="34"/>
  <c r="J511" i="34"/>
  <c r="C465" i="34"/>
  <c r="C504" i="34" s="1"/>
  <c r="D496" i="34"/>
  <c r="L496" i="34"/>
  <c r="B503" i="34"/>
  <c r="K548" i="34"/>
  <c r="O550" i="34"/>
  <c r="D520" i="34"/>
  <c r="E522" i="34" s="1"/>
  <c r="L520" i="34"/>
  <c r="H649" i="34"/>
  <c r="H634" i="34"/>
  <c r="H632" i="34"/>
  <c r="G637" i="34"/>
  <c r="G636" i="34"/>
  <c r="O636" i="34"/>
  <c r="O637" i="34"/>
  <c r="C415" i="34"/>
  <c r="K415" i="34"/>
  <c r="G427" i="34"/>
  <c r="O427" i="34"/>
  <c r="G639" i="34"/>
  <c r="O639" i="34"/>
  <c r="O640" i="34"/>
  <c r="O433" i="34"/>
  <c r="O445" i="34"/>
  <c r="K570" i="34"/>
  <c r="K555" i="34"/>
  <c r="E556" i="34"/>
  <c r="G572" i="34"/>
  <c r="G557" i="34"/>
  <c r="O557" i="34"/>
  <c r="I573" i="34"/>
  <c r="D642" i="34"/>
  <c r="D511" i="34"/>
  <c r="C472" i="34"/>
  <c r="K472" i="34"/>
  <c r="H530" i="34"/>
  <c r="D538" i="34"/>
  <c r="O538" i="34"/>
  <c r="H439" i="34"/>
  <c r="H445" i="34"/>
  <c r="H639" i="34"/>
  <c r="H640" i="34"/>
  <c r="H433" i="34"/>
  <c r="G452" i="34"/>
  <c r="D570" i="34"/>
  <c r="L555" i="34"/>
  <c r="F556" i="34"/>
  <c r="N508" i="34"/>
  <c r="N548" i="34" s="1"/>
  <c r="N465" i="34"/>
  <c r="N537" i="34" s="1"/>
  <c r="B558" i="34"/>
  <c r="J558" i="34"/>
  <c r="K465" i="34"/>
  <c r="D472" i="34"/>
  <c r="D568" i="34" s="1"/>
  <c r="L472" i="34"/>
  <c r="F484" i="34"/>
  <c r="B490" i="34"/>
  <c r="J490" i="34"/>
  <c r="F496" i="34"/>
  <c r="D503" i="34"/>
  <c r="L503" i="34"/>
  <c r="N643" i="34"/>
  <c r="J503" i="34"/>
  <c r="E549" i="34"/>
  <c r="F520" i="34"/>
  <c r="N522" i="34"/>
  <c r="I528" i="34"/>
  <c r="J530" i="34" s="1"/>
  <c r="I636" i="34"/>
  <c r="I637" i="34"/>
  <c r="I639" i="34"/>
  <c r="G439" i="34"/>
  <c r="O439" i="34"/>
  <c r="H452" i="34"/>
  <c r="E570" i="34"/>
  <c r="E555" i="34"/>
  <c r="G571" i="34"/>
  <c r="G556" i="34"/>
  <c r="I557" i="34"/>
  <c r="L465" i="34"/>
  <c r="L568" i="34" s="1"/>
  <c r="E472" i="34"/>
  <c r="M472" i="34"/>
  <c r="G484" i="34"/>
  <c r="C490" i="34"/>
  <c r="K490" i="34"/>
  <c r="G496" i="34"/>
  <c r="E503" i="34"/>
  <c r="M503" i="34"/>
  <c r="G522" i="34"/>
  <c r="B529" i="34"/>
  <c r="F538" i="34"/>
  <c r="F558" i="34"/>
  <c r="C632" i="34"/>
  <c r="C649" i="34"/>
  <c r="K632" i="34"/>
  <c r="H421" i="34"/>
  <c r="B427" i="34"/>
  <c r="J427" i="34"/>
  <c r="B639" i="34"/>
  <c r="J639" i="34"/>
  <c r="G648" i="34"/>
  <c r="G655" i="34" s="1"/>
  <c r="G458" i="34"/>
  <c r="O648" i="34"/>
  <c r="O655" i="34" s="1"/>
  <c r="O458" i="34"/>
  <c r="N570" i="34"/>
  <c r="N555" i="34"/>
  <c r="H571" i="34"/>
  <c r="H556" i="34"/>
  <c r="B572" i="34"/>
  <c r="B557" i="34"/>
  <c r="L573" i="34"/>
  <c r="L558" i="34"/>
  <c r="M549" i="34"/>
  <c r="K530" i="34"/>
  <c r="O530" i="34"/>
  <c r="C636" i="34"/>
  <c r="C637" i="34"/>
  <c r="K636" i="34"/>
  <c r="K637" i="34"/>
  <c r="C640" i="34"/>
  <c r="C639" i="34"/>
  <c r="I439" i="34"/>
  <c r="I445" i="34"/>
  <c r="C452" i="34"/>
  <c r="K452" i="34"/>
  <c r="H648" i="34"/>
  <c r="H655" i="34" s="1"/>
  <c r="H458" i="34"/>
  <c r="B458" i="34"/>
  <c r="O570" i="34"/>
  <c r="O555" i="34"/>
  <c r="I571" i="34"/>
  <c r="I556" i="34"/>
  <c r="C572" i="34"/>
  <c r="C557" i="34"/>
  <c r="E573" i="34"/>
  <c r="E558" i="34"/>
  <c r="M573" i="34"/>
  <c r="M558" i="34"/>
  <c r="G472" i="34"/>
  <c r="G503" i="34"/>
  <c r="O643" i="34"/>
  <c r="N557" i="34"/>
  <c r="N572" i="34"/>
  <c r="I521" i="34"/>
  <c r="I522" i="34"/>
  <c r="L545" i="34"/>
  <c r="D636" i="34"/>
  <c r="D637" i="34"/>
  <c r="L636" i="34"/>
  <c r="L637" i="34"/>
  <c r="D452" i="34"/>
  <c r="D458" i="34"/>
  <c r="L452" i="34"/>
  <c r="L458" i="34"/>
  <c r="D639" i="34"/>
  <c r="D640" i="34"/>
  <c r="L640" i="34"/>
  <c r="G433" i="34"/>
  <c r="B439" i="34"/>
  <c r="J439" i="34"/>
  <c r="B445" i="34"/>
  <c r="J445" i="34"/>
  <c r="I458" i="34"/>
  <c r="H555" i="34"/>
  <c r="H570" i="34"/>
  <c r="J556" i="34"/>
  <c r="J571" i="34"/>
  <c r="L557" i="34"/>
  <c r="N558" i="34"/>
  <c r="B484" i="34"/>
  <c r="J484" i="34"/>
  <c r="B496" i="34"/>
  <c r="J496" i="34"/>
  <c r="H503" i="34"/>
  <c r="B520" i="34"/>
  <c r="J520" i="34"/>
  <c r="E530" i="34"/>
  <c r="E544" i="34"/>
  <c r="D632" i="34"/>
  <c r="D649" i="34"/>
  <c r="D634" i="34"/>
  <c r="D590" i="34"/>
  <c r="D603" i="34"/>
  <c r="L632" i="34"/>
  <c r="L649" i="34"/>
  <c r="L634" i="34"/>
  <c r="L603" i="34"/>
  <c r="E465" i="34"/>
  <c r="M465" i="34"/>
  <c r="G567" i="34"/>
  <c r="E632" i="34"/>
  <c r="E589" i="34"/>
  <c r="E649" i="34"/>
  <c r="M632" i="34"/>
  <c r="M649" i="34"/>
  <c r="M634" i="34"/>
  <c r="E590" i="34"/>
  <c r="F465" i="34"/>
  <c r="F658" i="34" s="1"/>
  <c r="F544" i="34"/>
  <c r="F545" i="34" s="1"/>
  <c r="H567" i="34"/>
  <c r="B581" i="34"/>
  <c r="J581" i="34"/>
  <c r="F588" i="34"/>
  <c r="F640" i="34" s="1"/>
  <c r="N632" i="34"/>
  <c r="N649" i="34"/>
  <c r="N634" i="34"/>
  <c r="N590" i="34"/>
  <c r="M590" i="34"/>
  <c r="E603" i="34"/>
  <c r="E634" i="34"/>
  <c r="K639" i="34"/>
  <c r="E458" i="34"/>
  <c r="M458" i="34"/>
  <c r="G465" i="34"/>
  <c r="G529" i="34" s="1"/>
  <c r="O465" i="34"/>
  <c r="O529" i="34" s="1"/>
  <c r="G544" i="34"/>
  <c r="I567" i="34"/>
  <c r="O634" i="34"/>
  <c r="O632" i="34"/>
  <c r="H465" i="34"/>
  <c r="G536" i="34"/>
  <c r="B567" i="34"/>
  <c r="J567" i="34"/>
  <c r="J568" i="34" s="1"/>
  <c r="I605" i="34"/>
  <c r="C606" i="34"/>
  <c r="K606" i="34"/>
  <c r="E607" i="34"/>
  <c r="M607" i="34"/>
  <c r="G608" i="34"/>
  <c r="H536" i="34"/>
  <c r="C567" i="34"/>
  <c r="K567" i="34"/>
  <c r="H603" i="34"/>
  <c r="I603" i="34"/>
  <c r="N567" i="34"/>
  <c r="F581" i="34"/>
  <c r="B588" i="34"/>
  <c r="B603" i="34" s="1"/>
  <c r="J588" i="34"/>
  <c r="J658" i="34"/>
  <c r="H608" i="34"/>
  <c r="J688" i="34"/>
  <c r="N708" i="34"/>
  <c r="M709" i="34"/>
  <c r="M711" i="34" s="1"/>
  <c r="D658" i="34"/>
  <c r="M603" i="34"/>
  <c r="O717" i="34"/>
  <c r="F603" i="34"/>
  <c r="N603" i="34"/>
  <c r="F687" i="34"/>
  <c r="K705" i="34"/>
  <c r="K707" i="34" s="1"/>
  <c r="L704" i="34"/>
  <c r="N713" i="34"/>
  <c r="N715" i="34" s="1"/>
  <c r="O712" i="34"/>
  <c r="F672" i="34"/>
  <c r="D679" i="34"/>
  <c r="G684" i="34"/>
  <c r="K696" i="34"/>
  <c r="O654" i="34"/>
  <c r="D675" i="34"/>
  <c r="E658" i="34"/>
  <c r="M658" i="34"/>
  <c r="J703" i="34"/>
  <c r="E683" i="34"/>
  <c r="L711" i="34"/>
  <c r="O721" i="34"/>
  <c r="O652" i="34"/>
  <c r="O669" i="34"/>
  <c r="O713" i="34"/>
  <c r="O661" i="32"/>
  <c r="O721" i="32" s="1"/>
  <c r="O722" i="32" s="1"/>
  <c r="L711" i="33"/>
  <c r="G691" i="33"/>
  <c r="F680" i="33"/>
  <c r="L704" i="33"/>
  <c r="D606" i="33"/>
  <c r="H608" i="33"/>
  <c r="J605" i="33"/>
  <c r="C605" i="33"/>
  <c r="K605" i="33"/>
  <c r="M606" i="33"/>
  <c r="G607" i="33"/>
  <c r="I608" i="33"/>
  <c r="E605" i="33"/>
  <c r="M605" i="33"/>
  <c r="G606" i="33"/>
  <c r="O606" i="33"/>
  <c r="I607" i="33"/>
  <c r="C608" i="33"/>
  <c r="B605" i="33"/>
  <c r="L606" i="33"/>
  <c r="N607" i="33"/>
  <c r="O605" i="33"/>
  <c r="I606" i="33"/>
  <c r="C607" i="33"/>
  <c r="K607" i="33"/>
  <c r="E608" i="33"/>
  <c r="M608" i="33"/>
  <c r="E544" i="33"/>
  <c r="C544" i="33"/>
  <c r="O547" i="33"/>
  <c r="O555" i="33" s="1"/>
  <c r="I548" i="33"/>
  <c r="C549" i="33"/>
  <c r="C557" i="33" s="1"/>
  <c r="E550" i="33"/>
  <c r="M550" i="33"/>
  <c r="M558" i="33" s="1"/>
  <c r="K544" i="33"/>
  <c r="G550" i="33"/>
  <c r="G558" i="33" s="1"/>
  <c r="B547" i="33"/>
  <c r="B472" i="33"/>
  <c r="J478" i="33"/>
  <c r="B490" i="33"/>
  <c r="J490" i="33"/>
  <c r="B496" i="33"/>
  <c r="J496" i="33"/>
  <c r="B503" i="33"/>
  <c r="G547" i="33"/>
  <c r="G555" i="33" s="1"/>
  <c r="C520" i="33"/>
  <c r="K520" i="33"/>
  <c r="C528" i="33"/>
  <c r="B536" i="33"/>
  <c r="J536" i="33"/>
  <c r="J538" i="33" s="1"/>
  <c r="E549" i="33"/>
  <c r="J547" i="33"/>
  <c r="J570" i="33" s="1"/>
  <c r="L548" i="33"/>
  <c r="L556" i="33" s="1"/>
  <c r="J484" i="33"/>
  <c r="J503" i="33"/>
  <c r="C547" i="33"/>
  <c r="C570" i="33" s="1"/>
  <c r="K547" i="33"/>
  <c r="E548" i="33"/>
  <c r="E556" i="33" s="1"/>
  <c r="M548" i="33"/>
  <c r="G549" i="33"/>
  <c r="G572" i="33" s="1"/>
  <c r="O549" i="33"/>
  <c r="O572" i="33" s="1"/>
  <c r="I550" i="33"/>
  <c r="C472" i="33"/>
  <c r="K472" i="33"/>
  <c r="C478" i="33"/>
  <c r="K478" i="33"/>
  <c r="C484" i="33"/>
  <c r="K484" i="33"/>
  <c r="C490" i="33"/>
  <c r="K490" i="33"/>
  <c r="C496" i="33"/>
  <c r="K496" i="33"/>
  <c r="C503" i="33"/>
  <c r="K503" i="33"/>
  <c r="K644" i="33" s="1"/>
  <c r="D520" i="33"/>
  <c r="L520" i="33"/>
  <c r="N528" i="33"/>
  <c r="B567" i="33"/>
  <c r="J567" i="33"/>
  <c r="F549" i="33"/>
  <c r="N549" i="33"/>
  <c r="J472" i="33"/>
  <c r="B478" i="33"/>
  <c r="B484" i="33"/>
  <c r="D547" i="33"/>
  <c r="D570" i="33" s="1"/>
  <c r="L547" i="33"/>
  <c r="F548" i="33"/>
  <c r="N548" i="33"/>
  <c r="N556" i="33" s="1"/>
  <c r="H549" i="33"/>
  <c r="B550" i="33"/>
  <c r="J550" i="33"/>
  <c r="D472" i="33"/>
  <c r="L472" i="33"/>
  <c r="D478" i="33"/>
  <c r="L478" i="33"/>
  <c r="N478" i="33"/>
  <c r="D484" i="33"/>
  <c r="L484" i="33"/>
  <c r="D490" i="33"/>
  <c r="L490" i="33"/>
  <c r="N490" i="33"/>
  <c r="D496" i="33"/>
  <c r="L496" i="33"/>
  <c r="D503" i="33"/>
  <c r="D643" i="33" s="1"/>
  <c r="L503" i="33"/>
  <c r="N503" i="33"/>
  <c r="N643" i="33" s="1"/>
  <c r="E520" i="33"/>
  <c r="M520" i="33"/>
  <c r="E528" i="33"/>
  <c r="F530" i="33" s="1"/>
  <c r="M528" i="33"/>
  <c r="G528" i="33"/>
  <c r="O528" i="33"/>
  <c r="D536" i="33"/>
  <c r="L536" i="33"/>
  <c r="M538" i="33" s="1"/>
  <c r="N536" i="33"/>
  <c r="N538" i="33" s="1"/>
  <c r="C581" i="33"/>
  <c r="K581" i="33"/>
  <c r="C588" i="33"/>
  <c r="C590" i="33" s="1"/>
  <c r="K588" i="33"/>
  <c r="K632" i="33" s="1"/>
  <c r="K548" i="33"/>
  <c r="K571" i="33" s="1"/>
  <c r="M549" i="33"/>
  <c r="O550" i="33"/>
  <c r="O573" i="33" s="1"/>
  <c r="D548" i="33"/>
  <c r="D556" i="33" s="1"/>
  <c r="H550" i="33"/>
  <c r="H573" i="33" s="1"/>
  <c r="E547" i="33"/>
  <c r="E570" i="33" s="1"/>
  <c r="M547" i="33"/>
  <c r="G548" i="33"/>
  <c r="O548" i="33"/>
  <c r="I549" i="33"/>
  <c r="C550" i="33"/>
  <c r="C558" i="33" s="1"/>
  <c r="K550" i="33"/>
  <c r="K558" i="33" s="1"/>
  <c r="E472" i="33"/>
  <c r="M472" i="33"/>
  <c r="E478" i="33"/>
  <c r="M478" i="33"/>
  <c r="E484" i="33"/>
  <c r="M484" i="33"/>
  <c r="E490" i="33"/>
  <c r="M490" i="33"/>
  <c r="O490" i="33"/>
  <c r="E496" i="33"/>
  <c r="M496" i="33"/>
  <c r="E503" i="33"/>
  <c r="F505" i="33" s="1"/>
  <c r="M503" i="33"/>
  <c r="M643" i="33" s="1"/>
  <c r="F520" i="33"/>
  <c r="N520" i="33"/>
  <c r="O536" i="33"/>
  <c r="N567" i="33"/>
  <c r="B603" i="33"/>
  <c r="H548" i="33"/>
  <c r="J549" i="33"/>
  <c r="E581" i="33"/>
  <c r="M581" i="33"/>
  <c r="E588" i="33"/>
  <c r="M588" i="33"/>
  <c r="M634" i="33" s="1"/>
  <c r="O588" i="33"/>
  <c r="O590" i="33" s="1"/>
  <c r="B549" i="33"/>
  <c r="B572" i="33" s="1"/>
  <c r="K549" i="33"/>
  <c r="G465" i="33"/>
  <c r="G472" i="33"/>
  <c r="G545" i="33" s="1"/>
  <c r="O472" i="33"/>
  <c r="G478" i="33"/>
  <c r="O478" i="33"/>
  <c r="G484" i="33"/>
  <c r="G490" i="33"/>
  <c r="G496" i="33"/>
  <c r="O496" i="33"/>
  <c r="G503" i="33"/>
  <c r="G644" i="33" s="1"/>
  <c r="O503" i="33"/>
  <c r="H520" i="33"/>
  <c r="H522" i="33" s="1"/>
  <c r="J528" i="33"/>
  <c r="F547" i="33"/>
  <c r="F555" i="33" s="1"/>
  <c r="N547" i="33"/>
  <c r="D550" i="33"/>
  <c r="D558" i="33" s="1"/>
  <c r="L550" i="33"/>
  <c r="H465" i="33"/>
  <c r="H658" i="33" s="1"/>
  <c r="B548" i="33"/>
  <c r="J548" i="33"/>
  <c r="J571" i="33" s="1"/>
  <c r="D549" i="33"/>
  <c r="D572" i="33" s="1"/>
  <c r="L549" i="33"/>
  <c r="L572" i="33" s="1"/>
  <c r="F550" i="33"/>
  <c r="F573" i="33" s="1"/>
  <c r="N550" i="33"/>
  <c r="H472" i="33"/>
  <c r="H478" i="33"/>
  <c r="H484" i="33"/>
  <c r="H490" i="33"/>
  <c r="H496" i="33"/>
  <c r="H503" i="33"/>
  <c r="H643" i="33" s="1"/>
  <c r="I520" i="33"/>
  <c r="I521" i="33" s="1"/>
  <c r="I528" i="33"/>
  <c r="K528" i="33"/>
  <c r="G567" i="33"/>
  <c r="G581" i="33"/>
  <c r="O581" i="33"/>
  <c r="G588" i="33"/>
  <c r="G634" i="33" s="1"/>
  <c r="C548" i="33"/>
  <c r="C556" i="33" s="1"/>
  <c r="C385" i="33"/>
  <c r="K385" i="33"/>
  <c r="E123" i="33"/>
  <c r="E125" i="33" s="1"/>
  <c r="O431" i="33" s="1"/>
  <c r="M123" i="33"/>
  <c r="M125" i="33" s="1"/>
  <c r="M431" i="33" s="1"/>
  <c r="U123" i="33"/>
  <c r="U125" i="33" s="1"/>
  <c r="K431" i="33" s="1"/>
  <c r="AC123" i="33"/>
  <c r="AC125" i="33" s="1"/>
  <c r="I431" i="33" s="1"/>
  <c r="AK123" i="33"/>
  <c r="AK125" i="33" s="1"/>
  <c r="G431" i="33" s="1"/>
  <c r="AS123" i="33"/>
  <c r="AS125" i="33" s="1"/>
  <c r="E431" i="33" s="1"/>
  <c r="BA123" i="33"/>
  <c r="BA125" i="33" s="1"/>
  <c r="C431" i="33" s="1"/>
  <c r="H367" i="33"/>
  <c r="C391" i="33"/>
  <c r="K391" i="33"/>
  <c r="G123" i="33"/>
  <c r="O417" i="33" s="1"/>
  <c r="O123" i="33"/>
  <c r="W123" i="33"/>
  <c r="K417" i="33" s="1"/>
  <c r="AE123" i="33"/>
  <c r="I417" i="33" s="1"/>
  <c r="AM123" i="33"/>
  <c r="G417" i="33" s="1"/>
  <c r="AU123" i="33"/>
  <c r="AU125" i="33" s="1"/>
  <c r="E429" i="33" s="1"/>
  <c r="G379" i="33"/>
  <c r="O379" i="33"/>
  <c r="H123" i="33"/>
  <c r="N420" i="33" s="1"/>
  <c r="P123" i="33"/>
  <c r="X123" i="33"/>
  <c r="AF123" i="33"/>
  <c r="H420" i="33" s="1"/>
  <c r="H421" i="33" s="1"/>
  <c r="AN123" i="33"/>
  <c r="AN125" i="33" s="1"/>
  <c r="F432" i="33" s="1"/>
  <c r="AV123" i="33"/>
  <c r="K367" i="33"/>
  <c r="H379" i="33"/>
  <c r="G385" i="33"/>
  <c r="O385" i="33"/>
  <c r="C373" i="33"/>
  <c r="K373" i="33"/>
  <c r="H385" i="33"/>
  <c r="G391" i="33"/>
  <c r="O391" i="33"/>
  <c r="H391" i="33"/>
  <c r="O409" i="33"/>
  <c r="B425" i="33"/>
  <c r="BE125" i="33"/>
  <c r="B431" i="33" s="1"/>
  <c r="AI123" i="33"/>
  <c r="H417" i="33" s="1"/>
  <c r="AQ123" i="33"/>
  <c r="F417" i="33" s="1"/>
  <c r="H415" i="33"/>
  <c r="B415" i="33"/>
  <c r="J415" i="33"/>
  <c r="B439" i="33"/>
  <c r="G409" i="33"/>
  <c r="H409" i="33"/>
  <c r="G415" i="33"/>
  <c r="O415" i="33"/>
  <c r="BD125" i="33"/>
  <c r="B432" i="33" s="1"/>
  <c r="B433" i="33" s="1"/>
  <c r="B426" i="33"/>
  <c r="B427" i="33" s="1"/>
  <c r="Q125" i="33"/>
  <c r="L431" i="33" s="1"/>
  <c r="Y125" i="33"/>
  <c r="J431" i="33" s="1"/>
  <c r="AG125" i="33"/>
  <c r="H431" i="33" s="1"/>
  <c r="AO125" i="33"/>
  <c r="F431" i="33" s="1"/>
  <c r="AW125" i="33"/>
  <c r="D431" i="33" s="1"/>
  <c r="BJ125" i="33"/>
  <c r="K419" i="33"/>
  <c r="H445" i="33"/>
  <c r="H452" i="33"/>
  <c r="X125" i="33"/>
  <c r="J432" i="33" s="1"/>
  <c r="J433" i="33" s="1"/>
  <c r="I125" i="33"/>
  <c r="N431" i="33" s="1"/>
  <c r="B123" i="33"/>
  <c r="B125" i="33" s="1"/>
  <c r="J123" i="33"/>
  <c r="R123" i="33"/>
  <c r="Z123" i="33"/>
  <c r="AH123" i="33"/>
  <c r="AP123" i="33"/>
  <c r="AX123" i="33"/>
  <c r="BC125" i="33"/>
  <c r="C429" i="33" s="1"/>
  <c r="BK125" i="33"/>
  <c r="J391" i="33"/>
  <c r="D419" i="33"/>
  <c r="L419" i="33"/>
  <c r="F420" i="33"/>
  <c r="F421" i="33" s="1"/>
  <c r="AY123" i="33"/>
  <c r="D417" i="33" s="1"/>
  <c r="E419" i="33"/>
  <c r="M419" i="33"/>
  <c r="B445" i="33"/>
  <c r="J445" i="33"/>
  <c r="B452" i="33"/>
  <c r="J452" i="33"/>
  <c r="D123" i="33"/>
  <c r="L123" i="33"/>
  <c r="T123" i="33"/>
  <c r="AB123" i="33"/>
  <c r="AJ123" i="33"/>
  <c r="AR123" i="33"/>
  <c r="AZ123" i="33"/>
  <c r="BF125" i="33"/>
  <c r="B430" i="33" s="1"/>
  <c r="F409" i="33"/>
  <c r="F419" i="33"/>
  <c r="N419" i="33"/>
  <c r="B424" i="33"/>
  <c r="BG125" i="33"/>
  <c r="B429" i="33" s="1"/>
  <c r="C417" i="33"/>
  <c r="G419" i="33"/>
  <c r="O419" i="33"/>
  <c r="F125" i="33"/>
  <c r="O430" i="33" s="1"/>
  <c r="N125" i="33"/>
  <c r="M430" i="33" s="1"/>
  <c r="V125" i="33"/>
  <c r="K430" i="33" s="1"/>
  <c r="AD125" i="33"/>
  <c r="I430" i="33" s="1"/>
  <c r="AL125" i="33"/>
  <c r="G430" i="33" s="1"/>
  <c r="AT125" i="33"/>
  <c r="E430" i="33" s="1"/>
  <c r="BB125" i="33"/>
  <c r="C430" i="33" s="1"/>
  <c r="B397" i="33"/>
  <c r="J397" i="33"/>
  <c r="H419" i="33"/>
  <c r="J420" i="33"/>
  <c r="J421" i="33" s="1"/>
  <c r="B423" i="33"/>
  <c r="G439" i="33"/>
  <c r="O439" i="33"/>
  <c r="P125" i="33"/>
  <c r="L432" i="33" s="1"/>
  <c r="L640" i="33" s="1"/>
  <c r="G125" i="33"/>
  <c r="O429" i="33" s="1"/>
  <c r="W125" i="33"/>
  <c r="K429" i="33" s="1"/>
  <c r="AM125" i="33"/>
  <c r="G429" i="33" s="1"/>
  <c r="BH125" i="33"/>
  <c r="E417" i="33"/>
  <c r="G418" i="33"/>
  <c r="O418" i="33"/>
  <c r="I419" i="33"/>
  <c r="H439" i="33"/>
  <c r="B409" i="33"/>
  <c r="J409" i="33"/>
  <c r="J419" i="33"/>
  <c r="L420" i="33"/>
  <c r="L421" i="33" s="1"/>
  <c r="G452" i="33"/>
  <c r="O452" i="33"/>
  <c r="C125" i="33"/>
  <c r="K125" i="33"/>
  <c r="N429" i="33" s="1"/>
  <c r="S125" i="33"/>
  <c r="L429" i="33" s="1"/>
  <c r="AA125" i="33"/>
  <c r="J429" i="33" s="1"/>
  <c r="AQ125" i="33"/>
  <c r="F429" i="33" s="1"/>
  <c r="AY125" i="33"/>
  <c r="D429" i="33" s="1"/>
  <c r="C637" i="33"/>
  <c r="C636" i="33"/>
  <c r="K637" i="33"/>
  <c r="K636" i="33"/>
  <c r="L391" i="33"/>
  <c r="C427" i="33"/>
  <c r="K427" i="33"/>
  <c r="L427" i="33"/>
  <c r="F439" i="33"/>
  <c r="N439" i="33"/>
  <c r="B570" i="33"/>
  <c r="B555" i="33"/>
  <c r="D571" i="33"/>
  <c r="L571" i="33"/>
  <c r="F572" i="33"/>
  <c r="F557" i="33"/>
  <c r="N572" i="33"/>
  <c r="N557" i="33"/>
  <c r="B504" i="33"/>
  <c r="J643" i="33"/>
  <c r="J644" i="33"/>
  <c r="J505" i="33"/>
  <c r="C522" i="33"/>
  <c r="K522" i="33"/>
  <c r="C530" i="33"/>
  <c r="I545" i="33"/>
  <c r="D636" i="33"/>
  <c r="D637" i="33"/>
  <c r="L636" i="33"/>
  <c r="L637" i="33"/>
  <c r="C458" i="33"/>
  <c r="C409" i="33"/>
  <c r="K458" i="33"/>
  <c r="K409" i="33"/>
  <c r="N409" i="33"/>
  <c r="F415" i="33"/>
  <c r="N415" i="33"/>
  <c r="C445" i="33"/>
  <c r="K445" i="33"/>
  <c r="K570" i="33"/>
  <c r="K555" i="33"/>
  <c r="E571" i="33"/>
  <c r="M571" i="33"/>
  <c r="M556" i="33"/>
  <c r="I573" i="33"/>
  <c r="I558" i="33"/>
  <c r="C644" i="33"/>
  <c r="C643" i="33"/>
  <c r="D522" i="33"/>
  <c r="L522" i="33"/>
  <c r="E636" i="33"/>
  <c r="E637" i="33"/>
  <c r="M636" i="33"/>
  <c r="M637" i="33"/>
  <c r="D409" i="33"/>
  <c r="L409" i="33"/>
  <c r="N427" i="33"/>
  <c r="L570" i="33"/>
  <c r="L555" i="33"/>
  <c r="F571" i="33"/>
  <c r="F556" i="33"/>
  <c r="N571" i="33"/>
  <c r="H572" i="33"/>
  <c r="H557" i="33"/>
  <c r="J573" i="33"/>
  <c r="J558" i="33"/>
  <c r="D644" i="33"/>
  <c r="L644" i="33"/>
  <c r="L643" i="33"/>
  <c r="L505" i="33"/>
  <c r="I556" i="33"/>
  <c r="I571" i="33"/>
  <c r="E522" i="33"/>
  <c r="M522" i="33"/>
  <c r="G530" i="33"/>
  <c r="G529" i="33"/>
  <c r="O530" i="33"/>
  <c r="D367" i="33"/>
  <c r="L367" i="33"/>
  <c r="F373" i="33"/>
  <c r="N373" i="33"/>
  <c r="F637" i="33"/>
  <c r="F636" i="33"/>
  <c r="N637" i="33"/>
  <c r="N636" i="33"/>
  <c r="E452" i="33"/>
  <c r="E439" i="33"/>
  <c r="E415" i="33"/>
  <c r="M452" i="33"/>
  <c r="M439" i="33"/>
  <c r="M415" i="33"/>
  <c r="E409" i="33"/>
  <c r="M409" i="33"/>
  <c r="E445" i="33"/>
  <c r="M445" i="33"/>
  <c r="C452" i="33"/>
  <c r="K452" i="33"/>
  <c r="E555" i="33"/>
  <c r="G556" i="33"/>
  <c r="G571" i="33"/>
  <c r="O556" i="33"/>
  <c r="O571" i="33"/>
  <c r="I557" i="33"/>
  <c r="I572" i="33"/>
  <c r="K573" i="33"/>
  <c r="E643" i="33"/>
  <c r="E644" i="33"/>
  <c r="E505" i="33"/>
  <c r="M505" i="33"/>
  <c r="C572" i="33"/>
  <c r="F522" i="33"/>
  <c r="E538" i="33"/>
  <c r="O538" i="33"/>
  <c r="G637" i="33"/>
  <c r="G636" i="33"/>
  <c r="O637" i="33"/>
  <c r="O636" i="33"/>
  <c r="I439" i="33"/>
  <c r="F445" i="33"/>
  <c r="N445" i="33"/>
  <c r="D452" i="33"/>
  <c r="L452" i="33"/>
  <c r="F570" i="33"/>
  <c r="N570" i="33"/>
  <c r="N555" i="33"/>
  <c r="J572" i="33"/>
  <c r="J557" i="33"/>
  <c r="L573" i="33"/>
  <c r="L558" i="33"/>
  <c r="F643" i="33"/>
  <c r="F644" i="33"/>
  <c r="F504" i="33"/>
  <c r="K557" i="33"/>
  <c r="K572" i="33"/>
  <c r="G522" i="33"/>
  <c r="F538" i="33"/>
  <c r="H538" i="33"/>
  <c r="H537" i="33"/>
  <c r="H636" i="33"/>
  <c r="H637" i="33"/>
  <c r="F391" i="33"/>
  <c r="N391" i="33"/>
  <c r="G458" i="33"/>
  <c r="G445" i="33"/>
  <c r="N421" i="33"/>
  <c r="C439" i="33"/>
  <c r="K439" i="33"/>
  <c r="G642" i="33"/>
  <c r="G658" i="33"/>
  <c r="G511" i="33"/>
  <c r="G643" i="33"/>
  <c r="G504" i="33"/>
  <c r="G505" i="33"/>
  <c r="O644" i="33"/>
  <c r="O643" i="33"/>
  <c r="E558" i="33"/>
  <c r="E573" i="33"/>
  <c r="H521" i="33"/>
  <c r="J530" i="33"/>
  <c r="G538" i="33"/>
  <c r="I636" i="33"/>
  <c r="I637" i="33"/>
  <c r="C379" i="33"/>
  <c r="K379" i="33"/>
  <c r="F397" i="33"/>
  <c r="C415" i="33"/>
  <c r="K415" i="33"/>
  <c r="D439" i="33"/>
  <c r="L439" i="33"/>
  <c r="H642" i="33"/>
  <c r="H511" i="33"/>
  <c r="B571" i="33"/>
  <c r="B556" i="33"/>
  <c r="D557" i="33"/>
  <c r="L557" i="33"/>
  <c r="F558" i="33"/>
  <c r="N573" i="33"/>
  <c r="N558" i="33"/>
  <c r="H505" i="33"/>
  <c r="I529" i="33"/>
  <c r="K530" i="33"/>
  <c r="B636" i="33"/>
  <c r="B637" i="33"/>
  <c r="J636" i="33"/>
  <c r="J637" i="33"/>
  <c r="I452" i="33"/>
  <c r="I427" i="33"/>
  <c r="I409" i="33"/>
  <c r="D415" i="33"/>
  <c r="L415" i="33"/>
  <c r="F427" i="33"/>
  <c r="I445" i="33"/>
  <c r="I658" i="33"/>
  <c r="I642" i="33"/>
  <c r="I597" i="33"/>
  <c r="I466" i="33"/>
  <c r="I511" i="33"/>
  <c r="C571" i="33"/>
  <c r="K556" i="33"/>
  <c r="E572" i="33"/>
  <c r="E557" i="33"/>
  <c r="M572" i="33"/>
  <c r="M557" i="33"/>
  <c r="G573" i="33"/>
  <c r="I643" i="33"/>
  <c r="I644" i="33"/>
  <c r="I504" i="33"/>
  <c r="I505" i="33"/>
  <c r="J522" i="33"/>
  <c r="B465" i="33"/>
  <c r="B529" i="33" s="1"/>
  <c r="J465" i="33"/>
  <c r="H507" i="33"/>
  <c r="H547" i="33" s="1"/>
  <c r="I537" i="33"/>
  <c r="H545" i="33"/>
  <c r="I567" i="33"/>
  <c r="I568" i="33" s="1"/>
  <c r="I632" i="33"/>
  <c r="I589" i="33"/>
  <c r="I649" i="33"/>
  <c r="I634" i="33"/>
  <c r="I590" i="33"/>
  <c r="G597" i="33"/>
  <c r="I458" i="33"/>
  <c r="C465" i="33"/>
  <c r="C504" i="33" s="1"/>
  <c r="K465" i="33"/>
  <c r="I507" i="33"/>
  <c r="I547" i="33" s="1"/>
  <c r="G537" i="33"/>
  <c r="B649" i="33"/>
  <c r="B634" i="33"/>
  <c r="B632" i="33"/>
  <c r="H597" i="33"/>
  <c r="B458" i="33"/>
  <c r="J458" i="33"/>
  <c r="D465" i="33"/>
  <c r="L465" i="33"/>
  <c r="L589" i="33" s="1"/>
  <c r="H528" i="33"/>
  <c r="I530" i="33" s="1"/>
  <c r="B544" i="33"/>
  <c r="J544" i="33"/>
  <c r="C567" i="33"/>
  <c r="K567" i="33"/>
  <c r="K568" i="33" s="1"/>
  <c r="C649" i="33"/>
  <c r="C634" i="33"/>
  <c r="C632" i="33"/>
  <c r="C603" i="33"/>
  <c r="K649" i="33"/>
  <c r="K634" i="33"/>
  <c r="K603" i="33"/>
  <c r="K590" i="33"/>
  <c r="O445" i="33"/>
  <c r="E465" i="33"/>
  <c r="E545" i="33" s="1"/>
  <c r="M465" i="33"/>
  <c r="M545" i="33" s="1"/>
  <c r="D568" i="33"/>
  <c r="D632" i="33"/>
  <c r="D649" i="33"/>
  <c r="D634" i="33"/>
  <c r="D603" i="33"/>
  <c r="D590" i="33"/>
  <c r="L632" i="33"/>
  <c r="L649" i="33"/>
  <c r="L634" i="33"/>
  <c r="L603" i="33"/>
  <c r="L590" i="33"/>
  <c r="B640" i="33"/>
  <c r="B639" i="33"/>
  <c r="D458" i="33"/>
  <c r="L458" i="33"/>
  <c r="F465" i="33"/>
  <c r="F521" i="33" s="1"/>
  <c r="N465" i="33"/>
  <c r="C536" i="33"/>
  <c r="K536" i="33"/>
  <c r="I538" i="33"/>
  <c r="D544" i="33"/>
  <c r="D545" i="33" s="1"/>
  <c r="L545" i="33"/>
  <c r="E567" i="33"/>
  <c r="M567" i="33"/>
  <c r="O567" i="33"/>
  <c r="E634" i="33"/>
  <c r="M649" i="33"/>
  <c r="M589" i="33"/>
  <c r="M632" i="33"/>
  <c r="M590" i="33"/>
  <c r="O632" i="33"/>
  <c r="O649" i="33"/>
  <c r="O634" i="33"/>
  <c r="K597" i="33"/>
  <c r="E458" i="33"/>
  <c r="M458" i="33"/>
  <c r="O465" i="33"/>
  <c r="O504" i="33" s="1"/>
  <c r="F632" i="33"/>
  <c r="F649" i="33"/>
  <c r="F634" i="33"/>
  <c r="F603" i="33"/>
  <c r="N632" i="33"/>
  <c r="N649" i="33"/>
  <c r="N634" i="33"/>
  <c r="N590" i="33"/>
  <c r="N603" i="33"/>
  <c r="F458" i="33"/>
  <c r="N458" i="33"/>
  <c r="D528" i="33"/>
  <c r="L528" i="33"/>
  <c r="F545" i="33"/>
  <c r="G568" i="33"/>
  <c r="G632" i="33"/>
  <c r="G649" i="33"/>
  <c r="G590" i="33"/>
  <c r="G603" i="33"/>
  <c r="G589" i="33"/>
  <c r="F529" i="33"/>
  <c r="H568" i="33"/>
  <c r="H649" i="33"/>
  <c r="H634" i="33"/>
  <c r="H632" i="33"/>
  <c r="H590" i="33"/>
  <c r="H589" i="33"/>
  <c r="F597" i="33"/>
  <c r="M603" i="33"/>
  <c r="B608" i="33"/>
  <c r="D672" i="33"/>
  <c r="C673" i="33"/>
  <c r="C675" i="33" s="1"/>
  <c r="G680" i="33"/>
  <c r="F681" i="33"/>
  <c r="F683" i="33" s="1"/>
  <c r="H603" i="33"/>
  <c r="J699" i="33"/>
  <c r="I699" i="33"/>
  <c r="I603" i="33"/>
  <c r="I693" i="33"/>
  <c r="I695" i="33" s="1"/>
  <c r="J692" i="33"/>
  <c r="N719" i="33"/>
  <c r="H695" i="33"/>
  <c r="K700" i="33"/>
  <c r="J701" i="33"/>
  <c r="J703" i="33" s="1"/>
  <c r="F658" i="33"/>
  <c r="F676" i="33"/>
  <c r="D679" i="33"/>
  <c r="G684" i="33"/>
  <c r="H688" i="33"/>
  <c r="K696" i="33"/>
  <c r="M715" i="33"/>
  <c r="K658" i="33"/>
  <c r="E679" i="33"/>
  <c r="N715" i="33"/>
  <c r="D658" i="33"/>
  <c r="L658" i="33"/>
  <c r="M658" i="33"/>
  <c r="E683" i="33"/>
  <c r="O716" i="33"/>
  <c r="O661" i="31"/>
  <c r="O654" i="31" s="1"/>
  <c r="E673" i="32"/>
  <c r="E675" i="32" s="1"/>
  <c r="F672" i="32"/>
  <c r="F673" i="32" s="1"/>
  <c r="F675" i="32" s="1"/>
  <c r="L701" i="32"/>
  <c r="L703" i="32" s="1"/>
  <c r="M700" i="32"/>
  <c r="M701" i="32" s="1"/>
  <c r="M703" i="32" s="1"/>
  <c r="F676" i="32"/>
  <c r="G676" i="32" s="1"/>
  <c r="F685" i="32"/>
  <c r="O716" i="32"/>
  <c r="N719" i="32"/>
  <c r="H688" i="32"/>
  <c r="I688" i="32" s="1"/>
  <c r="L705" i="32"/>
  <c r="L707" i="32" s="1"/>
  <c r="K606" i="32"/>
  <c r="E607" i="32"/>
  <c r="O608" i="32"/>
  <c r="B605" i="32"/>
  <c r="F607" i="32"/>
  <c r="N607" i="32"/>
  <c r="C605" i="32"/>
  <c r="G607" i="32"/>
  <c r="O607" i="32"/>
  <c r="I608" i="32"/>
  <c r="K605" i="32"/>
  <c r="M607" i="32"/>
  <c r="H605" i="32"/>
  <c r="L607" i="32"/>
  <c r="N608" i="32"/>
  <c r="O544" i="32"/>
  <c r="O545" i="32" s="1"/>
  <c r="O550" i="32"/>
  <c r="O573" i="32" s="1"/>
  <c r="D465" i="32"/>
  <c r="E466" i="32" s="1"/>
  <c r="L465" i="32"/>
  <c r="B478" i="32"/>
  <c r="J478" i="32"/>
  <c r="G484" i="32"/>
  <c r="O484" i="32"/>
  <c r="O490" i="32"/>
  <c r="E496" i="32"/>
  <c r="M496" i="32"/>
  <c r="O496" i="32"/>
  <c r="D507" i="32"/>
  <c r="D547" i="32" s="1"/>
  <c r="C520" i="32"/>
  <c r="K520" i="32"/>
  <c r="B528" i="32"/>
  <c r="J528" i="32"/>
  <c r="H536" i="32"/>
  <c r="F544" i="32"/>
  <c r="D544" i="32"/>
  <c r="D545" i="32" s="1"/>
  <c r="B581" i="32"/>
  <c r="J581" i="32"/>
  <c r="I588" i="32"/>
  <c r="I632" i="32" s="1"/>
  <c r="E465" i="32"/>
  <c r="E658" i="32" s="1"/>
  <c r="M465" i="32"/>
  <c r="M642" i="32" s="1"/>
  <c r="C472" i="32"/>
  <c r="K472" i="32"/>
  <c r="C478" i="32"/>
  <c r="K478" i="32"/>
  <c r="H484" i="32"/>
  <c r="H490" i="32"/>
  <c r="F496" i="32"/>
  <c r="D503" i="32"/>
  <c r="L503" i="32"/>
  <c r="L643" i="32" s="1"/>
  <c r="L520" i="32"/>
  <c r="L522" i="32" s="1"/>
  <c r="N520" i="32"/>
  <c r="C581" i="32"/>
  <c r="K581" i="32"/>
  <c r="F547" i="32"/>
  <c r="F555" i="32" s="1"/>
  <c r="N547" i="32"/>
  <c r="H548" i="32"/>
  <c r="B549" i="32"/>
  <c r="B572" i="32" s="1"/>
  <c r="J549" i="32"/>
  <c r="J557" i="32" s="1"/>
  <c r="D550" i="32"/>
  <c r="L550" i="32"/>
  <c r="L558" i="32" s="1"/>
  <c r="D472" i="32"/>
  <c r="L472" i="32"/>
  <c r="N472" i="32"/>
  <c r="N537" i="32" s="1"/>
  <c r="D478" i="32"/>
  <c r="L478" i="32"/>
  <c r="E503" i="32"/>
  <c r="E511" i="32" s="1"/>
  <c r="M507" i="32"/>
  <c r="M547" i="32" s="1"/>
  <c r="G508" i="32"/>
  <c r="G548" i="32" s="1"/>
  <c r="I509" i="32"/>
  <c r="I549" i="32" s="1"/>
  <c r="I557" i="32" s="1"/>
  <c r="K510" i="32"/>
  <c r="K550" i="32" s="1"/>
  <c r="L507" i="32"/>
  <c r="L547" i="32" s="1"/>
  <c r="O520" i="32"/>
  <c r="O522" i="32" s="1"/>
  <c r="D528" i="32"/>
  <c r="L528" i="32"/>
  <c r="L529" i="32" s="1"/>
  <c r="D581" i="32"/>
  <c r="L581" i="32"/>
  <c r="C588" i="32"/>
  <c r="C589" i="32" s="1"/>
  <c r="K588" i="32"/>
  <c r="K603" i="32" s="1"/>
  <c r="O507" i="32"/>
  <c r="O547" i="32" s="1"/>
  <c r="O555" i="32" s="1"/>
  <c r="I508" i="32"/>
  <c r="I548" i="32" s="1"/>
  <c r="I556" i="32" s="1"/>
  <c r="C509" i="32"/>
  <c r="C549" i="32" s="1"/>
  <c r="C557" i="32" s="1"/>
  <c r="K509" i="32"/>
  <c r="K549" i="32" s="1"/>
  <c r="K572" i="32" s="1"/>
  <c r="E510" i="32"/>
  <c r="E550" i="32" s="1"/>
  <c r="E558" i="32" s="1"/>
  <c r="M510" i="32"/>
  <c r="M550" i="32" s="1"/>
  <c r="O472" i="32"/>
  <c r="O589" i="32" s="1"/>
  <c r="M478" i="32"/>
  <c r="O478" i="32"/>
  <c r="B490" i="32"/>
  <c r="H496" i="32"/>
  <c r="F503" i="32"/>
  <c r="F643" i="32" s="1"/>
  <c r="E528" i="32"/>
  <c r="M528" i="32"/>
  <c r="E581" i="32"/>
  <c r="M581" i="32"/>
  <c r="D588" i="32"/>
  <c r="L588" i="32"/>
  <c r="M590" i="32" s="1"/>
  <c r="N588" i="32"/>
  <c r="O590" i="32" s="1"/>
  <c r="H547" i="32"/>
  <c r="H570" i="32" s="1"/>
  <c r="B548" i="32"/>
  <c r="B556" i="32" s="1"/>
  <c r="J548" i="32"/>
  <c r="J571" i="32" s="1"/>
  <c r="D549" i="32"/>
  <c r="D572" i="32" s="1"/>
  <c r="L549" i="32"/>
  <c r="L572" i="32" s="1"/>
  <c r="N550" i="32"/>
  <c r="F472" i="32"/>
  <c r="C490" i="32"/>
  <c r="K490" i="32"/>
  <c r="I496" i="32"/>
  <c r="F528" i="32"/>
  <c r="G530" i="32" s="1"/>
  <c r="N530" i="32"/>
  <c r="H528" i="32"/>
  <c r="F567" i="32"/>
  <c r="H567" i="32"/>
  <c r="E588" i="32"/>
  <c r="M588" i="32"/>
  <c r="M649" i="32" s="1"/>
  <c r="O588" i="32"/>
  <c r="O634" i="32" s="1"/>
  <c r="G472" i="32"/>
  <c r="N484" i="32"/>
  <c r="D490" i="32"/>
  <c r="L490" i="32"/>
  <c r="B496" i="32"/>
  <c r="J496" i="32"/>
  <c r="O528" i="32"/>
  <c r="I528" i="32"/>
  <c r="J530" i="32" s="1"/>
  <c r="G567" i="32"/>
  <c r="G581" i="32"/>
  <c r="O581" i="32"/>
  <c r="D361" i="32"/>
  <c r="L361" i="32"/>
  <c r="D367" i="32"/>
  <c r="D373" i="32"/>
  <c r="L373" i="32"/>
  <c r="D379" i="32"/>
  <c r="I421" i="32"/>
  <c r="D421" i="32"/>
  <c r="D427" i="32"/>
  <c r="L427" i="32"/>
  <c r="C123" i="32"/>
  <c r="K123" i="32"/>
  <c r="S123" i="32"/>
  <c r="S125" i="32" s="1"/>
  <c r="AA123" i="32"/>
  <c r="AI123" i="32"/>
  <c r="AI125" i="32" s="1"/>
  <c r="AQ123" i="32"/>
  <c r="AQ125" i="32" s="1"/>
  <c r="AY123" i="32"/>
  <c r="AY125" i="32" s="1"/>
  <c r="D385" i="32"/>
  <c r="L385" i="32"/>
  <c r="D397" i="32"/>
  <c r="L397" i="32"/>
  <c r="C415" i="32"/>
  <c r="K415" i="32"/>
  <c r="AZ125" i="32"/>
  <c r="BE125" i="32"/>
  <c r="I409" i="32"/>
  <c r="D415" i="32"/>
  <c r="L415" i="32"/>
  <c r="M433" i="32"/>
  <c r="I125" i="32"/>
  <c r="M123" i="32"/>
  <c r="M125" i="32" s="1"/>
  <c r="AC123" i="32"/>
  <c r="AC125" i="32" s="1"/>
  <c r="AS123" i="32"/>
  <c r="AS125" i="32" s="1"/>
  <c r="G373" i="32"/>
  <c r="B361" i="32"/>
  <c r="E415" i="32"/>
  <c r="M415" i="32"/>
  <c r="E433" i="32"/>
  <c r="H439" i="32"/>
  <c r="AW125" i="32"/>
  <c r="E123" i="32"/>
  <c r="U123" i="32"/>
  <c r="U125" i="32" s="1"/>
  <c r="AK123" i="32"/>
  <c r="AK125" i="32" s="1"/>
  <c r="BA123" i="32"/>
  <c r="BA125" i="32" s="1"/>
  <c r="F125" i="32"/>
  <c r="O430" i="32" s="1"/>
  <c r="BB125" i="32"/>
  <c r="G385" i="32"/>
  <c r="O385" i="32"/>
  <c r="G397" i="32"/>
  <c r="O397" i="32"/>
  <c r="C409" i="32"/>
  <c r="K409" i="32"/>
  <c r="E421" i="32"/>
  <c r="M421" i="32"/>
  <c r="G427" i="32"/>
  <c r="I439" i="32"/>
  <c r="G125" i="32"/>
  <c r="O429" i="32" s="1"/>
  <c r="W125" i="32"/>
  <c r="N420" i="32"/>
  <c r="N421" i="32" s="1"/>
  <c r="L439" i="32"/>
  <c r="O125" i="32"/>
  <c r="BI125" i="32"/>
  <c r="F391" i="32"/>
  <c r="N391" i="32"/>
  <c r="E458" i="32"/>
  <c r="H415" i="32"/>
  <c r="G421" i="32"/>
  <c r="O420" i="32"/>
  <c r="O421" i="32" s="1"/>
  <c r="D355" i="32"/>
  <c r="C421" i="32"/>
  <c r="C427" i="32"/>
  <c r="K427" i="32"/>
  <c r="K452" i="32"/>
  <c r="J125" i="32"/>
  <c r="R125" i="32"/>
  <c r="Z125" i="32"/>
  <c r="AH125" i="32"/>
  <c r="AP125" i="32"/>
  <c r="AX125" i="32"/>
  <c r="B125" i="32"/>
  <c r="C125" i="32"/>
  <c r="K125" i="32"/>
  <c r="AA125" i="32"/>
  <c r="BH125" i="32"/>
  <c r="AG125" i="32"/>
  <c r="AO125" i="32"/>
  <c r="F644" i="32"/>
  <c r="BF125" i="32"/>
  <c r="B355" i="32"/>
  <c r="J355" i="32"/>
  <c r="E361" i="32"/>
  <c r="M361" i="32"/>
  <c r="J373" i="32"/>
  <c r="E636" i="32"/>
  <c r="E637" i="32"/>
  <c r="E379" i="32"/>
  <c r="M636" i="32"/>
  <c r="M637" i="32"/>
  <c r="M379" i="32"/>
  <c r="B385" i="32"/>
  <c r="J415" i="32"/>
  <c r="F421" i="32"/>
  <c r="L644" i="32"/>
  <c r="D555" i="32"/>
  <c r="D570" i="32"/>
  <c r="F637" i="32"/>
  <c r="F636" i="32"/>
  <c r="F379" i="32"/>
  <c r="N637" i="32"/>
  <c r="N636" i="32"/>
  <c r="N379" i="32"/>
  <c r="E445" i="32"/>
  <c r="M555" i="32"/>
  <c r="M570" i="32"/>
  <c r="G556" i="32"/>
  <c r="G571" i="32"/>
  <c r="O503" i="32"/>
  <c r="O511" i="32" s="1"/>
  <c r="O508" i="32"/>
  <c r="O548" i="32" s="1"/>
  <c r="I572" i="32"/>
  <c r="K558" i="32"/>
  <c r="K573" i="32"/>
  <c r="E507" i="32"/>
  <c r="E547" i="32" s="1"/>
  <c r="B639" i="32"/>
  <c r="B433" i="32"/>
  <c r="J452" i="32"/>
  <c r="B558" i="32"/>
  <c r="B573" i="32"/>
  <c r="B421" i="32"/>
  <c r="J421" i="32"/>
  <c r="E427" i="32"/>
  <c r="C558" i="32"/>
  <c r="C573" i="32"/>
  <c r="B427" i="32"/>
  <c r="B452" i="32"/>
  <c r="J409" i="32"/>
  <c r="D522" i="32"/>
  <c r="B571" i="32"/>
  <c r="B373" i="32"/>
  <c r="B636" i="32"/>
  <c r="B637" i="32"/>
  <c r="B379" i="32"/>
  <c r="J636" i="32"/>
  <c r="J637" i="32"/>
  <c r="J379" i="32"/>
  <c r="J397" i="32"/>
  <c r="M458" i="32"/>
  <c r="M427" i="32"/>
  <c r="M445" i="32"/>
  <c r="E409" i="32"/>
  <c r="M409" i="32"/>
  <c r="B415" i="32"/>
  <c r="N642" i="32"/>
  <c r="N511" i="32"/>
  <c r="G573" i="32"/>
  <c r="G558" i="32"/>
  <c r="L632" i="32"/>
  <c r="L649" i="32"/>
  <c r="L634" i="32"/>
  <c r="B409" i="32"/>
  <c r="I639" i="32"/>
  <c r="I433" i="32"/>
  <c r="J385" i="32"/>
  <c r="J639" i="32"/>
  <c r="J433" i="32"/>
  <c r="J361" i="32"/>
  <c r="M397" i="32"/>
  <c r="F458" i="32"/>
  <c r="F439" i="32"/>
  <c r="N458" i="32"/>
  <c r="N445" i="32"/>
  <c r="N439" i="32"/>
  <c r="F409" i="32"/>
  <c r="N409" i="32"/>
  <c r="F415" i="32"/>
  <c r="O642" i="32"/>
  <c r="O466" i="32"/>
  <c r="M503" i="32"/>
  <c r="N505" i="32" s="1"/>
  <c r="K571" i="32"/>
  <c r="K556" i="32"/>
  <c r="B391" i="32"/>
  <c r="J391" i="32"/>
  <c r="L642" i="32"/>
  <c r="N643" i="32"/>
  <c r="N644" i="32"/>
  <c r="N504" i="32"/>
  <c r="N556" i="32"/>
  <c r="N571" i="32"/>
  <c r="I538" i="32"/>
  <c r="C636" i="32"/>
  <c r="C637" i="32"/>
  <c r="K636" i="32"/>
  <c r="K637" i="32"/>
  <c r="G639" i="32"/>
  <c r="G640" i="32"/>
  <c r="G433" i="32"/>
  <c r="O639" i="32"/>
  <c r="O640" i="32"/>
  <c r="O433" i="32"/>
  <c r="H452" i="32"/>
  <c r="B658" i="32"/>
  <c r="J642" i="32"/>
  <c r="J658" i="32"/>
  <c r="L571" i="32"/>
  <c r="L556" i="32"/>
  <c r="N572" i="32"/>
  <c r="N557" i="32"/>
  <c r="H573" i="32"/>
  <c r="H558" i="32"/>
  <c r="F465" i="32"/>
  <c r="F529" i="32" s="1"/>
  <c r="D484" i="32"/>
  <c r="L484" i="32"/>
  <c r="B503" i="32"/>
  <c r="B504" i="32" s="1"/>
  <c r="J503" i="32"/>
  <c r="F548" i="32"/>
  <c r="M572" i="32"/>
  <c r="M557" i="32"/>
  <c r="I520" i="32"/>
  <c r="O530" i="32"/>
  <c r="D636" i="32"/>
  <c r="D637" i="32"/>
  <c r="L636" i="32"/>
  <c r="L637" i="32"/>
  <c r="H639" i="32"/>
  <c r="H433" i="32"/>
  <c r="O439" i="32"/>
  <c r="G445" i="32"/>
  <c r="O445" i="32"/>
  <c r="I452" i="32"/>
  <c r="C465" i="32"/>
  <c r="K465" i="32"/>
  <c r="E548" i="32"/>
  <c r="M548" i="32"/>
  <c r="G549" i="32"/>
  <c r="O549" i="32"/>
  <c r="I550" i="32"/>
  <c r="G465" i="32"/>
  <c r="E472" i="32"/>
  <c r="M472" i="32"/>
  <c r="M597" i="32" s="1"/>
  <c r="I478" i="32"/>
  <c r="E484" i="32"/>
  <c r="M484" i="32"/>
  <c r="G496" i="32"/>
  <c r="C503" i="32"/>
  <c r="K503" i="32"/>
  <c r="B520" i="32"/>
  <c r="C522" i="32" s="1"/>
  <c r="J520" i="32"/>
  <c r="H538" i="32"/>
  <c r="F568" i="32"/>
  <c r="G637" i="32"/>
  <c r="G636" i="32"/>
  <c r="O637" i="32"/>
  <c r="O636" i="32"/>
  <c r="C640" i="32"/>
  <c r="C639" i="32"/>
  <c r="K639" i="32"/>
  <c r="B439" i="32"/>
  <c r="J439" i="32"/>
  <c r="B445" i="32"/>
  <c r="J445" i="32"/>
  <c r="D458" i="32"/>
  <c r="N555" i="32"/>
  <c r="N570" i="32"/>
  <c r="H556" i="32"/>
  <c r="H571" i="32"/>
  <c r="B557" i="32"/>
  <c r="I570" i="32"/>
  <c r="I555" i="32"/>
  <c r="J550" i="32"/>
  <c r="E520" i="32"/>
  <c r="M520" i="32"/>
  <c r="N522" i="32" s="1"/>
  <c r="H636" i="32"/>
  <c r="H637" i="32"/>
  <c r="F427" i="32"/>
  <c r="N427" i="32"/>
  <c r="G439" i="32"/>
  <c r="C445" i="32"/>
  <c r="K445" i="32"/>
  <c r="I445" i="32"/>
  <c r="E452" i="32"/>
  <c r="M452" i="32"/>
  <c r="G570" i="32"/>
  <c r="G555" i="32"/>
  <c r="O570" i="32"/>
  <c r="I571" i="32"/>
  <c r="M573" i="32"/>
  <c r="M558" i="32"/>
  <c r="I484" i="32"/>
  <c r="G503" i="32"/>
  <c r="E572" i="32"/>
  <c r="E557" i="32"/>
  <c r="F520" i="32"/>
  <c r="I636" i="32"/>
  <c r="I637" i="32"/>
  <c r="C379" i="32"/>
  <c r="K379" i="32"/>
  <c r="E639" i="32"/>
  <c r="D445" i="32"/>
  <c r="L445" i="32"/>
  <c r="F452" i="32"/>
  <c r="N452" i="32"/>
  <c r="B648" i="32"/>
  <c r="B655" i="32" s="1"/>
  <c r="B458" i="32"/>
  <c r="J648" i="32"/>
  <c r="J655" i="32" s="1"/>
  <c r="J458" i="32"/>
  <c r="L458" i="32"/>
  <c r="H555" i="32"/>
  <c r="J556" i="32"/>
  <c r="L557" i="32"/>
  <c r="N573" i="32"/>
  <c r="N558" i="32"/>
  <c r="B472" i="32"/>
  <c r="B597" i="32" s="1"/>
  <c r="J472" i="32"/>
  <c r="J529" i="32" s="1"/>
  <c r="B484" i="32"/>
  <c r="J484" i="32"/>
  <c r="G490" i="32"/>
  <c r="H503" i="32"/>
  <c r="H549" i="32"/>
  <c r="O558" i="32"/>
  <c r="G520" i="32"/>
  <c r="E530" i="32"/>
  <c r="E536" i="32"/>
  <c r="F538" i="32" s="1"/>
  <c r="O536" i="32"/>
  <c r="G632" i="32"/>
  <c r="G649" i="32"/>
  <c r="G634" i="32"/>
  <c r="E439" i="32"/>
  <c r="M439" i="32"/>
  <c r="C648" i="32"/>
  <c r="C655" i="32" s="1"/>
  <c r="C458" i="32"/>
  <c r="K648" i="32"/>
  <c r="K655" i="32" s="1"/>
  <c r="K458" i="32"/>
  <c r="I465" i="32"/>
  <c r="G478" i="32"/>
  <c r="C484" i="32"/>
  <c r="K484" i="32"/>
  <c r="I503" i="32"/>
  <c r="C571" i="32"/>
  <c r="C556" i="32"/>
  <c r="H520" i="32"/>
  <c r="F530" i="32"/>
  <c r="N529" i="32"/>
  <c r="N538" i="32"/>
  <c r="B507" i="32"/>
  <c r="B547" i="32" s="1"/>
  <c r="J507" i="32"/>
  <c r="J547" i="32" s="1"/>
  <c r="C528" i="32"/>
  <c r="K528" i="32"/>
  <c r="D536" i="32"/>
  <c r="L536" i="32"/>
  <c r="C544" i="32"/>
  <c r="C545" i="32" s="1"/>
  <c r="K544" i="32"/>
  <c r="D567" i="32"/>
  <c r="L567" i="32"/>
  <c r="L568" i="32" s="1"/>
  <c r="N567" i="32"/>
  <c r="E649" i="32"/>
  <c r="M632" i="32"/>
  <c r="O632" i="32"/>
  <c r="O649" i="32"/>
  <c r="F597" i="32"/>
  <c r="N597" i="32"/>
  <c r="L603" i="32"/>
  <c r="C507" i="32"/>
  <c r="C547" i="32" s="1"/>
  <c r="K507" i="32"/>
  <c r="K547" i="32" s="1"/>
  <c r="E567" i="32"/>
  <c r="E568" i="32" s="1"/>
  <c r="M567" i="32"/>
  <c r="F588" i="32"/>
  <c r="F640" i="32" s="1"/>
  <c r="H588" i="32"/>
  <c r="H640" i="32" s="1"/>
  <c r="G603" i="32"/>
  <c r="D639" i="32"/>
  <c r="L639" i="32"/>
  <c r="L640" i="32"/>
  <c r="H465" i="32"/>
  <c r="H545" i="32" s="1"/>
  <c r="G544" i="32"/>
  <c r="M639" i="32"/>
  <c r="M640" i="32"/>
  <c r="G458" i="32"/>
  <c r="O458" i="32"/>
  <c r="I567" i="32"/>
  <c r="B588" i="32"/>
  <c r="B640" i="32" s="1"/>
  <c r="J588" i="32"/>
  <c r="J640" i="32" s="1"/>
  <c r="O603" i="32"/>
  <c r="N700" i="32"/>
  <c r="F639" i="32"/>
  <c r="N639" i="32"/>
  <c r="H458" i="32"/>
  <c r="B536" i="32"/>
  <c r="J536" i="32"/>
  <c r="I544" i="32"/>
  <c r="B567" i="32"/>
  <c r="J567" i="32"/>
  <c r="F581" i="32"/>
  <c r="C649" i="32"/>
  <c r="C634" i="32"/>
  <c r="C632" i="32"/>
  <c r="K590" i="32"/>
  <c r="C536" i="32"/>
  <c r="K536" i="32"/>
  <c r="B544" i="32"/>
  <c r="B545" i="32" s="1"/>
  <c r="J544" i="32"/>
  <c r="C567" i="32"/>
  <c r="C568" i="32" s="1"/>
  <c r="K567" i="32"/>
  <c r="N634" i="32"/>
  <c r="C608" i="32"/>
  <c r="C603" i="32"/>
  <c r="K608" i="32"/>
  <c r="G685" i="32"/>
  <c r="G687" i="32" s="1"/>
  <c r="H684" i="32"/>
  <c r="G691" i="32"/>
  <c r="G680" i="32"/>
  <c r="F681" i="32"/>
  <c r="F683" i="32" s="1"/>
  <c r="M696" i="32"/>
  <c r="L697" i="32"/>
  <c r="L699" i="32" s="1"/>
  <c r="M658" i="32"/>
  <c r="F677" i="32"/>
  <c r="F679" i="32" s="1"/>
  <c r="K697" i="32"/>
  <c r="K699" i="32" s="1"/>
  <c r="N704" i="32"/>
  <c r="M705" i="32"/>
  <c r="M707" i="32" s="1"/>
  <c r="M713" i="32"/>
  <c r="M715" i="32" s="1"/>
  <c r="N712" i="32"/>
  <c r="B608" i="32"/>
  <c r="B603" i="32"/>
  <c r="J608" i="32"/>
  <c r="J603" i="32"/>
  <c r="C658" i="32"/>
  <c r="K658" i="32"/>
  <c r="C675" i="32"/>
  <c r="E679" i="32"/>
  <c r="D677" i="32"/>
  <c r="D679" i="32" s="1"/>
  <c r="J703" i="32"/>
  <c r="M708" i="32"/>
  <c r="N658" i="32"/>
  <c r="D673" i="32"/>
  <c r="D675" i="32" s="1"/>
  <c r="E683" i="32"/>
  <c r="L711" i="32"/>
  <c r="F687" i="32"/>
  <c r="I692" i="32"/>
  <c r="K701" i="32"/>
  <c r="K703" i="32" s="1"/>
  <c r="K707" i="32"/>
  <c r="I697" i="32"/>
  <c r="I699" i="32" s="1"/>
  <c r="B605" i="29"/>
  <c r="J605" i="29"/>
  <c r="D606" i="29"/>
  <c r="L606" i="29"/>
  <c r="F607" i="29"/>
  <c r="N607" i="29"/>
  <c r="H608" i="29"/>
  <c r="C567" i="29"/>
  <c r="K567" i="29"/>
  <c r="C581" i="29"/>
  <c r="K581" i="29"/>
  <c r="C588" i="29"/>
  <c r="C640" i="29" s="1"/>
  <c r="K588" i="29"/>
  <c r="K640" i="29" s="1"/>
  <c r="J536" i="29"/>
  <c r="C536" i="29"/>
  <c r="K536" i="29"/>
  <c r="M544" i="29"/>
  <c r="K544" i="29"/>
  <c r="I544" i="29"/>
  <c r="D465" i="29"/>
  <c r="D521" i="29" s="1"/>
  <c r="L465" i="29"/>
  <c r="N548" i="29"/>
  <c r="H549" i="29"/>
  <c r="D472" i="29"/>
  <c r="L472" i="29"/>
  <c r="N472" i="29"/>
  <c r="D478" i="29"/>
  <c r="L478" i="29"/>
  <c r="D484" i="29"/>
  <c r="L484" i="29"/>
  <c r="N484" i="29"/>
  <c r="D490" i="29"/>
  <c r="L490" i="29"/>
  <c r="D496" i="29"/>
  <c r="L496" i="29"/>
  <c r="N496" i="29"/>
  <c r="D503" i="29"/>
  <c r="D644" i="29" s="1"/>
  <c r="L503" i="29"/>
  <c r="D520" i="29"/>
  <c r="L520" i="29"/>
  <c r="N520" i="29"/>
  <c r="N522" i="29" s="1"/>
  <c r="D528" i="29"/>
  <c r="E530" i="29" s="1"/>
  <c r="L528" i="29"/>
  <c r="N528" i="29"/>
  <c r="G588" i="29"/>
  <c r="G634" i="29" s="1"/>
  <c r="O588" i="29"/>
  <c r="H581" i="29"/>
  <c r="E681" i="31"/>
  <c r="E683" i="31" s="1"/>
  <c r="D672" i="31"/>
  <c r="H608" i="31"/>
  <c r="D605" i="31"/>
  <c r="L605" i="31"/>
  <c r="F606" i="31"/>
  <c r="N606" i="31"/>
  <c r="J608" i="31"/>
  <c r="N605" i="31"/>
  <c r="J607" i="31"/>
  <c r="D608" i="31"/>
  <c r="L608" i="31"/>
  <c r="H605" i="31"/>
  <c r="B606" i="31"/>
  <c r="D607" i="31"/>
  <c r="L607" i="31"/>
  <c r="F608" i="31"/>
  <c r="N608" i="31"/>
  <c r="C472" i="31"/>
  <c r="K472" i="31"/>
  <c r="N503" i="31"/>
  <c r="N644" i="31" s="1"/>
  <c r="D536" i="31"/>
  <c r="L536" i="31"/>
  <c r="C581" i="31"/>
  <c r="K581" i="31"/>
  <c r="N472" i="31"/>
  <c r="E528" i="31"/>
  <c r="M528" i="31"/>
  <c r="O528" i="31"/>
  <c r="D567" i="31"/>
  <c r="L567" i="31"/>
  <c r="N567" i="31"/>
  <c r="L544" i="31"/>
  <c r="G547" i="31"/>
  <c r="G570" i="31" s="1"/>
  <c r="G478" i="31"/>
  <c r="F490" i="31"/>
  <c r="N490" i="31"/>
  <c r="N520" i="31"/>
  <c r="N522" i="31" s="1"/>
  <c r="H472" i="31"/>
  <c r="G536" i="31"/>
  <c r="O536" i="31"/>
  <c r="F581" i="31"/>
  <c r="N581" i="31"/>
  <c r="H528" i="31"/>
  <c r="J528" i="31"/>
  <c r="J530" i="31" s="1"/>
  <c r="G588" i="31"/>
  <c r="O588" i="31"/>
  <c r="O632" i="31" s="1"/>
  <c r="B478" i="31"/>
  <c r="J478" i="31"/>
  <c r="I496" i="31"/>
  <c r="C496" i="31"/>
  <c r="K496" i="31"/>
  <c r="I520" i="31"/>
  <c r="I522" i="31" s="1"/>
  <c r="I544" i="31"/>
  <c r="B550" i="31"/>
  <c r="B573" i="31" s="1"/>
  <c r="N544" i="31"/>
  <c r="J544" i="31"/>
  <c r="H544" i="31"/>
  <c r="F544" i="31"/>
  <c r="D544" i="31"/>
  <c r="B544" i="31"/>
  <c r="K548" i="31"/>
  <c r="O544" i="31"/>
  <c r="D547" i="31"/>
  <c r="D570" i="31" s="1"/>
  <c r="N548" i="31"/>
  <c r="H549" i="31"/>
  <c r="H572" i="31" s="1"/>
  <c r="J550" i="31"/>
  <c r="J573" i="31" s="1"/>
  <c r="C478" i="31"/>
  <c r="K478" i="31"/>
  <c r="I484" i="31"/>
  <c r="I490" i="31"/>
  <c r="O496" i="31"/>
  <c r="E503" i="31"/>
  <c r="E644" i="31" s="1"/>
  <c r="M503" i="31"/>
  <c r="O503" i="31"/>
  <c r="I528" i="31"/>
  <c r="O567" i="31"/>
  <c r="F548" i="31"/>
  <c r="F556" i="31" s="1"/>
  <c r="N547" i="31"/>
  <c r="N570" i="31" s="1"/>
  <c r="H548" i="31"/>
  <c r="H571" i="31" s="1"/>
  <c r="B549" i="31"/>
  <c r="B557" i="31" s="1"/>
  <c r="J549" i="31"/>
  <c r="J572" i="31" s="1"/>
  <c r="L550" i="31"/>
  <c r="L558" i="31" s="1"/>
  <c r="O472" i="31"/>
  <c r="D478" i="31"/>
  <c r="L478" i="31"/>
  <c r="N478" i="31"/>
  <c r="F496" i="31"/>
  <c r="N496" i="31"/>
  <c r="C520" i="31"/>
  <c r="B528" i="31"/>
  <c r="I536" i="31"/>
  <c r="F567" i="31"/>
  <c r="O581" i="31"/>
  <c r="D588" i="31"/>
  <c r="D632" i="31" s="1"/>
  <c r="L588" i="31"/>
  <c r="L632" i="31" s="1"/>
  <c r="O547" i="31"/>
  <c r="O570" i="31" s="1"/>
  <c r="I548" i="31"/>
  <c r="I571" i="31" s="1"/>
  <c r="C549" i="31"/>
  <c r="K549" i="31"/>
  <c r="K572" i="31" s="1"/>
  <c r="E550" i="31"/>
  <c r="E573" i="31" s="1"/>
  <c r="M550" i="31"/>
  <c r="M558" i="31" s="1"/>
  <c r="O478" i="31"/>
  <c r="C484" i="31"/>
  <c r="K484" i="31"/>
  <c r="D484" i="31"/>
  <c r="L484" i="31"/>
  <c r="N484" i="31"/>
  <c r="H496" i="31"/>
  <c r="E520" i="31"/>
  <c r="M520" i="31"/>
  <c r="O520" i="31"/>
  <c r="N528" i="31"/>
  <c r="N530" i="31" s="1"/>
  <c r="H567" i="31"/>
  <c r="N588" i="31"/>
  <c r="L549" i="31"/>
  <c r="C548" i="31"/>
  <c r="C556" i="31" s="1"/>
  <c r="G550" i="31"/>
  <c r="G558" i="31" s="1"/>
  <c r="L465" i="31"/>
  <c r="L642" i="31" s="1"/>
  <c r="I472" i="31"/>
  <c r="F484" i="31"/>
  <c r="B507" i="31"/>
  <c r="B547" i="31" s="1"/>
  <c r="B555" i="31" s="1"/>
  <c r="D508" i="31"/>
  <c r="D548" i="31" s="1"/>
  <c r="D571" i="31" s="1"/>
  <c r="L508" i="31"/>
  <c r="L548" i="31" s="1"/>
  <c r="L571" i="31" s="1"/>
  <c r="F509" i="31"/>
  <c r="F549" i="31" s="1"/>
  <c r="F557" i="31" s="1"/>
  <c r="N509" i="31"/>
  <c r="N549" i="31" s="1"/>
  <c r="H510" i="31"/>
  <c r="H550" i="31" s="1"/>
  <c r="H558" i="31" s="1"/>
  <c r="G520" i="31"/>
  <c r="F528" i="31"/>
  <c r="E536" i="31"/>
  <c r="M536" i="31"/>
  <c r="M538" i="31" s="1"/>
  <c r="J567" i="31"/>
  <c r="I581" i="31"/>
  <c r="B548" i="31"/>
  <c r="B556" i="31" s="1"/>
  <c r="F550" i="31"/>
  <c r="F558" i="31" s="1"/>
  <c r="I547" i="31"/>
  <c r="I555" i="31" s="1"/>
  <c r="E549" i="31"/>
  <c r="M549" i="31"/>
  <c r="M572" i="31" s="1"/>
  <c r="E548" i="31"/>
  <c r="E571" i="31" s="1"/>
  <c r="M548" i="31"/>
  <c r="I550" i="31"/>
  <c r="I573" i="31" s="1"/>
  <c r="I478" i="31"/>
  <c r="E490" i="31"/>
  <c r="M490" i="31"/>
  <c r="C503" i="31"/>
  <c r="C643" i="31" s="1"/>
  <c r="K503" i="31"/>
  <c r="H520" i="31"/>
  <c r="G528" i="31"/>
  <c r="F536" i="31"/>
  <c r="F538" i="31" s="1"/>
  <c r="C567" i="31"/>
  <c r="K567" i="31"/>
  <c r="L547" i="31"/>
  <c r="L570" i="31" s="1"/>
  <c r="G544" i="31"/>
  <c r="U125" i="31"/>
  <c r="K431" i="31" s="1"/>
  <c r="K419" i="31"/>
  <c r="D125" i="31"/>
  <c r="O432" i="31" s="1"/>
  <c r="O433" i="31" s="1"/>
  <c r="L125" i="31"/>
  <c r="M432" i="31" s="1"/>
  <c r="AJ125" i="31"/>
  <c r="G432" i="31" s="1"/>
  <c r="G433" i="31" s="1"/>
  <c r="AR125" i="31"/>
  <c r="E432" i="31" s="1"/>
  <c r="E639" i="31" s="1"/>
  <c r="AZ125" i="31"/>
  <c r="C432" i="31" s="1"/>
  <c r="C433" i="31" s="1"/>
  <c r="B355" i="31"/>
  <c r="J355" i="31"/>
  <c r="C397" i="31"/>
  <c r="K397" i="31"/>
  <c r="B415" i="31"/>
  <c r="J415" i="31"/>
  <c r="C439" i="31"/>
  <c r="K439" i="31"/>
  <c r="E123" i="31"/>
  <c r="M123" i="31"/>
  <c r="AC123" i="31"/>
  <c r="AK123" i="31"/>
  <c r="AS123" i="31"/>
  <c r="B367" i="31"/>
  <c r="J367" i="31"/>
  <c r="J379" i="31"/>
  <c r="I409" i="31"/>
  <c r="D409" i="31"/>
  <c r="C415" i="31"/>
  <c r="K415" i="31"/>
  <c r="N415" i="31"/>
  <c r="G420" i="31"/>
  <c r="G421" i="31" s="1"/>
  <c r="O420" i="31"/>
  <c r="O421" i="31" s="1"/>
  <c r="G445" i="31"/>
  <c r="O445" i="31"/>
  <c r="F445" i="31"/>
  <c r="F452" i="31"/>
  <c r="N452" i="31"/>
  <c r="G123" i="31"/>
  <c r="O417" i="31" s="1"/>
  <c r="AM123" i="31"/>
  <c r="G417" i="31" s="1"/>
  <c r="BD125" i="31"/>
  <c r="B432" i="31" s="1"/>
  <c r="B433" i="31" s="1"/>
  <c r="C409" i="31"/>
  <c r="K409" i="31"/>
  <c r="I445" i="31"/>
  <c r="N445" i="31"/>
  <c r="AE123" i="31"/>
  <c r="I417" i="31" s="1"/>
  <c r="P123" i="31"/>
  <c r="AF123" i="31"/>
  <c r="AN123" i="31"/>
  <c r="J123" i="31"/>
  <c r="Z123" i="31"/>
  <c r="AP123" i="31"/>
  <c r="BE125" i="31"/>
  <c r="B431" i="31" s="1"/>
  <c r="G397" i="31"/>
  <c r="O397" i="31"/>
  <c r="G439" i="31"/>
  <c r="O439" i="31"/>
  <c r="O123" i="31"/>
  <c r="AU123" i="31"/>
  <c r="H123" i="31"/>
  <c r="X123" i="31"/>
  <c r="AV123" i="31"/>
  <c r="I123" i="31"/>
  <c r="Q123" i="31"/>
  <c r="Y123" i="31"/>
  <c r="AG123" i="31"/>
  <c r="AO123" i="31"/>
  <c r="AW123" i="31"/>
  <c r="B361" i="31"/>
  <c r="J361" i="31"/>
  <c r="H397" i="31"/>
  <c r="E397" i="31"/>
  <c r="M427" i="31"/>
  <c r="G415" i="31"/>
  <c r="O415" i="31"/>
  <c r="C420" i="31"/>
  <c r="C421" i="31" s="1"/>
  <c r="C445" i="31"/>
  <c r="K445" i="31"/>
  <c r="B123" i="31"/>
  <c r="B125" i="31" s="1"/>
  <c r="R123" i="31"/>
  <c r="AH123" i="31"/>
  <c r="AX123" i="31"/>
  <c r="BH125" i="31"/>
  <c r="B385" i="31"/>
  <c r="J385" i="31"/>
  <c r="I397" i="31"/>
  <c r="F409" i="31"/>
  <c r="N409" i="31"/>
  <c r="B423" i="31"/>
  <c r="D445" i="31"/>
  <c r="L445" i="31"/>
  <c r="E420" i="31"/>
  <c r="E421" i="31" s="1"/>
  <c r="M420" i="31"/>
  <c r="M421" i="31" s="1"/>
  <c r="I439" i="31"/>
  <c r="T125" i="31"/>
  <c r="K432" i="31" s="1"/>
  <c r="K433" i="31" s="1"/>
  <c r="AB125" i="31"/>
  <c r="I432" i="31" s="1"/>
  <c r="I433" i="31" s="1"/>
  <c r="G125" i="31"/>
  <c r="O429" i="31" s="1"/>
  <c r="AM125" i="31"/>
  <c r="G429" i="31" s="1"/>
  <c r="F123" i="31"/>
  <c r="N123" i="31"/>
  <c r="V123" i="31"/>
  <c r="AD123" i="31"/>
  <c r="AL123" i="31"/>
  <c r="AT123" i="31"/>
  <c r="BB123" i="31"/>
  <c r="H355" i="31"/>
  <c r="B636" i="31"/>
  <c r="B637" i="31"/>
  <c r="J636" i="31"/>
  <c r="J637" i="31"/>
  <c r="E409" i="31"/>
  <c r="M409" i="31"/>
  <c r="B421" i="31"/>
  <c r="E452" i="31"/>
  <c r="M452" i="31"/>
  <c r="E643" i="31"/>
  <c r="L556" i="31"/>
  <c r="H415" i="31"/>
  <c r="E439" i="31"/>
  <c r="M439" i="31"/>
  <c r="E648" i="31"/>
  <c r="E655" i="31" s="1"/>
  <c r="E458" i="31"/>
  <c r="M648" i="31"/>
  <c r="M655" i="31" s="1"/>
  <c r="M458" i="31"/>
  <c r="F507" i="31"/>
  <c r="F547" i="31" s="1"/>
  <c r="F465" i="31"/>
  <c r="H556" i="31"/>
  <c r="B572" i="31"/>
  <c r="D510" i="31"/>
  <c r="D550" i="31" s="1"/>
  <c r="D465" i="31"/>
  <c r="D589" i="31" s="1"/>
  <c r="L573" i="31"/>
  <c r="W125" i="31"/>
  <c r="K429" i="31" s="1"/>
  <c r="BC125" i="31"/>
  <c r="C429" i="31" s="1"/>
  <c r="BK125" i="31"/>
  <c r="E636" i="31"/>
  <c r="E637" i="31"/>
  <c r="E379" i="31"/>
  <c r="M636" i="31"/>
  <c r="M637" i="31"/>
  <c r="M379" i="31"/>
  <c r="H439" i="31"/>
  <c r="H445" i="31"/>
  <c r="H409" i="31"/>
  <c r="E433" i="31"/>
  <c r="H452" i="31"/>
  <c r="L557" i="31"/>
  <c r="L572" i="31"/>
  <c r="F530" i="31"/>
  <c r="H385" i="31"/>
  <c r="H427" i="31"/>
  <c r="I570" i="31"/>
  <c r="C571" i="31"/>
  <c r="M557" i="31"/>
  <c r="G573" i="31"/>
  <c r="C123" i="31"/>
  <c r="C125" i="31" s="1"/>
  <c r="K123" i="31"/>
  <c r="S123" i="31"/>
  <c r="AA123" i="31"/>
  <c r="AI123" i="31"/>
  <c r="AQ123" i="31"/>
  <c r="AY123" i="31"/>
  <c r="B445" i="31"/>
  <c r="B452" i="31"/>
  <c r="B427" i="31"/>
  <c r="J445" i="31"/>
  <c r="J427" i="31"/>
  <c r="J452" i="31"/>
  <c r="J507" i="31"/>
  <c r="J547" i="31" s="1"/>
  <c r="J503" i="31"/>
  <c r="D556" i="31"/>
  <c r="N557" i="31"/>
  <c r="N572" i="31"/>
  <c r="B503" i="31"/>
  <c r="C505" i="31" s="1"/>
  <c r="H530" i="31"/>
  <c r="BF125" i="31"/>
  <c r="B430" i="31" s="1"/>
  <c r="H367" i="31"/>
  <c r="H637" i="31"/>
  <c r="H636" i="31"/>
  <c r="H379" i="31"/>
  <c r="B439" i="31"/>
  <c r="J439" i="31"/>
  <c r="E445" i="31"/>
  <c r="M445" i="31"/>
  <c r="M571" i="31"/>
  <c r="M556" i="31"/>
  <c r="C644" i="31"/>
  <c r="H361" i="31"/>
  <c r="F571" i="31"/>
  <c r="H557" i="31"/>
  <c r="F637" i="31"/>
  <c r="F636" i="31"/>
  <c r="N637" i="31"/>
  <c r="N636" i="31"/>
  <c r="G458" i="31"/>
  <c r="D496" i="31"/>
  <c r="L496" i="31"/>
  <c r="H503" i="31"/>
  <c r="D528" i="31"/>
  <c r="E530" i="31" s="1"/>
  <c r="L528" i="31"/>
  <c r="N536" i="31"/>
  <c r="C544" i="31"/>
  <c r="K544" i="31"/>
  <c r="O555" i="31"/>
  <c r="E677" i="31"/>
  <c r="E679" i="31" s="1"/>
  <c r="F676" i="31"/>
  <c r="G637" i="31"/>
  <c r="G636" i="31"/>
  <c r="O637" i="31"/>
  <c r="O636" i="31"/>
  <c r="G639" i="31"/>
  <c r="G640" i="31"/>
  <c r="O639" i="31"/>
  <c r="O640" i="31"/>
  <c r="E507" i="31"/>
  <c r="E547" i="31" s="1"/>
  <c r="M507" i="31"/>
  <c r="M547" i="31" s="1"/>
  <c r="G508" i="31"/>
  <c r="G548" i="31" s="1"/>
  <c r="O508" i="31"/>
  <c r="O548" i="31" s="1"/>
  <c r="I509" i="31"/>
  <c r="I549" i="31" s="1"/>
  <c r="C510" i="31"/>
  <c r="C550" i="31" s="1"/>
  <c r="K510" i="31"/>
  <c r="K550" i="31" s="1"/>
  <c r="K465" i="31"/>
  <c r="K658" i="31" s="1"/>
  <c r="B472" i="31"/>
  <c r="J472" i="31"/>
  <c r="F478" i="31"/>
  <c r="H484" i="31"/>
  <c r="B490" i="31"/>
  <c r="J490" i="31"/>
  <c r="E496" i="31"/>
  <c r="M496" i="31"/>
  <c r="I503" i="31"/>
  <c r="D520" i="31"/>
  <c r="L520" i="31"/>
  <c r="E538" i="31"/>
  <c r="G632" i="31"/>
  <c r="G649" i="31"/>
  <c r="G634" i="31"/>
  <c r="O649" i="31"/>
  <c r="I636" i="31"/>
  <c r="I637" i="31"/>
  <c r="N465" i="31"/>
  <c r="D472" i="31"/>
  <c r="L472" i="31"/>
  <c r="L597" i="31" s="1"/>
  <c r="H478" i="31"/>
  <c r="B484" i="31"/>
  <c r="J484" i="31"/>
  <c r="D490" i="31"/>
  <c r="L490" i="31"/>
  <c r="G496" i="31"/>
  <c r="F520" i="31"/>
  <c r="E567" i="31"/>
  <c r="M567" i="31"/>
  <c r="B640" i="31"/>
  <c r="H507" i="31"/>
  <c r="H547" i="31" s="1"/>
  <c r="H465" i="31"/>
  <c r="H529" i="31" s="1"/>
  <c r="J548" i="31"/>
  <c r="D549" i="31"/>
  <c r="N550" i="31"/>
  <c r="E472" i="31"/>
  <c r="M472" i="31"/>
  <c r="D503" i="31"/>
  <c r="E505" i="31" s="1"/>
  <c r="L503" i="31"/>
  <c r="H536" i="31"/>
  <c r="I538" i="31" s="1"/>
  <c r="B649" i="31"/>
  <c r="B634" i="31"/>
  <c r="B632" i="31"/>
  <c r="J649" i="31"/>
  <c r="J634" i="31"/>
  <c r="J632" i="31"/>
  <c r="C636" i="31"/>
  <c r="C637" i="31"/>
  <c r="K636" i="31"/>
  <c r="K637" i="31"/>
  <c r="I452" i="31"/>
  <c r="D452" i="31"/>
  <c r="H648" i="31"/>
  <c r="H655" i="31" s="1"/>
  <c r="H458" i="31"/>
  <c r="B458" i="31"/>
  <c r="O458" i="31"/>
  <c r="I465" i="31"/>
  <c r="F472" i="31"/>
  <c r="I530" i="31"/>
  <c r="D636" i="31"/>
  <c r="D637" i="31"/>
  <c r="L636" i="31"/>
  <c r="L637" i="31"/>
  <c r="F379" i="31"/>
  <c r="N379" i="31"/>
  <c r="B465" i="31"/>
  <c r="B537" i="31" s="1"/>
  <c r="J465" i="31"/>
  <c r="C465" i="31"/>
  <c r="G472" i="31"/>
  <c r="B496" i="31"/>
  <c r="J496" i="31"/>
  <c r="F503" i="31"/>
  <c r="O550" i="31"/>
  <c r="J538" i="31"/>
  <c r="L649" i="31"/>
  <c r="L634" i="31"/>
  <c r="C452" i="31"/>
  <c r="K452" i="31"/>
  <c r="C547" i="31"/>
  <c r="K547" i="31"/>
  <c r="G549" i="31"/>
  <c r="O549" i="31"/>
  <c r="H490" i="31"/>
  <c r="G503" i="31"/>
  <c r="B520" i="31"/>
  <c r="C522" i="31" s="1"/>
  <c r="J520" i="31"/>
  <c r="C528" i="31"/>
  <c r="K528" i="31"/>
  <c r="C536" i="31"/>
  <c r="K536" i="31"/>
  <c r="L538" i="31" s="1"/>
  <c r="G555" i="31"/>
  <c r="C675" i="31"/>
  <c r="C458" i="31"/>
  <c r="E465" i="31"/>
  <c r="M465" i="31"/>
  <c r="B581" i="31"/>
  <c r="J581" i="31"/>
  <c r="C588" i="31"/>
  <c r="K588" i="31"/>
  <c r="K640" i="31" s="1"/>
  <c r="G465" i="31"/>
  <c r="O465" i="31"/>
  <c r="O568" i="31" s="1"/>
  <c r="D581" i="31"/>
  <c r="L581" i="31"/>
  <c r="E588" i="31"/>
  <c r="M588" i="31"/>
  <c r="G603" i="31"/>
  <c r="O603" i="31"/>
  <c r="E544" i="31"/>
  <c r="M544" i="31"/>
  <c r="G567" i="31"/>
  <c r="E581" i="31"/>
  <c r="M581" i="31"/>
  <c r="F588" i="31"/>
  <c r="F603" i="31" s="1"/>
  <c r="I608" i="31"/>
  <c r="I567" i="31"/>
  <c r="G581" i="31"/>
  <c r="H588" i="31"/>
  <c r="H607" i="31"/>
  <c r="B608" i="31"/>
  <c r="J603" i="31"/>
  <c r="B567" i="31"/>
  <c r="H581" i="31"/>
  <c r="I588" i="31"/>
  <c r="I688" i="31"/>
  <c r="H689" i="31"/>
  <c r="H691" i="31" s="1"/>
  <c r="G608" i="31"/>
  <c r="G685" i="31"/>
  <c r="H684" i="31"/>
  <c r="B603" i="31"/>
  <c r="L709" i="31"/>
  <c r="L711" i="31" s="1"/>
  <c r="M708" i="31"/>
  <c r="D603" i="31"/>
  <c r="L603" i="31"/>
  <c r="L700" i="31"/>
  <c r="K701" i="31"/>
  <c r="K703" i="31" s="1"/>
  <c r="G691" i="31"/>
  <c r="K696" i="31"/>
  <c r="N704" i="31"/>
  <c r="M705" i="31"/>
  <c r="G680" i="31"/>
  <c r="F681" i="31"/>
  <c r="F683" i="31" s="1"/>
  <c r="M707" i="31"/>
  <c r="M713" i="31"/>
  <c r="M715" i="31" s="1"/>
  <c r="N712" i="31"/>
  <c r="J699" i="31"/>
  <c r="L705" i="31"/>
  <c r="D677" i="31"/>
  <c r="D679" i="31" s="1"/>
  <c r="J703" i="31"/>
  <c r="F658" i="31"/>
  <c r="O716" i="31"/>
  <c r="F687" i="31"/>
  <c r="I692" i="31"/>
  <c r="G687" i="31"/>
  <c r="H695" i="31"/>
  <c r="I697" i="31"/>
  <c r="I699" i="31" s="1"/>
  <c r="L707" i="31"/>
  <c r="D672" i="30"/>
  <c r="E672" i="30" s="1"/>
  <c r="E681" i="30"/>
  <c r="E683" i="30" s="1"/>
  <c r="L704" i="30"/>
  <c r="N717" i="30"/>
  <c r="N719" i="30" s="1"/>
  <c r="H688" i="30"/>
  <c r="H608" i="30"/>
  <c r="L605" i="30"/>
  <c r="D605" i="30"/>
  <c r="F606" i="30"/>
  <c r="J608" i="30"/>
  <c r="E605" i="30"/>
  <c r="M605" i="30"/>
  <c r="G606" i="30"/>
  <c r="I607" i="30"/>
  <c r="C608" i="30"/>
  <c r="K608" i="30"/>
  <c r="N606" i="30"/>
  <c r="H607" i="30"/>
  <c r="B608" i="30"/>
  <c r="O530" i="30"/>
  <c r="G547" i="30"/>
  <c r="O547" i="30"/>
  <c r="O555" i="30" s="1"/>
  <c r="K549" i="30"/>
  <c r="K557" i="30" s="1"/>
  <c r="M550" i="30"/>
  <c r="N544" i="30"/>
  <c r="L544" i="30"/>
  <c r="K544" i="30"/>
  <c r="I544" i="30"/>
  <c r="I548" i="30"/>
  <c r="I571" i="30" s="1"/>
  <c r="G544" i="30"/>
  <c r="O544" i="30"/>
  <c r="M544" i="30"/>
  <c r="M547" i="30"/>
  <c r="M570" i="30" s="1"/>
  <c r="G548" i="30"/>
  <c r="O548" i="30"/>
  <c r="I549" i="30"/>
  <c r="I572" i="30" s="1"/>
  <c r="K550" i="30"/>
  <c r="K573" i="30" s="1"/>
  <c r="E472" i="30"/>
  <c r="M472" i="30"/>
  <c r="E478" i="30"/>
  <c r="M478" i="30"/>
  <c r="O478" i="30"/>
  <c r="E484" i="30"/>
  <c r="M484" i="30"/>
  <c r="E490" i="30"/>
  <c r="M490" i="30"/>
  <c r="O490" i="30"/>
  <c r="E496" i="30"/>
  <c r="M496" i="30"/>
  <c r="E503" i="30"/>
  <c r="M503" i="30"/>
  <c r="O503" i="30"/>
  <c r="O644" i="30" s="1"/>
  <c r="F520" i="30"/>
  <c r="G522" i="30" s="1"/>
  <c r="N520" i="30"/>
  <c r="F528" i="30"/>
  <c r="F530" i="30" s="1"/>
  <c r="B536" i="30"/>
  <c r="C567" i="30"/>
  <c r="C568" i="30" s="1"/>
  <c r="K567" i="30"/>
  <c r="C581" i="30"/>
  <c r="K581" i="30"/>
  <c r="F547" i="30"/>
  <c r="N547" i="30"/>
  <c r="H548" i="30"/>
  <c r="H556" i="30" s="1"/>
  <c r="B549" i="30"/>
  <c r="B557" i="30" s="1"/>
  <c r="J549" i="30"/>
  <c r="D550" i="30"/>
  <c r="L550" i="30"/>
  <c r="N472" i="30"/>
  <c r="F478" i="30"/>
  <c r="F484" i="30"/>
  <c r="F490" i="30"/>
  <c r="N490" i="30"/>
  <c r="F496" i="30"/>
  <c r="N496" i="30"/>
  <c r="F503" i="30"/>
  <c r="G520" i="30"/>
  <c r="H522" i="30" s="1"/>
  <c r="O520" i="30"/>
  <c r="G528" i="30"/>
  <c r="G530" i="30" s="1"/>
  <c r="I528" i="30"/>
  <c r="C588" i="30"/>
  <c r="K588" i="30"/>
  <c r="K589" i="30" s="1"/>
  <c r="N548" i="30"/>
  <c r="N556" i="30" s="1"/>
  <c r="F544" i="30"/>
  <c r="G472" i="30"/>
  <c r="G478" i="30"/>
  <c r="G484" i="30"/>
  <c r="O484" i="30"/>
  <c r="G490" i="30"/>
  <c r="G496" i="30"/>
  <c r="O496" i="30"/>
  <c r="L547" i="30"/>
  <c r="L555" i="30" s="1"/>
  <c r="O472" i="30"/>
  <c r="H465" i="30"/>
  <c r="H568" i="30" s="1"/>
  <c r="H472" i="30"/>
  <c r="H478" i="30"/>
  <c r="H490" i="30"/>
  <c r="H496" i="30"/>
  <c r="H503" i="30"/>
  <c r="I520" i="30"/>
  <c r="E536" i="30"/>
  <c r="E538" i="30" s="1"/>
  <c r="M536" i="30"/>
  <c r="N538" i="30" s="1"/>
  <c r="O536" i="30"/>
  <c r="O538" i="30" s="1"/>
  <c r="F567" i="30"/>
  <c r="N567" i="30"/>
  <c r="N581" i="30"/>
  <c r="E588" i="30"/>
  <c r="E590" i="30" s="1"/>
  <c r="M588" i="30"/>
  <c r="I547" i="30"/>
  <c r="I555" i="30" s="1"/>
  <c r="K548" i="30"/>
  <c r="K556" i="30" s="1"/>
  <c r="E549" i="30"/>
  <c r="E557" i="30" s="1"/>
  <c r="G550" i="30"/>
  <c r="O550" i="30"/>
  <c r="B528" i="30"/>
  <c r="J528" i="30"/>
  <c r="J530" i="30" s="1"/>
  <c r="C544" i="30"/>
  <c r="G567" i="30"/>
  <c r="J550" i="30"/>
  <c r="J573" i="30" s="1"/>
  <c r="C548" i="30"/>
  <c r="J547" i="30"/>
  <c r="L548" i="30"/>
  <c r="L556" i="30" s="1"/>
  <c r="H550" i="30"/>
  <c r="H558" i="30" s="1"/>
  <c r="B478" i="30"/>
  <c r="J478" i="30"/>
  <c r="B490" i="30"/>
  <c r="J490" i="30"/>
  <c r="B496" i="30"/>
  <c r="J496" i="30"/>
  <c r="B503" i="30"/>
  <c r="J503" i="30"/>
  <c r="J505" i="30" s="1"/>
  <c r="C520" i="30"/>
  <c r="K520" i="30"/>
  <c r="K522" i="30" s="1"/>
  <c r="C528" i="30"/>
  <c r="C530" i="30" s="1"/>
  <c r="K528" i="30"/>
  <c r="K530" i="30" s="1"/>
  <c r="D544" i="30"/>
  <c r="H567" i="30"/>
  <c r="H581" i="30"/>
  <c r="G588" i="30"/>
  <c r="G590" i="30" s="1"/>
  <c r="O588" i="30"/>
  <c r="O603" i="30" s="1"/>
  <c r="H549" i="30"/>
  <c r="M549" i="30"/>
  <c r="N549" i="30"/>
  <c r="K547" i="30"/>
  <c r="K555" i="30" s="1"/>
  <c r="M548" i="30"/>
  <c r="M571" i="30" s="1"/>
  <c r="G549" i="30"/>
  <c r="G572" i="30" s="1"/>
  <c r="O549" i="30"/>
  <c r="I550" i="30"/>
  <c r="I558" i="30" s="1"/>
  <c r="C472" i="30"/>
  <c r="K472" i="30"/>
  <c r="C478" i="30"/>
  <c r="K478" i="30"/>
  <c r="C484" i="30"/>
  <c r="K484" i="30"/>
  <c r="C490" i="30"/>
  <c r="K490" i="30"/>
  <c r="C496" i="30"/>
  <c r="K496" i="30"/>
  <c r="C503" i="30"/>
  <c r="K503" i="30"/>
  <c r="K644" i="30" s="1"/>
  <c r="D520" i="30"/>
  <c r="L520" i="30"/>
  <c r="D528" i="30"/>
  <c r="L528" i="30"/>
  <c r="H536" i="30"/>
  <c r="J536" i="30"/>
  <c r="J538" i="30" s="1"/>
  <c r="N603" i="30"/>
  <c r="H418" i="30"/>
  <c r="BC125" i="30"/>
  <c r="BK125" i="30"/>
  <c r="S123" i="30"/>
  <c r="AI123" i="30"/>
  <c r="H417" i="30" s="1"/>
  <c r="AY123" i="30"/>
  <c r="BD125" i="30"/>
  <c r="E355" i="30"/>
  <c r="E373" i="30"/>
  <c r="E391" i="30"/>
  <c r="C439" i="30"/>
  <c r="C409" i="30"/>
  <c r="K409" i="30"/>
  <c r="J415" i="30"/>
  <c r="K419" i="30"/>
  <c r="B427" i="30"/>
  <c r="D439" i="30"/>
  <c r="L439" i="30"/>
  <c r="C445" i="30"/>
  <c r="K445" i="30"/>
  <c r="C123" i="30"/>
  <c r="C125" i="30" s="1"/>
  <c r="K123" i="30"/>
  <c r="N417" i="30" s="1"/>
  <c r="AA123" i="30"/>
  <c r="J417" i="30" s="1"/>
  <c r="AQ123" i="30"/>
  <c r="D123" i="30"/>
  <c r="L123" i="30"/>
  <c r="T123" i="30"/>
  <c r="AB123" i="30"/>
  <c r="AJ123" i="30"/>
  <c r="AR123" i="30"/>
  <c r="AR125" i="30" s="1"/>
  <c r="AZ123" i="30"/>
  <c r="AZ125" i="30" s="1"/>
  <c r="B373" i="30"/>
  <c r="J373" i="30"/>
  <c r="B391" i="30"/>
  <c r="J391" i="30"/>
  <c r="D409" i="30"/>
  <c r="L409" i="30"/>
  <c r="E415" i="30"/>
  <c r="M415" i="30"/>
  <c r="J418" i="30"/>
  <c r="C427" i="30"/>
  <c r="D445" i="30"/>
  <c r="M452" i="30"/>
  <c r="F123" i="30"/>
  <c r="N123" i="30"/>
  <c r="V123" i="30"/>
  <c r="AD123" i="30"/>
  <c r="AL123" i="30"/>
  <c r="AT123" i="30"/>
  <c r="AT125" i="30" s="1"/>
  <c r="BB123" i="30"/>
  <c r="BB125" i="30" s="1"/>
  <c r="C379" i="30"/>
  <c r="K379" i="30"/>
  <c r="F409" i="30"/>
  <c r="N409" i="30"/>
  <c r="L418" i="30"/>
  <c r="M419" i="30"/>
  <c r="G123" i="30"/>
  <c r="O123" i="30"/>
  <c r="W123" i="30"/>
  <c r="AE123" i="30"/>
  <c r="AM123" i="30"/>
  <c r="AU123" i="30"/>
  <c r="AU125" i="30" s="1"/>
  <c r="J355" i="30"/>
  <c r="E361" i="30"/>
  <c r="M361" i="30"/>
  <c r="J361" i="30"/>
  <c r="H415" i="30"/>
  <c r="G419" i="30"/>
  <c r="O419" i="30"/>
  <c r="I439" i="30"/>
  <c r="M427" i="30"/>
  <c r="H125" i="30"/>
  <c r="N432" i="30" s="1"/>
  <c r="P125" i="30"/>
  <c r="L432" i="30" s="1"/>
  <c r="L433" i="30" s="1"/>
  <c r="X125" i="30"/>
  <c r="J432" i="30" s="1"/>
  <c r="AF125" i="30"/>
  <c r="H432" i="30" s="1"/>
  <c r="H639" i="30" s="1"/>
  <c r="AN125" i="30"/>
  <c r="F432" i="30" s="1"/>
  <c r="AV125" i="30"/>
  <c r="BI125" i="30"/>
  <c r="E385" i="30"/>
  <c r="M385" i="30"/>
  <c r="I397" i="30"/>
  <c r="N418" i="30"/>
  <c r="B421" i="30"/>
  <c r="J420" i="30"/>
  <c r="J421" i="30" s="1"/>
  <c r="I123" i="30"/>
  <c r="Q123" i="30"/>
  <c r="Y123" i="30"/>
  <c r="AG123" i="30"/>
  <c r="AO123" i="30"/>
  <c r="AO125" i="30" s="1"/>
  <c r="AW123" i="30"/>
  <c r="AW125" i="30" s="1"/>
  <c r="M367" i="30"/>
  <c r="M379" i="30"/>
  <c r="B397" i="30"/>
  <c r="J397" i="30"/>
  <c r="G415" i="30"/>
  <c r="I419" i="30"/>
  <c r="B439" i="30"/>
  <c r="J439" i="30"/>
  <c r="O661" i="29"/>
  <c r="O654" i="29" s="1"/>
  <c r="O661" i="30"/>
  <c r="O717" i="30" s="1"/>
  <c r="O719" i="30" s="1"/>
  <c r="O661" i="28"/>
  <c r="O654" i="28" s="1"/>
  <c r="AI125" i="30"/>
  <c r="H429" i="30" s="1"/>
  <c r="AQ125" i="30"/>
  <c r="AY125" i="30"/>
  <c r="F637" i="30"/>
  <c r="F636" i="30"/>
  <c r="N637" i="30"/>
  <c r="N636" i="30"/>
  <c r="F427" i="30"/>
  <c r="N427" i="30"/>
  <c r="I445" i="30"/>
  <c r="I452" i="30"/>
  <c r="G452" i="30"/>
  <c r="F570" i="30"/>
  <c r="F555" i="30"/>
  <c r="N570" i="30"/>
  <c r="N555" i="30"/>
  <c r="H571" i="30"/>
  <c r="B572" i="30"/>
  <c r="J572" i="30"/>
  <c r="J557" i="30"/>
  <c r="L573" i="30"/>
  <c r="L558" i="30"/>
  <c r="B472" i="30"/>
  <c r="J472" i="30"/>
  <c r="E643" i="30"/>
  <c r="E644" i="30"/>
  <c r="E505" i="30"/>
  <c r="M643" i="30"/>
  <c r="M644" i="30"/>
  <c r="M505" i="30"/>
  <c r="O643" i="30"/>
  <c r="O505" i="30"/>
  <c r="C572" i="30"/>
  <c r="C557" i="30"/>
  <c r="F522" i="30"/>
  <c r="N522" i="30"/>
  <c r="B649" i="30"/>
  <c r="B634" i="30"/>
  <c r="B632" i="30"/>
  <c r="J649" i="30"/>
  <c r="J634" i="30"/>
  <c r="J632" i="30"/>
  <c r="J590" i="30"/>
  <c r="G637" i="30"/>
  <c r="G636" i="30"/>
  <c r="O637" i="30"/>
  <c r="O636" i="30"/>
  <c r="C385" i="30"/>
  <c r="K385" i="30"/>
  <c r="C415" i="30"/>
  <c r="K415" i="30"/>
  <c r="E421" i="30"/>
  <c r="G427" i="30"/>
  <c r="O427" i="30"/>
  <c r="F439" i="30"/>
  <c r="B445" i="30"/>
  <c r="J445" i="30"/>
  <c r="E445" i="30"/>
  <c r="G465" i="30"/>
  <c r="H466" i="30" s="1"/>
  <c r="H484" i="30"/>
  <c r="F643" i="30"/>
  <c r="F644" i="30"/>
  <c r="F505" i="30"/>
  <c r="K572" i="30"/>
  <c r="F538" i="30"/>
  <c r="F367" i="30"/>
  <c r="N367" i="30"/>
  <c r="H636" i="30"/>
  <c r="H637" i="30"/>
  <c r="F391" i="30"/>
  <c r="N391" i="30"/>
  <c r="H445" i="30"/>
  <c r="H458" i="30"/>
  <c r="F421" i="30"/>
  <c r="N421" i="30"/>
  <c r="H427" i="30"/>
  <c r="F445" i="30"/>
  <c r="C452" i="30"/>
  <c r="K452" i="30"/>
  <c r="G648" i="30"/>
  <c r="G655" i="30" s="1"/>
  <c r="G458" i="30"/>
  <c r="O648" i="30"/>
  <c r="O458" i="30"/>
  <c r="H658" i="30"/>
  <c r="B548" i="30"/>
  <c r="J548" i="30"/>
  <c r="D549" i="30"/>
  <c r="L549" i="30"/>
  <c r="F550" i="30"/>
  <c r="N550" i="30"/>
  <c r="D472" i="30"/>
  <c r="L472" i="30"/>
  <c r="L597" i="30" s="1"/>
  <c r="G643" i="30"/>
  <c r="G644" i="30"/>
  <c r="G505" i="30"/>
  <c r="E573" i="30"/>
  <c r="E558" i="30"/>
  <c r="I636" i="30"/>
  <c r="I637" i="30"/>
  <c r="E439" i="30"/>
  <c r="M439" i="30"/>
  <c r="D452" i="30"/>
  <c r="L452" i="30"/>
  <c r="I570" i="30"/>
  <c r="C571" i="30"/>
  <c r="C556" i="30"/>
  <c r="K571" i="30"/>
  <c r="G573" i="30"/>
  <c r="G558" i="30"/>
  <c r="O573" i="30"/>
  <c r="O558" i="30"/>
  <c r="D478" i="30"/>
  <c r="L478" i="30"/>
  <c r="B484" i="30"/>
  <c r="J484" i="30"/>
  <c r="H643" i="30"/>
  <c r="H644" i="30"/>
  <c r="I522" i="30"/>
  <c r="M538" i="30"/>
  <c r="B636" i="30"/>
  <c r="B637" i="30"/>
  <c r="J636" i="30"/>
  <c r="J637" i="30"/>
  <c r="B640" i="30"/>
  <c r="B639" i="30"/>
  <c r="J640" i="30"/>
  <c r="K439" i="30"/>
  <c r="L445" i="30"/>
  <c r="B570" i="30"/>
  <c r="B555" i="30"/>
  <c r="J555" i="30"/>
  <c r="J570" i="30"/>
  <c r="D556" i="30"/>
  <c r="D571" i="30"/>
  <c r="F572" i="30"/>
  <c r="F557" i="30"/>
  <c r="C465" i="30"/>
  <c r="F472" i="30"/>
  <c r="I643" i="30"/>
  <c r="I644" i="30"/>
  <c r="I505" i="30"/>
  <c r="J522" i="30"/>
  <c r="C636" i="30"/>
  <c r="C637" i="30"/>
  <c r="K636" i="30"/>
  <c r="K637" i="30"/>
  <c r="K427" i="30"/>
  <c r="C640" i="30"/>
  <c r="C639" i="30"/>
  <c r="G439" i="30"/>
  <c r="O439" i="30"/>
  <c r="M445" i="30"/>
  <c r="B458" i="30"/>
  <c r="C570" i="30"/>
  <c r="C555" i="30"/>
  <c r="K570" i="30"/>
  <c r="E571" i="30"/>
  <c r="E556" i="30"/>
  <c r="M556" i="30"/>
  <c r="O572" i="30"/>
  <c r="O557" i="30"/>
  <c r="I573" i="30"/>
  <c r="K465" i="30"/>
  <c r="J644" i="30"/>
  <c r="J643" i="30"/>
  <c r="C529" i="30"/>
  <c r="D636" i="30"/>
  <c r="D637" i="30"/>
  <c r="L636" i="30"/>
  <c r="L637" i="30"/>
  <c r="F379" i="30"/>
  <c r="N379" i="30"/>
  <c r="D639" i="30"/>
  <c r="H439" i="30"/>
  <c r="N439" i="30"/>
  <c r="G445" i="30"/>
  <c r="O445" i="30"/>
  <c r="N445" i="30"/>
  <c r="D570" i="30"/>
  <c r="D555" i="30"/>
  <c r="L570" i="30"/>
  <c r="F571" i="30"/>
  <c r="F556" i="30"/>
  <c r="N571" i="30"/>
  <c r="H572" i="30"/>
  <c r="H557" i="30"/>
  <c r="B573" i="30"/>
  <c r="B558" i="30"/>
  <c r="J558" i="30"/>
  <c r="C644" i="30"/>
  <c r="K504" i="30"/>
  <c r="O570" i="30"/>
  <c r="D522" i="30"/>
  <c r="E636" i="30"/>
  <c r="E637" i="30"/>
  <c r="M636" i="30"/>
  <c r="M637" i="30"/>
  <c r="K391" i="30"/>
  <c r="C421" i="30"/>
  <c r="E427" i="30"/>
  <c r="E639" i="30"/>
  <c r="E640" i="30"/>
  <c r="H452" i="30"/>
  <c r="E555" i="30"/>
  <c r="E570" i="30"/>
  <c r="O556" i="30"/>
  <c r="O571" i="30"/>
  <c r="I557" i="30"/>
  <c r="C558" i="30"/>
  <c r="C573" i="30"/>
  <c r="K558" i="30"/>
  <c r="L644" i="30"/>
  <c r="L643" i="30"/>
  <c r="L505" i="30"/>
  <c r="N643" i="30"/>
  <c r="N644" i="30"/>
  <c r="N505" i="30"/>
  <c r="M522" i="30"/>
  <c r="M521" i="30"/>
  <c r="I538" i="30"/>
  <c r="I465" i="30"/>
  <c r="C536" i="30"/>
  <c r="D538" i="30" s="1"/>
  <c r="K536" i="30"/>
  <c r="L538" i="30" s="1"/>
  <c r="E632" i="30"/>
  <c r="E649" i="30"/>
  <c r="E634" i="30"/>
  <c r="M632" i="30"/>
  <c r="M649" i="30"/>
  <c r="M634" i="30"/>
  <c r="B648" i="30"/>
  <c r="B655" i="30" s="1"/>
  <c r="B465" i="30"/>
  <c r="J465" i="30"/>
  <c r="J521" i="30" s="1"/>
  <c r="H507" i="30"/>
  <c r="H547" i="30" s="1"/>
  <c r="F632" i="30"/>
  <c r="F649" i="30"/>
  <c r="F634" i="30"/>
  <c r="F590" i="30"/>
  <c r="N632" i="30"/>
  <c r="N649" i="30"/>
  <c r="N634" i="30"/>
  <c r="N590" i="30"/>
  <c r="E530" i="30"/>
  <c r="H545" i="30"/>
  <c r="G632" i="30"/>
  <c r="G634" i="30"/>
  <c r="G603" i="30"/>
  <c r="O632" i="30"/>
  <c r="O649" i="30"/>
  <c r="O634" i="30"/>
  <c r="O590" i="30"/>
  <c r="J458" i="30"/>
  <c r="D465" i="30"/>
  <c r="L465" i="30"/>
  <c r="I567" i="30"/>
  <c r="H588" i="30"/>
  <c r="I590" i="30" s="1"/>
  <c r="C458" i="30"/>
  <c r="K458" i="30"/>
  <c r="E465" i="30"/>
  <c r="M465" i="30"/>
  <c r="M529" i="30" s="1"/>
  <c r="G536" i="30"/>
  <c r="B567" i="30"/>
  <c r="J567" i="30"/>
  <c r="D581" i="30"/>
  <c r="L581" i="30"/>
  <c r="I649" i="30"/>
  <c r="I634" i="30"/>
  <c r="I632" i="30"/>
  <c r="F465" i="30"/>
  <c r="N465" i="30"/>
  <c r="N529" i="30" s="1"/>
  <c r="N530" i="30"/>
  <c r="I603" i="30"/>
  <c r="E458" i="30"/>
  <c r="M458" i="30"/>
  <c r="O465" i="30"/>
  <c r="H528" i="30"/>
  <c r="B544" i="30"/>
  <c r="J544" i="30"/>
  <c r="D567" i="30"/>
  <c r="L567" i="30"/>
  <c r="C649" i="30"/>
  <c r="C634" i="30"/>
  <c r="C632" i="30"/>
  <c r="C589" i="30"/>
  <c r="K632" i="30"/>
  <c r="K590" i="30"/>
  <c r="C597" i="30"/>
  <c r="K597" i="30"/>
  <c r="F458" i="30"/>
  <c r="N458" i="30"/>
  <c r="E567" i="30"/>
  <c r="M567" i="30"/>
  <c r="M568" i="30" s="1"/>
  <c r="O567" i="30"/>
  <c r="D588" i="30"/>
  <c r="D640" i="30" s="1"/>
  <c r="L588" i="30"/>
  <c r="E603" i="30"/>
  <c r="M603" i="30"/>
  <c r="F603" i="30"/>
  <c r="H689" i="30"/>
  <c r="H691" i="30" s="1"/>
  <c r="I688" i="30"/>
  <c r="M700" i="30"/>
  <c r="G685" i="30"/>
  <c r="G687" i="30" s="1"/>
  <c r="H684" i="30"/>
  <c r="G691" i="30"/>
  <c r="G680" i="30"/>
  <c r="F681" i="30"/>
  <c r="F683" i="30" s="1"/>
  <c r="K696" i="30"/>
  <c r="J699" i="30"/>
  <c r="B603" i="30"/>
  <c r="J603" i="30"/>
  <c r="F677" i="30"/>
  <c r="F679" i="30" s="1"/>
  <c r="G676" i="30"/>
  <c r="M713" i="30"/>
  <c r="M715" i="30" s="1"/>
  <c r="N712" i="30"/>
  <c r="C675" i="30"/>
  <c r="E679" i="30"/>
  <c r="D677" i="30"/>
  <c r="D679" i="30" s="1"/>
  <c r="J703" i="30"/>
  <c r="M708" i="30"/>
  <c r="F658" i="30"/>
  <c r="D673" i="30"/>
  <c r="D675" i="30" s="1"/>
  <c r="L711" i="30"/>
  <c r="F687" i="30"/>
  <c r="I692" i="30"/>
  <c r="K701" i="30"/>
  <c r="K703" i="30" s="1"/>
  <c r="L703" i="30"/>
  <c r="K707" i="30"/>
  <c r="I697" i="30"/>
  <c r="I699" i="30" s="1"/>
  <c r="N719" i="29"/>
  <c r="D679" i="29"/>
  <c r="H695" i="29"/>
  <c r="L711" i="29"/>
  <c r="L704" i="29"/>
  <c r="L705" i="29" s="1"/>
  <c r="L707" i="29" s="1"/>
  <c r="E681" i="29"/>
  <c r="E683" i="29" s="1"/>
  <c r="C673" i="29"/>
  <c r="E676" i="29"/>
  <c r="E677" i="29" s="1"/>
  <c r="E679" i="29" s="1"/>
  <c r="H688" i="29"/>
  <c r="H689" i="29" s="1"/>
  <c r="H691" i="29" s="1"/>
  <c r="L700" i="29"/>
  <c r="G684" i="29"/>
  <c r="G685" i="29" s="1"/>
  <c r="G687" i="29" s="1"/>
  <c r="J696" i="29"/>
  <c r="M708" i="29"/>
  <c r="I605" i="29"/>
  <c r="C606" i="29"/>
  <c r="K606" i="29"/>
  <c r="E607" i="29"/>
  <c r="M607" i="29"/>
  <c r="G608" i="29"/>
  <c r="O608" i="29"/>
  <c r="K605" i="29"/>
  <c r="M606" i="29"/>
  <c r="M605" i="29"/>
  <c r="G606" i="29"/>
  <c r="O606" i="29"/>
  <c r="I607" i="29"/>
  <c r="C608" i="29"/>
  <c r="K608" i="29"/>
  <c r="E605" i="29"/>
  <c r="G605" i="29"/>
  <c r="O605" i="29"/>
  <c r="C607" i="29"/>
  <c r="K607" i="29"/>
  <c r="E608" i="29"/>
  <c r="N544" i="29"/>
  <c r="N545" i="29" s="1"/>
  <c r="J544" i="29"/>
  <c r="O544" i="29"/>
  <c r="J550" i="29"/>
  <c r="E465" i="29"/>
  <c r="E466" i="29" s="1"/>
  <c r="M465" i="29"/>
  <c r="M511" i="29" s="1"/>
  <c r="O548" i="29"/>
  <c r="O571" i="29" s="1"/>
  <c r="I549" i="29"/>
  <c r="I572" i="29" s="1"/>
  <c r="K550" i="29"/>
  <c r="K573" i="29" s="1"/>
  <c r="E472" i="29"/>
  <c r="M472" i="29"/>
  <c r="E478" i="29"/>
  <c r="M478" i="29"/>
  <c r="O478" i="29"/>
  <c r="E484" i="29"/>
  <c r="M484" i="29"/>
  <c r="E490" i="29"/>
  <c r="M490" i="29"/>
  <c r="O490" i="29"/>
  <c r="E496" i="29"/>
  <c r="M496" i="29"/>
  <c r="E503" i="29"/>
  <c r="M503" i="29"/>
  <c r="E520" i="29"/>
  <c r="M520" i="29"/>
  <c r="O520" i="29"/>
  <c r="O522" i="29" s="1"/>
  <c r="M528" i="29"/>
  <c r="O528" i="29"/>
  <c r="D536" i="29"/>
  <c r="L536" i="29"/>
  <c r="N536" i="29"/>
  <c r="B544" i="29"/>
  <c r="I581" i="29"/>
  <c r="F547" i="29"/>
  <c r="N547" i="29"/>
  <c r="H548" i="29"/>
  <c r="B549" i="29"/>
  <c r="B572" i="29" s="1"/>
  <c r="J549" i="29"/>
  <c r="J557" i="29" s="1"/>
  <c r="D550" i="29"/>
  <c r="D558" i="29" s="1"/>
  <c r="L550" i="29"/>
  <c r="L573" i="29" s="1"/>
  <c r="F472" i="29"/>
  <c r="F478" i="29"/>
  <c r="N478" i="29"/>
  <c r="F484" i="29"/>
  <c r="F490" i="29"/>
  <c r="N490" i="29"/>
  <c r="F496" i="29"/>
  <c r="F503" i="29"/>
  <c r="N503" i="29"/>
  <c r="N644" i="29" s="1"/>
  <c r="F520" i="29"/>
  <c r="G522" i="29" s="1"/>
  <c r="E536" i="29"/>
  <c r="M536" i="29"/>
  <c r="O536" i="29"/>
  <c r="C544" i="29"/>
  <c r="B567" i="29"/>
  <c r="J567" i="29"/>
  <c r="B581" i="29"/>
  <c r="J581" i="29"/>
  <c r="B588" i="29"/>
  <c r="J588" i="29"/>
  <c r="O547" i="29"/>
  <c r="O555" i="29" s="1"/>
  <c r="K549" i="29"/>
  <c r="K557" i="29" s="1"/>
  <c r="I548" i="29"/>
  <c r="I571" i="29" s="1"/>
  <c r="J548" i="29"/>
  <c r="L549" i="29"/>
  <c r="N550" i="29"/>
  <c r="N573" i="29" s="1"/>
  <c r="H472" i="29"/>
  <c r="H478" i="29"/>
  <c r="H484" i="29"/>
  <c r="H490" i="29"/>
  <c r="H496" i="29"/>
  <c r="H503" i="29"/>
  <c r="H505" i="29" s="1"/>
  <c r="H520" i="29"/>
  <c r="E544" i="29"/>
  <c r="D567" i="29"/>
  <c r="L567" i="29"/>
  <c r="N567" i="29"/>
  <c r="N568" i="29" s="1"/>
  <c r="D581" i="29"/>
  <c r="L581" i="29"/>
  <c r="N581" i="29"/>
  <c r="D588" i="29"/>
  <c r="D589" i="29" s="1"/>
  <c r="L588" i="29"/>
  <c r="N588" i="29"/>
  <c r="N649" i="29" s="1"/>
  <c r="M550" i="29"/>
  <c r="M573" i="29" s="1"/>
  <c r="I547" i="29"/>
  <c r="I570" i="29" s="1"/>
  <c r="C548" i="29"/>
  <c r="C556" i="29" s="1"/>
  <c r="K548" i="29"/>
  <c r="E549" i="29"/>
  <c r="E557" i="29" s="1"/>
  <c r="M549" i="29"/>
  <c r="M557" i="29" s="1"/>
  <c r="G550" i="29"/>
  <c r="O550" i="29"/>
  <c r="O558" i="29" s="1"/>
  <c r="I472" i="29"/>
  <c r="I478" i="29"/>
  <c r="I484" i="29"/>
  <c r="I490" i="29"/>
  <c r="I496" i="29"/>
  <c r="I503" i="29"/>
  <c r="I643" i="29" s="1"/>
  <c r="I520" i="29"/>
  <c r="I522" i="29" s="1"/>
  <c r="I528" i="29"/>
  <c r="E567" i="29"/>
  <c r="M567" i="29"/>
  <c r="O567" i="29"/>
  <c r="E581" i="29"/>
  <c r="M581" i="29"/>
  <c r="O581" i="29"/>
  <c r="E588" i="29"/>
  <c r="M588" i="29"/>
  <c r="H550" i="29"/>
  <c r="H573" i="29" s="1"/>
  <c r="J472" i="29"/>
  <c r="B478" i="29"/>
  <c r="J478" i="29"/>
  <c r="B484" i="29"/>
  <c r="J484" i="29"/>
  <c r="B490" i="29"/>
  <c r="J490" i="29"/>
  <c r="B496" i="29"/>
  <c r="J496" i="29"/>
  <c r="B503" i="29"/>
  <c r="J503" i="29"/>
  <c r="B520" i="29"/>
  <c r="C522" i="29" s="1"/>
  <c r="J520" i="29"/>
  <c r="I536" i="29"/>
  <c r="J538" i="29" s="1"/>
  <c r="F581" i="29"/>
  <c r="F588" i="29"/>
  <c r="F640" i="29" s="1"/>
  <c r="J547" i="29"/>
  <c r="J555" i="29" s="1"/>
  <c r="L548" i="29"/>
  <c r="N549" i="29"/>
  <c r="N557" i="29" s="1"/>
  <c r="B472" i="29"/>
  <c r="C547" i="29"/>
  <c r="K547" i="29"/>
  <c r="E548" i="29"/>
  <c r="M548" i="29"/>
  <c r="M556" i="29" s="1"/>
  <c r="G549" i="29"/>
  <c r="O549" i="29"/>
  <c r="O572" i="29" s="1"/>
  <c r="I550" i="29"/>
  <c r="I558" i="29" s="1"/>
  <c r="C472" i="29"/>
  <c r="K472" i="29"/>
  <c r="C478" i="29"/>
  <c r="K478" i="29"/>
  <c r="C484" i="29"/>
  <c r="K484" i="29"/>
  <c r="C490" i="29"/>
  <c r="K490" i="29"/>
  <c r="C496" i="29"/>
  <c r="K496" i="29"/>
  <c r="C503" i="29"/>
  <c r="C505" i="29" s="1"/>
  <c r="K503" i="29"/>
  <c r="K644" i="29" s="1"/>
  <c r="C520" i="29"/>
  <c r="D522" i="29" s="1"/>
  <c r="C528" i="29"/>
  <c r="K528" i="29"/>
  <c r="L530" i="29" s="1"/>
  <c r="B536" i="29"/>
  <c r="C538" i="29" s="1"/>
  <c r="G581" i="29"/>
  <c r="G123" i="29"/>
  <c r="AU123" i="29"/>
  <c r="D379" i="29"/>
  <c r="F409" i="29"/>
  <c r="N409" i="29"/>
  <c r="J418" i="29"/>
  <c r="F421" i="29"/>
  <c r="N420" i="29"/>
  <c r="N421" i="29" s="1"/>
  <c r="B445" i="29"/>
  <c r="J445" i="29"/>
  <c r="O123" i="29"/>
  <c r="M417" i="29" s="1"/>
  <c r="G409" i="29"/>
  <c r="O409" i="29"/>
  <c r="I415" i="29"/>
  <c r="J415" i="29"/>
  <c r="K418" i="29"/>
  <c r="M419" i="29"/>
  <c r="G421" i="29"/>
  <c r="O420" i="29"/>
  <c r="O421" i="29" s="1"/>
  <c r="C445" i="29"/>
  <c r="K445" i="29"/>
  <c r="W123" i="29"/>
  <c r="K417" i="29" s="1"/>
  <c r="I123" i="29"/>
  <c r="Q123" i="29"/>
  <c r="Y123" i="29"/>
  <c r="AG123" i="29"/>
  <c r="AG125" i="29" s="1"/>
  <c r="AO123" i="29"/>
  <c r="AO125" i="29" s="1"/>
  <c r="AW123" i="29"/>
  <c r="AW125" i="29" s="1"/>
  <c r="D385" i="29"/>
  <c r="L385" i="29"/>
  <c r="F391" i="29"/>
  <c r="N391" i="29"/>
  <c r="L418" i="29"/>
  <c r="H420" i="29"/>
  <c r="H421" i="29" s="1"/>
  <c r="D439" i="29"/>
  <c r="L439" i="29"/>
  <c r="D452" i="29"/>
  <c r="L452" i="29"/>
  <c r="AM123" i="29"/>
  <c r="M418" i="29"/>
  <c r="O419" i="29"/>
  <c r="I420" i="29"/>
  <c r="I421" i="29" s="1"/>
  <c r="E421" i="29"/>
  <c r="E439" i="29"/>
  <c r="M439" i="29"/>
  <c r="E452" i="29"/>
  <c r="M452" i="29"/>
  <c r="AE123" i="29"/>
  <c r="I417" i="29" s="1"/>
  <c r="C123" i="29"/>
  <c r="C125" i="29" s="1"/>
  <c r="K123" i="29"/>
  <c r="S123" i="29"/>
  <c r="AA123" i="29"/>
  <c r="AI123" i="29"/>
  <c r="AI125" i="29" s="1"/>
  <c r="AQ123" i="29"/>
  <c r="AQ125" i="29" s="1"/>
  <c r="AY123" i="29"/>
  <c r="AY125" i="29" s="1"/>
  <c r="D373" i="29"/>
  <c r="L373" i="29"/>
  <c r="B409" i="29"/>
  <c r="J409" i="29"/>
  <c r="D415" i="29"/>
  <c r="L415" i="29"/>
  <c r="N418" i="29"/>
  <c r="B421" i="29"/>
  <c r="J420" i="29"/>
  <c r="J421" i="29" s="1"/>
  <c r="D427" i="29"/>
  <c r="F445" i="29"/>
  <c r="N445" i="29"/>
  <c r="C409" i="29"/>
  <c r="K409" i="29"/>
  <c r="E415" i="29"/>
  <c r="M415" i="29"/>
  <c r="O418" i="29"/>
  <c r="I419" i="29"/>
  <c r="C421" i="29"/>
  <c r="K420" i="29"/>
  <c r="K421" i="29" s="1"/>
  <c r="E427" i="29"/>
  <c r="G445" i="29"/>
  <c r="O445" i="29"/>
  <c r="L420" i="29"/>
  <c r="L421" i="29" s="1"/>
  <c r="H452" i="29"/>
  <c r="BG125" i="29"/>
  <c r="I418" i="29"/>
  <c r="K419" i="29"/>
  <c r="M420" i="29"/>
  <c r="M421" i="29" s="1"/>
  <c r="I439" i="29"/>
  <c r="I452" i="29"/>
  <c r="W125" i="29"/>
  <c r="K429" i="29" s="1"/>
  <c r="AM125" i="29"/>
  <c r="AU125" i="29"/>
  <c r="BH125" i="29"/>
  <c r="BK125" i="29"/>
  <c r="BD125" i="29"/>
  <c r="AZ125" i="29"/>
  <c r="F556" i="29"/>
  <c r="F571" i="29"/>
  <c r="N556" i="29"/>
  <c r="N571" i="29"/>
  <c r="H557" i="29"/>
  <c r="H572" i="29"/>
  <c r="B558" i="29"/>
  <c r="B573" i="29"/>
  <c r="J558" i="29"/>
  <c r="J573" i="29"/>
  <c r="D504" i="29"/>
  <c r="L644" i="29"/>
  <c r="L643" i="29"/>
  <c r="L505" i="29"/>
  <c r="M642" i="29"/>
  <c r="M466" i="29"/>
  <c r="G571" i="29"/>
  <c r="G556" i="29"/>
  <c r="I557" i="29"/>
  <c r="C573" i="29"/>
  <c r="C558" i="29"/>
  <c r="K558" i="29"/>
  <c r="E643" i="29"/>
  <c r="E644" i="29"/>
  <c r="E505" i="29"/>
  <c r="M643" i="29"/>
  <c r="M644" i="29"/>
  <c r="M504" i="29"/>
  <c r="M505" i="29"/>
  <c r="M522" i="29"/>
  <c r="D538" i="29"/>
  <c r="F570" i="29"/>
  <c r="F555" i="29"/>
  <c r="N570" i="29"/>
  <c r="N555" i="29"/>
  <c r="H571" i="29"/>
  <c r="H556" i="29"/>
  <c r="J572" i="29"/>
  <c r="N643" i="29"/>
  <c r="E537" i="29"/>
  <c r="G570" i="29"/>
  <c r="G555" i="29"/>
  <c r="I556" i="29"/>
  <c r="C572" i="29"/>
  <c r="C557" i="29"/>
  <c r="K572" i="29"/>
  <c r="E573" i="29"/>
  <c r="E558" i="29"/>
  <c r="M558" i="29"/>
  <c r="G643" i="29"/>
  <c r="G644" i="29"/>
  <c r="O643" i="29"/>
  <c r="O644" i="29"/>
  <c r="H570" i="29"/>
  <c r="H555" i="29"/>
  <c r="B571" i="29"/>
  <c r="B556" i="29"/>
  <c r="D572" i="29"/>
  <c r="D557" i="29"/>
  <c r="L572" i="29"/>
  <c r="L557" i="29"/>
  <c r="F573" i="29"/>
  <c r="F558" i="29"/>
  <c r="H522" i="29"/>
  <c r="I555" i="29"/>
  <c r="K556" i="29"/>
  <c r="K571" i="29"/>
  <c r="M572" i="29"/>
  <c r="G558" i="29"/>
  <c r="G573" i="29"/>
  <c r="F637" i="29"/>
  <c r="F636" i="29"/>
  <c r="F379" i="29"/>
  <c r="N637" i="29"/>
  <c r="N636" i="29"/>
  <c r="N379" i="29"/>
  <c r="B555" i="29"/>
  <c r="B570" i="29"/>
  <c r="J570" i="29"/>
  <c r="D556" i="29"/>
  <c r="D571" i="29"/>
  <c r="F557" i="29"/>
  <c r="F572" i="29"/>
  <c r="H558" i="29"/>
  <c r="J644" i="29"/>
  <c r="J643" i="29"/>
  <c r="J505" i="29"/>
  <c r="C555" i="29"/>
  <c r="C570" i="29"/>
  <c r="K555" i="29"/>
  <c r="K570" i="29"/>
  <c r="E556" i="29"/>
  <c r="E571" i="29"/>
  <c r="G557" i="29"/>
  <c r="G572" i="29"/>
  <c r="O557" i="29"/>
  <c r="C643" i="29"/>
  <c r="K643" i="29"/>
  <c r="B636" i="29"/>
  <c r="B637" i="29"/>
  <c r="J636" i="29"/>
  <c r="J637" i="29"/>
  <c r="F385" i="29"/>
  <c r="N385" i="29"/>
  <c r="F415" i="29"/>
  <c r="N415" i="29"/>
  <c r="B427" i="29"/>
  <c r="J427" i="29"/>
  <c r="B640" i="29"/>
  <c r="B639" i="29"/>
  <c r="J640" i="29"/>
  <c r="J639" i="29"/>
  <c r="F439" i="29"/>
  <c r="N439" i="29"/>
  <c r="H445" i="29"/>
  <c r="B452" i="29"/>
  <c r="J452" i="29"/>
  <c r="D458" i="29"/>
  <c r="L458" i="29"/>
  <c r="F465" i="29"/>
  <c r="N465" i="29"/>
  <c r="D507" i="29"/>
  <c r="D547" i="29" s="1"/>
  <c r="L507" i="29"/>
  <c r="L547" i="29" s="1"/>
  <c r="K520" i="29"/>
  <c r="G528" i="29"/>
  <c r="H536" i="29"/>
  <c r="I538" i="29" s="1"/>
  <c r="H544" i="29"/>
  <c r="H567" i="29"/>
  <c r="H649" i="29"/>
  <c r="H634" i="29"/>
  <c r="H603" i="29"/>
  <c r="H590" i="29"/>
  <c r="H632" i="29"/>
  <c r="F603" i="29"/>
  <c r="C636" i="29"/>
  <c r="C637" i="29"/>
  <c r="K636" i="29"/>
  <c r="K637" i="29"/>
  <c r="G415" i="29"/>
  <c r="O415" i="29"/>
  <c r="C427" i="29"/>
  <c r="K427" i="29"/>
  <c r="C639" i="29"/>
  <c r="K639" i="29"/>
  <c r="G439" i="29"/>
  <c r="O439" i="29"/>
  <c r="I445" i="29"/>
  <c r="C452" i="29"/>
  <c r="K452" i="29"/>
  <c r="E458" i="29"/>
  <c r="M458" i="29"/>
  <c r="G465" i="29"/>
  <c r="G589" i="29" s="1"/>
  <c r="O465" i="29"/>
  <c r="E507" i="29"/>
  <c r="E547" i="29" s="1"/>
  <c r="M507" i="29"/>
  <c r="M547" i="29" s="1"/>
  <c r="H528" i="29"/>
  <c r="I530" i="29" s="1"/>
  <c r="I567" i="29"/>
  <c r="I649" i="29"/>
  <c r="I634" i="29"/>
  <c r="I632" i="29"/>
  <c r="I603" i="29"/>
  <c r="I590" i="29"/>
  <c r="D636" i="29"/>
  <c r="D637" i="29"/>
  <c r="L636" i="29"/>
  <c r="L637" i="29"/>
  <c r="D639" i="29"/>
  <c r="D640" i="29"/>
  <c r="L639" i="29"/>
  <c r="L640" i="29"/>
  <c r="F458" i="29"/>
  <c r="N458" i="29"/>
  <c r="H465" i="29"/>
  <c r="B649" i="29"/>
  <c r="B634" i="29"/>
  <c r="B632" i="29"/>
  <c r="J632" i="29"/>
  <c r="E636" i="29"/>
  <c r="E637" i="29"/>
  <c r="M636" i="29"/>
  <c r="M637" i="29"/>
  <c r="E639" i="29"/>
  <c r="E640" i="29"/>
  <c r="M639" i="29"/>
  <c r="M640" i="29"/>
  <c r="G458" i="29"/>
  <c r="O458" i="29"/>
  <c r="I465" i="29"/>
  <c r="I597" i="29" s="1"/>
  <c r="B528" i="29"/>
  <c r="J528" i="29"/>
  <c r="K634" i="29"/>
  <c r="K632" i="29"/>
  <c r="F427" i="29"/>
  <c r="N427" i="29"/>
  <c r="F639" i="29"/>
  <c r="N639" i="29"/>
  <c r="N640" i="29"/>
  <c r="B465" i="29"/>
  <c r="B597" i="29" s="1"/>
  <c r="J465" i="29"/>
  <c r="J597" i="29" s="1"/>
  <c r="D544" i="29"/>
  <c r="L544" i="29"/>
  <c r="D632" i="29"/>
  <c r="D634" i="29"/>
  <c r="D603" i="29"/>
  <c r="L632" i="29"/>
  <c r="L649" i="29"/>
  <c r="L634" i="29"/>
  <c r="L603" i="29"/>
  <c r="L589" i="29"/>
  <c r="N632" i="29"/>
  <c r="N634" i="29"/>
  <c r="N589" i="29"/>
  <c r="N590" i="29"/>
  <c r="B603" i="29"/>
  <c r="G637" i="29"/>
  <c r="G636" i="29"/>
  <c r="O637" i="29"/>
  <c r="O636" i="29"/>
  <c r="C415" i="29"/>
  <c r="K415" i="29"/>
  <c r="G427" i="29"/>
  <c r="O427" i="29"/>
  <c r="G639" i="29"/>
  <c r="G640" i="29"/>
  <c r="O639" i="29"/>
  <c r="O640" i="29"/>
  <c r="C465" i="29"/>
  <c r="K465" i="29"/>
  <c r="O537" i="29"/>
  <c r="E568" i="29"/>
  <c r="E632" i="29"/>
  <c r="E649" i="29"/>
  <c r="E634" i="29"/>
  <c r="E603" i="29"/>
  <c r="E589" i="29"/>
  <c r="M632" i="29"/>
  <c r="M649" i="29"/>
  <c r="M634" i="29"/>
  <c r="M590" i="29"/>
  <c r="M603" i="29"/>
  <c r="H636" i="29"/>
  <c r="H637" i="29"/>
  <c r="B379" i="29"/>
  <c r="J379" i="29"/>
  <c r="H639" i="29"/>
  <c r="H640" i="29"/>
  <c r="B433" i="29"/>
  <c r="J433" i="29"/>
  <c r="B458" i="29"/>
  <c r="J458" i="29"/>
  <c r="F536" i="29"/>
  <c r="K538" i="29"/>
  <c r="F544" i="29"/>
  <c r="F567" i="29"/>
  <c r="F632" i="29"/>
  <c r="F649" i="29"/>
  <c r="F590" i="29"/>
  <c r="L597" i="29"/>
  <c r="I636" i="29"/>
  <c r="I637" i="29"/>
  <c r="C379" i="29"/>
  <c r="K379" i="29"/>
  <c r="I639" i="29"/>
  <c r="I640" i="29"/>
  <c r="C433" i="29"/>
  <c r="K433" i="29"/>
  <c r="C458" i="29"/>
  <c r="K458" i="29"/>
  <c r="F528" i="29"/>
  <c r="G536" i="29"/>
  <c r="G544" i="29"/>
  <c r="G567" i="29"/>
  <c r="G632" i="29"/>
  <c r="G649" i="29"/>
  <c r="G590" i="29"/>
  <c r="O632" i="29"/>
  <c r="O649" i="29"/>
  <c r="O634" i="29"/>
  <c r="O590" i="29"/>
  <c r="M597" i="29"/>
  <c r="J603" i="29"/>
  <c r="E672" i="29"/>
  <c r="D673" i="29"/>
  <c r="D675" i="29" s="1"/>
  <c r="M713" i="29"/>
  <c r="M715" i="29" s="1"/>
  <c r="N712" i="29"/>
  <c r="K603" i="29"/>
  <c r="F608" i="29"/>
  <c r="G680" i="29"/>
  <c r="F681" i="29"/>
  <c r="N603" i="29"/>
  <c r="G603" i="29"/>
  <c r="O603" i="29"/>
  <c r="H658" i="29"/>
  <c r="G691" i="29"/>
  <c r="C675" i="29"/>
  <c r="L658" i="29"/>
  <c r="J703" i="29"/>
  <c r="N658" i="29"/>
  <c r="K703" i="29"/>
  <c r="O716" i="29"/>
  <c r="F683" i="29"/>
  <c r="F687" i="29"/>
  <c r="I692" i="29"/>
  <c r="K707" i="29"/>
  <c r="F605" i="28"/>
  <c r="N605" i="28"/>
  <c r="L607" i="28"/>
  <c r="F472" i="28"/>
  <c r="F478" i="28"/>
  <c r="F484" i="28"/>
  <c r="N484" i="28"/>
  <c r="F490" i="28"/>
  <c r="F496" i="28"/>
  <c r="F503" i="28"/>
  <c r="F643" i="28" s="1"/>
  <c r="F520" i="28"/>
  <c r="F522" i="28" s="1"/>
  <c r="E528" i="28"/>
  <c r="M528" i="28"/>
  <c r="O528" i="28"/>
  <c r="E536" i="28"/>
  <c r="M536" i="28"/>
  <c r="O536" i="28"/>
  <c r="O538" i="28" s="1"/>
  <c r="E567" i="28"/>
  <c r="M567" i="28"/>
  <c r="O567" i="28"/>
  <c r="E581" i="28"/>
  <c r="M581" i="28"/>
  <c r="O581" i="28"/>
  <c r="E588" i="28"/>
  <c r="F590" i="28" s="1"/>
  <c r="M588" i="28"/>
  <c r="O588" i="28"/>
  <c r="G472" i="28"/>
  <c r="G478" i="28"/>
  <c r="G484" i="28"/>
  <c r="O484" i="28"/>
  <c r="G490" i="28"/>
  <c r="G496" i="28"/>
  <c r="G503" i="28"/>
  <c r="G644" i="28" s="1"/>
  <c r="G520" i="28"/>
  <c r="F528" i="28"/>
  <c r="F530" i="28" s="1"/>
  <c r="F536" i="28"/>
  <c r="F538" i="28" s="1"/>
  <c r="F567" i="28"/>
  <c r="F568" i="28" s="1"/>
  <c r="F581" i="28"/>
  <c r="F588" i="28"/>
  <c r="N588" i="28"/>
  <c r="N590" i="28" s="1"/>
  <c r="H472" i="28"/>
  <c r="H589" i="28" s="1"/>
  <c r="H478" i="28"/>
  <c r="H484" i="28"/>
  <c r="H490" i="28"/>
  <c r="H496" i="28"/>
  <c r="H503" i="28"/>
  <c r="H504" i="28" s="1"/>
  <c r="G567" i="28"/>
  <c r="G568" i="28" s="1"/>
  <c r="G581" i="28"/>
  <c r="G588" i="28"/>
  <c r="G603" i="28" s="1"/>
  <c r="I478" i="28"/>
  <c r="I484" i="28"/>
  <c r="I496" i="28"/>
  <c r="H536" i="28"/>
  <c r="H537" i="28" s="1"/>
  <c r="H567" i="28"/>
  <c r="H581" i="28"/>
  <c r="H588" i="28"/>
  <c r="H603" i="28" s="1"/>
  <c r="I472" i="28"/>
  <c r="I490" i="28"/>
  <c r="I503" i="28"/>
  <c r="I643" i="28" s="1"/>
  <c r="I520" i="28"/>
  <c r="B465" i="28"/>
  <c r="J465" i="28"/>
  <c r="J642" i="28" s="1"/>
  <c r="B472" i="28"/>
  <c r="J472" i="28"/>
  <c r="J529" i="28" s="1"/>
  <c r="B478" i="28"/>
  <c r="J478" i="28"/>
  <c r="B484" i="28"/>
  <c r="J484" i="28"/>
  <c r="B490" i="28"/>
  <c r="J490" i="28"/>
  <c r="B496" i="28"/>
  <c r="J496" i="28"/>
  <c r="B503" i="28"/>
  <c r="B511" i="28" s="1"/>
  <c r="J503" i="28"/>
  <c r="J504" i="28" s="1"/>
  <c r="B520" i="28"/>
  <c r="J520" i="28"/>
  <c r="I528" i="28"/>
  <c r="I536" i="28"/>
  <c r="I567" i="28"/>
  <c r="I581" i="28"/>
  <c r="I588" i="28"/>
  <c r="C465" i="28"/>
  <c r="K465" i="28"/>
  <c r="K529" i="28" s="1"/>
  <c r="C472" i="28"/>
  <c r="C529" i="28" s="1"/>
  <c r="K472" i="28"/>
  <c r="O472" i="28"/>
  <c r="C478" i="28"/>
  <c r="K478" i="28"/>
  <c r="C484" i="28"/>
  <c r="K484" i="28"/>
  <c r="C490" i="28"/>
  <c r="K490" i="28"/>
  <c r="C496" i="28"/>
  <c r="K496" i="28"/>
  <c r="O496" i="28"/>
  <c r="C503" i="28"/>
  <c r="C505" i="28" s="1"/>
  <c r="K503" i="28"/>
  <c r="K505" i="28" s="1"/>
  <c r="C520" i="28"/>
  <c r="K520" i="28"/>
  <c r="M520" i="28"/>
  <c r="M522" i="28" s="1"/>
  <c r="O520" i="28"/>
  <c r="B528" i="28"/>
  <c r="C530" i="28" s="1"/>
  <c r="J528" i="28"/>
  <c r="N528" i="28"/>
  <c r="B536" i="28"/>
  <c r="J536" i="28"/>
  <c r="K538" i="28" s="1"/>
  <c r="B567" i="28"/>
  <c r="J567" i="28"/>
  <c r="J568" i="28" s="1"/>
  <c r="N567" i="28"/>
  <c r="B581" i="28"/>
  <c r="J581" i="28"/>
  <c r="N581" i="28"/>
  <c r="B588" i="28"/>
  <c r="B589" i="28" s="1"/>
  <c r="J588" i="28"/>
  <c r="J649" i="28" s="1"/>
  <c r="K409" i="28"/>
  <c r="C415" i="28"/>
  <c r="K415" i="28"/>
  <c r="AB123" i="28"/>
  <c r="AB125" i="28" s="1"/>
  <c r="I432" i="28" s="1"/>
  <c r="AJ123" i="28"/>
  <c r="AJ125" i="28" s="1"/>
  <c r="G432" i="28" s="1"/>
  <c r="AR123" i="28"/>
  <c r="AR125" i="28" s="1"/>
  <c r="E432" i="28" s="1"/>
  <c r="AZ123" i="28"/>
  <c r="AZ125" i="28" s="1"/>
  <c r="C432" i="28" s="1"/>
  <c r="C355" i="28"/>
  <c r="K355" i="28"/>
  <c r="E379" i="28"/>
  <c r="D409" i="28"/>
  <c r="L409" i="28"/>
  <c r="M123" i="28"/>
  <c r="AS123" i="28"/>
  <c r="BF125" i="28"/>
  <c r="B430" i="28" s="1"/>
  <c r="C367" i="28"/>
  <c r="C397" i="28"/>
  <c r="E409" i="28"/>
  <c r="E415" i="28"/>
  <c r="M415" i="28"/>
  <c r="U123" i="28"/>
  <c r="BA123" i="28"/>
  <c r="BA125" i="28" s="1"/>
  <c r="C431" i="28" s="1"/>
  <c r="C379" i="28"/>
  <c r="K379" i="28"/>
  <c r="C391" i="28"/>
  <c r="M397" i="28"/>
  <c r="F415" i="28"/>
  <c r="N415" i="28"/>
  <c r="AC123" i="28"/>
  <c r="AC125" i="28" s="1"/>
  <c r="I431" i="28" s="1"/>
  <c r="G123" i="28"/>
  <c r="G125" i="28" s="1"/>
  <c r="O429" i="28" s="1"/>
  <c r="O123" i="28"/>
  <c r="O125" i="28" s="1"/>
  <c r="M429" i="28" s="1"/>
  <c r="W123" i="28"/>
  <c r="AE123" i="28"/>
  <c r="AM123" i="28"/>
  <c r="AU123" i="28"/>
  <c r="E361" i="28"/>
  <c r="M361" i="28"/>
  <c r="C385" i="28"/>
  <c r="E397" i="28"/>
  <c r="G409" i="28"/>
  <c r="E123" i="28"/>
  <c r="E125" i="28" s="1"/>
  <c r="O431" i="28" s="1"/>
  <c r="AK123" i="28"/>
  <c r="AK125" i="28" s="1"/>
  <c r="G431" i="28" s="1"/>
  <c r="H123" i="28"/>
  <c r="H125" i="28" s="1"/>
  <c r="N432" i="28" s="1"/>
  <c r="P123" i="28"/>
  <c r="X123" i="28"/>
  <c r="X125" i="28" s="1"/>
  <c r="J432" i="28" s="1"/>
  <c r="AF123" i="28"/>
  <c r="AN123" i="28"/>
  <c r="AV123" i="28"/>
  <c r="BJ125" i="28"/>
  <c r="E391" i="28"/>
  <c r="F397" i="28"/>
  <c r="N397" i="28"/>
  <c r="H409" i="28"/>
  <c r="I409" i="28"/>
  <c r="B125" i="28"/>
  <c r="BK125" i="28"/>
  <c r="BE125" i="28"/>
  <c r="B431" i="28" s="1"/>
  <c r="F385" i="28"/>
  <c r="N385" i="28"/>
  <c r="B415" i="28"/>
  <c r="J415" i="28"/>
  <c r="M704" i="28"/>
  <c r="L705" i="28"/>
  <c r="G684" i="28"/>
  <c r="G685" i="28" s="1"/>
  <c r="G687" i="28" s="1"/>
  <c r="J692" i="28"/>
  <c r="J693" i="28" s="1"/>
  <c r="J695" i="28" s="1"/>
  <c r="K700" i="28"/>
  <c r="F680" i="28"/>
  <c r="H688" i="28"/>
  <c r="H689" i="28" s="1"/>
  <c r="F687" i="28"/>
  <c r="I695" i="28"/>
  <c r="O419" i="28"/>
  <c r="M125" i="28"/>
  <c r="M431" i="28" s="1"/>
  <c r="M419" i="28"/>
  <c r="U125" i="28"/>
  <c r="K431" i="28" s="1"/>
  <c r="K419" i="28"/>
  <c r="I419" i="28"/>
  <c r="G419" i="28"/>
  <c r="AS125" i="28"/>
  <c r="E431" i="28" s="1"/>
  <c r="E419" i="28"/>
  <c r="C419" i="28"/>
  <c r="N420" i="28"/>
  <c r="N421" i="28" s="1"/>
  <c r="L420" i="28"/>
  <c r="L421" i="28" s="1"/>
  <c r="P125" i="28"/>
  <c r="L432" i="28" s="1"/>
  <c r="J420" i="28"/>
  <c r="J421" i="28" s="1"/>
  <c r="H420" i="28"/>
  <c r="H421" i="28" s="1"/>
  <c r="AF125" i="28"/>
  <c r="H432" i="28" s="1"/>
  <c r="AN125" i="28"/>
  <c r="F432" i="28" s="1"/>
  <c r="F420" i="28"/>
  <c r="F421" i="28" s="1"/>
  <c r="D420" i="28"/>
  <c r="D421" i="28" s="1"/>
  <c r="AV125" i="28"/>
  <c r="D432" i="28" s="1"/>
  <c r="BI125" i="28"/>
  <c r="N419" i="28"/>
  <c r="I125" i="28"/>
  <c r="N431" i="28" s="1"/>
  <c r="L419" i="28"/>
  <c r="Q125" i="28"/>
  <c r="L431" i="28" s="1"/>
  <c r="Y125" i="28"/>
  <c r="J431" i="28" s="1"/>
  <c r="J419" i="28"/>
  <c r="AG125" i="28"/>
  <c r="H431" i="28" s="1"/>
  <c r="H419" i="28"/>
  <c r="F419" i="28"/>
  <c r="AO125" i="28"/>
  <c r="F431" i="28" s="1"/>
  <c r="D419" i="28"/>
  <c r="AW125" i="28"/>
  <c r="D431" i="28" s="1"/>
  <c r="J125" i="28"/>
  <c r="N430" i="28" s="1"/>
  <c r="N418" i="28"/>
  <c r="L418" i="28"/>
  <c r="R125" i="28"/>
  <c r="L430" i="28" s="1"/>
  <c r="J418" i="28"/>
  <c r="Z125" i="28"/>
  <c r="J430" i="28" s="1"/>
  <c r="H418" i="28"/>
  <c r="AH125" i="28"/>
  <c r="H430" i="28" s="1"/>
  <c r="F418" i="28"/>
  <c r="AP125" i="28"/>
  <c r="F430" i="28" s="1"/>
  <c r="AX125" i="28"/>
  <c r="D430" i="28" s="1"/>
  <c r="D418" i="28"/>
  <c r="N544" i="28"/>
  <c r="C125" i="28"/>
  <c r="N417" i="28"/>
  <c r="K125" i="28"/>
  <c r="N429" i="28" s="1"/>
  <c r="L417" i="28"/>
  <c r="S125" i="28"/>
  <c r="L429" i="28" s="1"/>
  <c r="AA125" i="28"/>
  <c r="J429" i="28" s="1"/>
  <c r="J417" i="28"/>
  <c r="AI125" i="28"/>
  <c r="H429" i="28" s="1"/>
  <c r="H417" i="28"/>
  <c r="F417" i="28"/>
  <c r="AQ125" i="28"/>
  <c r="F429" i="28" s="1"/>
  <c r="D417" i="28"/>
  <c r="AY125" i="28"/>
  <c r="D429" i="28" s="1"/>
  <c r="D125" i="28"/>
  <c r="O432" i="28" s="1"/>
  <c r="O420" i="28"/>
  <c r="O421" i="28" s="1"/>
  <c r="M420" i="28"/>
  <c r="M421" i="28" s="1"/>
  <c r="L125" i="28"/>
  <c r="M432" i="28" s="1"/>
  <c r="K420" i="28"/>
  <c r="K421" i="28" s="1"/>
  <c r="T125" i="28"/>
  <c r="K432" i="28" s="1"/>
  <c r="I420" i="28"/>
  <c r="I421" i="28" s="1"/>
  <c r="G420" i="28"/>
  <c r="G421" i="28" s="1"/>
  <c r="E420" i="28"/>
  <c r="E421" i="28" s="1"/>
  <c r="C420" i="28"/>
  <c r="C421" i="28" s="1"/>
  <c r="L544" i="28"/>
  <c r="J544" i="28"/>
  <c r="H544" i="28"/>
  <c r="F544" i="28"/>
  <c r="D544" i="28"/>
  <c r="B544" i="28"/>
  <c r="B545" i="28" s="1"/>
  <c r="BG125" i="28"/>
  <c r="B429" i="28" s="1"/>
  <c r="B423" i="28"/>
  <c r="O418" i="28"/>
  <c r="F125" i="28"/>
  <c r="O430" i="28" s="1"/>
  <c r="M418" i="28"/>
  <c r="N125" i="28"/>
  <c r="M430" i="28" s="1"/>
  <c r="K418" i="28"/>
  <c r="V125" i="28"/>
  <c r="K430" i="28" s="1"/>
  <c r="I418" i="28"/>
  <c r="AD125" i="28"/>
  <c r="I430" i="28" s="1"/>
  <c r="G418" i="28"/>
  <c r="AL125" i="28"/>
  <c r="G430" i="28" s="1"/>
  <c r="E418" i="28"/>
  <c r="AT125" i="28"/>
  <c r="E430" i="28" s="1"/>
  <c r="C418" i="28"/>
  <c r="BB125" i="28"/>
  <c r="C430" i="28" s="1"/>
  <c r="O417" i="28"/>
  <c r="M417" i="28"/>
  <c r="K417" i="28"/>
  <c r="W125" i="28"/>
  <c r="K429" i="28" s="1"/>
  <c r="I417" i="28"/>
  <c r="AE125" i="28"/>
  <c r="I429" i="28" s="1"/>
  <c r="AM125" i="28"/>
  <c r="G429" i="28" s="1"/>
  <c r="G417" i="28"/>
  <c r="E417" i="28"/>
  <c r="AU125" i="28"/>
  <c r="E429" i="28" s="1"/>
  <c r="O544" i="28"/>
  <c r="H636" i="28"/>
  <c r="H637" i="28"/>
  <c r="H458" i="28"/>
  <c r="H445" i="28"/>
  <c r="B418" i="28"/>
  <c r="H439" i="28"/>
  <c r="H452" i="28"/>
  <c r="B658" i="28"/>
  <c r="J658" i="28"/>
  <c r="J511" i="28"/>
  <c r="D548" i="28"/>
  <c r="L548" i="28"/>
  <c r="F549" i="28"/>
  <c r="N549" i="28"/>
  <c r="H550" i="28"/>
  <c r="J644" i="28"/>
  <c r="J643" i="28"/>
  <c r="J505" i="28"/>
  <c r="B521" i="28"/>
  <c r="L522" i="28"/>
  <c r="I538" i="28"/>
  <c r="BC125" i="28"/>
  <c r="C429" i="28" s="1"/>
  <c r="I636" i="28"/>
  <c r="I637" i="28"/>
  <c r="I439" i="28"/>
  <c r="I445" i="28"/>
  <c r="I452" i="28"/>
  <c r="C642" i="28"/>
  <c r="C466" i="28"/>
  <c r="K642" i="28"/>
  <c r="E548" i="28"/>
  <c r="M548" i="28"/>
  <c r="G549" i="28"/>
  <c r="O549" i="28"/>
  <c r="I550" i="28"/>
  <c r="K644" i="28"/>
  <c r="K643" i="28"/>
  <c r="K504" i="28"/>
  <c r="C522" i="28"/>
  <c r="K522" i="28"/>
  <c r="B529" i="28"/>
  <c r="J530" i="28"/>
  <c r="O530" i="28"/>
  <c r="BD125" i="28"/>
  <c r="B432" i="28" s="1"/>
  <c r="B636" i="28"/>
  <c r="B637" i="28"/>
  <c r="J636" i="28"/>
  <c r="J637" i="28"/>
  <c r="B439" i="28"/>
  <c r="B452" i="28"/>
  <c r="J439" i="28"/>
  <c r="J452" i="28"/>
  <c r="B445" i="28"/>
  <c r="J445" i="28"/>
  <c r="D547" i="28"/>
  <c r="L547" i="28"/>
  <c r="F548" i="28"/>
  <c r="N548" i="28"/>
  <c r="H549" i="28"/>
  <c r="B550" i="28"/>
  <c r="J550" i="28"/>
  <c r="D644" i="28"/>
  <c r="D643" i="28"/>
  <c r="L644" i="28"/>
  <c r="L643" i="28"/>
  <c r="L505" i="28"/>
  <c r="N643" i="28"/>
  <c r="N644" i="28"/>
  <c r="N505" i="28"/>
  <c r="D522" i="28"/>
  <c r="N522" i="28"/>
  <c r="K530" i="28"/>
  <c r="C636" i="28"/>
  <c r="C637" i="28"/>
  <c r="K636" i="28"/>
  <c r="K637" i="28"/>
  <c r="K445" i="28"/>
  <c r="K452" i="28"/>
  <c r="O415" i="28"/>
  <c r="C439" i="28"/>
  <c r="K439" i="28"/>
  <c r="C452" i="28"/>
  <c r="E547" i="28"/>
  <c r="M547" i="28"/>
  <c r="G548" i="28"/>
  <c r="O548" i="28"/>
  <c r="I549" i="28"/>
  <c r="C550" i="28"/>
  <c r="K550" i="28"/>
  <c r="E643" i="28"/>
  <c r="E644" i="28"/>
  <c r="E505" i="28"/>
  <c r="M643" i="28"/>
  <c r="M644" i="28"/>
  <c r="M505" i="28"/>
  <c r="O643" i="28"/>
  <c r="O644" i="28"/>
  <c r="O505" i="28"/>
  <c r="E522" i="28"/>
  <c r="D636" i="28"/>
  <c r="D637" i="28"/>
  <c r="L636" i="28"/>
  <c r="L637" i="28"/>
  <c r="D445" i="28"/>
  <c r="D458" i="28"/>
  <c r="L445" i="28"/>
  <c r="L458" i="28"/>
  <c r="H415" i="28"/>
  <c r="D439" i="28"/>
  <c r="L439" i="28"/>
  <c r="D452" i="28"/>
  <c r="L452" i="28"/>
  <c r="F547" i="28"/>
  <c r="N547" i="28"/>
  <c r="H548" i="28"/>
  <c r="B549" i="28"/>
  <c r="J549" i="28"/>
  <c r="D550" i="28"/>
  <c r="L550" i="28"/>
  <c r="F505" i="28"/>
  <c r="E538" i="28"/>
  <c r="M538" i="28"/>
  <c r="N538" i="28"/>
  <c r="E636" i="28"/>
  <c r="E637" i="28"/>
  <c r="M636" i="28"/>
  <c r="M637" i="28"/>
  <c r="M452" i="28"/>
  <c r="M458" i="28"/>
  <c r="I415" i="28"/>
  <c r="E439" i="28"/>
  <c r="M439" i="28"/>
  <c r="E445" i="28"/>
  <c r="M445" i="28"/>
  <c r="G547" i="28"/>
  <c r="O547" i="28"/>
  <c r="I548" i="28"/>
  <c r="C549" i="28"/>
  <c r="K549" i="28"/>
  <c r="E550" i="28"/>
  <c r="M550" i="28"/>
  <c r="G505" i="28"/>
  <c r="M544" i="28"/>
  <c r="K544" i="28"/>
  <c r="K545" i="28" s="1"/>
  <c r="I544" i="28"/>
  <c r="G544" i="28"/>
  <c r="E544" i="28"/>
  <c r="C544" i="28"/>
  <c r="C545" i="28" s="1"/>
  <c r="F637" i="28"/>
  <c r="F636" i="28"/>
  <c r="N637" i="28"/>
  <c r="N636" i="28"/>
  <c r="H379" i="28"/>
  <c r="F452" i="28"/>
  <c r="F439" i="28"/>
  <c r="N452" i="28"/>
  <c r="N439" i="28"/>
  <c r="F445" i="28"/>
  <c r="N445" i="28"/>
  <c r="H547" i="28"/>
  <c r="B548" i="28"/>
  <c r="J548" i="28"/>
  <c r="D549" i="28"/>
  <c r="L549" i="28"/>
  <c r="F550" i="28"/>
  <c r="N550" i="28"/>
  <c r="H643" i="28"/>
  <c r="H644" i="28"/>
  <c r="H505" i="28"/>
  <c r="G637" i="28"/>
  <c r="G636" i="28"/>
  <c r="O637" i="28"/>
  <c r="O636" i="28"/>
  <c r="G458" i="28"/>
  <c r="G439" i="28"/>
  <c r="O458" i="28"/>
  <c r="O439" i="28"/>
  <c r="G445" i="28"/>
  <c r="O445" i="28"/>
  <c r="G452" i="28"/>
  <c r="O452" i="28"/>
  <c r="I547" i="28"/>
  <c r="C548" i="28"/>
  <c r="K548" i="28"/>
  <c r="E549" i="28"/>
  <c r="M549" i="28"/>
  <c r="G550" i="28"/>
  <c r="O550" i="28"/>
  <c r="I644" i="28"/>
  <c r="I505" i="28"/>
  <c r="B458" i="28"/>
  <c r="J458" i="28"/>
  <c r="D465" i="28"/>
  <c r="L465" i="28"/>
  <c r="L537" i="28" s="1"/>
  <c r="B507" i="28"/>
  <c r="B547" i="28" s="1"/>
  <c r="J507" i="28"/>
  <c r="J547" i="28" s="1"/>
  <c r="H528" i="28"/>
  <c r="C536" i="28"/>
  <c r="D538" i="28" s="1"/>
  <c r="I649" i="28"/>
  <c r="I634" i="28"/>
  <c r="I632" i="28"/>
  <c r="I590" i="28"/>
  <c r="I603" i="28"/>
  <c r="C458" i="28"/>
  <c r="K458" i="28"/>
  <c r="E465" i="28"/>
  <c r="E521" i="28" s="1"/>
  <c r="M465" i="28"/>
  <c r="M504" i="28" s="1"/>
  <c r="C507" i="28"/>
  <c r="C547" i="28" s="1"/>
  <c r="K507" i="28"/>
  <c r="K547" i="28" s="1"/>
  <c r="I530" i="28"/>
  <c r="L538" i="28"/>
  <c r="B568" i="28"/>
  <c r="B632" i="28"/>
  <c r="B603" i="28"/>
  <c r="J634" i="28"/>
  <c r="J603" i="28"/>
  <c r="J589" i="28"/>
  <c r="F465" i="28"/>
  <c r="F504" i="28" s="1"/>
  <c r="N465" i="28"/>
  <c r="N529" i="28" s="1"/>
  <c r="C649" i="28"/>
  <c r="C634" i="28"/>
  <c r="C632" i="28"/>
  <c r="C590" i="28"/>
  <c r="K649" i="28"/>
  <c r="K634" i="28"/>
  <c r="K632" i="28"/>
  <c r="K590" i="28"/>
  <c r="K589" i="28"/>
  <c r="E458" i="28"/>
  <c r="G465" i="28"/>
  <c r="O465" i="28"/>
  <c r="O589" i="28" s="1"/>
  <c r="D632" i="28"/>
  <c r="D649" i="28"/>
  <c r="D634" i="28"/>
  <c r="D590" i="28"/>
  <c r="L632" i="28"/>
  <c r="L649" i="28"/>
  <c r="L634" i="28"/>
  <c r="L590" i="28"/>
  <c r="B597" i="28"/>
  <c r="F458" i="28"/>
  <c r="N458" i="28"/>
  <c r="H465" i="28"/>
  <c r="D528" i="28"/>
  <c r="L528" i="28"/>
  <c r="G536" i="28"/>
  <c r="M568" i="28"/>
  <c r="M634" i="28"/>
  <c r="M589" i="28"/>
  <c r="M590" i="28"/>
  <c r="O632" i="28"/>
  <c r="O649" i="28"/>
  <c r="O634" i="28"/>
  <c r="O603" i="28"/>
  <c r="K597" i="28"/>
  <c r="I465" i="28"/>
  <c r="F632" i="28"/>
  <c r="F649" i="28"/>
  <c r="F634" i="28"/>
  <c r="F603" i="28"/>
  <c r="N632" i="28"/>
  <c r="N649" i="28"/>
  <c r="N603" i="28"/>
  <c r="D603" i="28"/>
  <c r="G632" i="28"/>
  <c r="G649" i="28"/>
  <c r="G634" i="28"/>
  <c r="I458" i="28"/>
  <c r="H520" i="28"/>
  <c r="G528" i="28"/>
  <c r="J537" i="28"/>
  <c r="H649" i="28"/>
  <c r="H634" i="28"/>
  <c r="H632" i="28"/>
  <c r="F597" i="28"/>
  <c r="E608" i="28"/>
  <c r="E677" i="28"/>
  <c r="E679" i="28" s="1"/>
  <c r="F676" i="28"/>
  <c r="C603" i="28"/>
  <c r="K603" i="28"/>
  <c r="L603" i="28"/>
  <c r="N704" i="28"/>
  <c r="M705" i="28"/>
  <c r="M707" i="28" s="1"/>
  <c r="M603" i="28"/>
  <c r="N719" i="28"/>
  <c r="E673" i="28"/>
  <c r="E675" i="28" s="1"/>
  <c r="F672" i="28"/>
  <c r="J697" i="28"/>
  <c r="J699" i="28" s="1"/>
  <c r="K696" i="28"/>
  <c r="C658" i="28"/>
  <c r="K658" i="28"/>
  <c r="C675" i="28"/>
  <c r="I688" i="28"/>
  <c r="N712" i="28"/>
  <c r="M658" i="28"/>
  <c r="D677" i="28"/>
  <c r="D679" i="28" s="1"/>
  <c r="G691" i="28"/>
  <c r="J703" i="28"/>
  <c r="M708" i="28"/>
  <c r="F658" i="28"/>
  <c r="D673" i="28"/>
  <c r="D675" i="28" s="1"/>
  <c r="E683" i="28"/>
  <c r="H691" i="28"/>
  <c r="L711" i="28"/>
  <c r="O716" i="28"/>
  <c r="K707" i="28"/>
  <c r="I697" i="28"/>
  <c r="I699" i="28" s="1"/>
  <c r="L707" i="28"/>
  <c r="K692" i="28"/>
  <c r="P661" i="18"/>
  <c r="O614" i="20"/>
  <c r="P661" i="19"/>
  <c r="O614" i="17"/>
  <c r="O661" i="25"/>
  <c r="O654" i="25" s="1"/>
  <c r="O658" i="25" s="1"/>
  <c r="E683" i="25"/>
  <c r="G691" i="25"/>
  <c r="I688" i="25"/>
  <c r="H689" i="25"/>
  <c r="D677" i="25"/>
  <c r="J684" i="25"/>
  <c r="J685" i="25" s="1"/>
  <c r="J687" i="25" s="1"/>
  <c r="H687" i="25"/>
  <c r="G685" i="25"/>
  <c r="G687" i="25" s="1"/>
  <c r="I692" i="25"/>
  <c r="I693" i="25" s="1"/>
  <c r="I695" i="25" s="1"/>
  <c r="L704" i="25"/>
  <c r="C673" i="25"/>
  <c r="C675" i="25" s="1"/>
  <c r="J606" i="25"/>
  <c r="D607" i="25"/>
  <c r="N608" i="25"/>
  <c r="M605" i="25"/>
  <c r="G605" i="25"/>
  <c r="O605" i="25"/>
  <c r="K607" i="25"/>
  <c r="K605" i="25"/>
  <c r="M606" i="25"/>
  <c r="O607" i="25"/>
  <c r="E606" i="25"/>
  <c r="D605" i="25"/>
  <c r="L605" i="25"/>
  <c r="F606" i="25"/>
  <c r="H607" i="25"/>
  <c r="C605" i="25"/>
  <c r="G607" i="25"/>
  <c r="D550" i="25"/>
  <c r="D573" i="25" s="1"/>
  <c r="M550" i="25"/>
  <c r="M573" i="25" s="1"/>
  <c r="L544" i="25"/>
  <c r="M544" i="25"/>
  <c r="K544" i="25"/>
  <c r="I544" i="25"/>
  <c r="E544" i="25"/>
  <c r="C544" i="25"/>
  <c r="G550" i="25"/>
  <c r="O550" i="25"/>
  <c r="C547" i="25"/>
  <c r="M548" i="25"/>
  <c r="M556" i="25" s="1"/>
  <c r="I530" i="25"/>
  <c r="O544" i="25"/>
  <c r="E548" i="25"/>
  <c r="E571" i="25" s="1"/>
  <c r="G549" i="25"/>
  <c r="G557" i="25" s="1"/>
  <c r="O549" i="25"/>
  <c r="I550" i="25"/>
  <c r="I558" i="25" s="1"/>
  <c r="C472" i="25"/>
  <c r="C597" i="25" s="1"/>
  <c r="K472" i="25"/>
  <c r="B478" i="25"/>
  <c r="J478" i="25"/>
  <c r="G490" i="25"/>
  <c r="F496" i="25"/>
  <c r="B520" i="25"/>
  <c r="C522" i="25" s="1"/>
  <c r="J520" i="25"/>
  <c r="J521" i="25" s="1"/>
  <c r="L520" i="25"/>
  <c r="L522" i="25" s="1"/>
  <c r="G528" i="25"/>
  <c r="C528" i="25"/>
  <c r="D536" i="25"/>
  <c r="L536" i="25"/>
  <c r="M538" i="25" s="1"/>
  <c r="N536" i="25"/>
  <c r="O538" i="25" s="1"/>
  <c r="I588" i="25"/>
  <c r="J590" i="25" s="1"/>
  <c r="B509" i="25"/>
  <c r="B549" i="25" s="1"/>
  <c r="D528" i="25"/>
  <c r="H548" i="25"/>
  <c r="H571" i="25" s="1"/>
  <c r="F547" i="25"/>
  <c r="F555" i="25" s="1"/>
  <c r="N547" i="25"/>
  <c r="N555" i="25" s="1"/>
  <c r="J549" i="25"/>
  <c r="L550" i="25"/>
  <c r="L573" i="25" s="1"/>
  <c r="E520" i="25"/>
  <c r="E522" i="25" s="1"/>
  <c r="O520" i="25"/>
  <c r="O522" i="25" s="1"/>
  <c r="B528" i="25"/>
  <c r="B529" i="25" s="1"/>
  <c r="J528" i="25"/>
  <c r="J530" i="25" s="1"/>
  <c r="F567" i="25"/>
  <c r="N567" i="25"/>
  <c r="N568" i="25" s="1"/>
  <c r="N588" i="25"/>
  <c r="E547" i="25"/>
  <c r="E555" i="25" s="1"/>
  <c r="K550" i="25"/>
  <c r="K558" i="25" s="1"/>
  <c r="G507" i="25"/>
  <c r="G547" i="25" s="1"/>
  <c r="G570" i="25" s="1"/>
  <c r="O507" i="25"/>
  <c r="O547" i="25" s="1"/>
  <c r="O570" i="25" s="1"/>
  <c r="I508" i="25"/>
  <c r="I548" i="25" s="1"/>
  <c r="I571" i="25" s="1"/>
  <c r="K509" i="25"/>
  <c r="K549" i="25" s="1"/>
  <c r="E510" i="25"/>
  <c r="E550" i="25" s="1"/>
  <c r="G472" i="25"/>
  <c r="F478" i="25"/>
  <c r="O484" i="25"/>
  <c r="C490" i="25"/>
  <c r="B496" i="25"/>
  <c r="F520" i="25"/>
  <c r="H520" i="25"/>
  <c r="H522" i="25" s="1"/>
  <c r="H536" i="25"/>
  <c r="H538" i="25" s="1"/>
  <c r="E588" i="25"/>
  <c r="E649" i="25" s="1"/>
  <c r="M588" i="25"/>
  <c r="M649" i="25" s="1"/>
  <c r="O588" i="25"/>
  <c r="O590" i="25" s="1"/>
  <c r="B548" i="25"/>
  <c r="B571" i="25" s="1"/>
  <c r="J548" i="25"/>
  <c r="J571" i="25" s="1"/>
  <c r="D549" i="25"/>
  <c r="D572" i="25" s="1"/>
  <c r="L549" i="25"/>
  <c r="F550" i="25"/>
  <c r="N550" i="25"/>
  <c r="N573" i="25" s="1"/>
  <c r="G478" i="25"/>
  <c r="O478" i="25"/>
  <c r="B503" i="25"/>
  <c r="J503" i="25"/>
  <c r="J643" i="25" s="1"/>
  <c r="N528" i="25"/>
  <c r="C550" i="25"/>
  <c r="I465" i="25"/>
  <c r="I658" i="25" s="1"/>
  <c r="C548" i="25"/>
  <c r="C571" i="25" s="1"/>
  <c r="K548" i="25"/>
  <c r="K556" i="25" s="1"/>
  <c r="E549" i="25"/>
  <c r="M549" i="25"/>
  <c r="I472" i="25"/>
  <c r="G484" i="25"/>
  <c r="D496" i="25"/>
  <c r="L496" i="25"/>
  <c r="N496" i="25"/>
  <c r="E528" i="25"/>
  <c r="M528" i="25"/>
  <c r="M530" i="25" s="1"/>
  <c r="O528" i="25"/>
  <c r="G567" i="25"/>
  <c r="O567" i="25"/>
  <c r="G581" i="25"/>
  <c r="O581" i="25"/>
  <c r="M547" i="25"/>
  <c r="M555" i="25" s="1"/>
  <c r="C549" i="25"/>
  <c r="C557" i="25" s="1"/>
  <c r="B472" i="25"/>
  <c r="J472" i="25"/>
  <c r="E496" i="25"/>
  <c r="M496" i="25"/>
  <c r="O496" i="25"/>
  <c r="D503" i="25"/>
  <c r="D644" i="25" s="1"/>
  <c r="L503" i="25"/>
  <c r="L644" i="25" s="1"/>
  <c r="N503" i="25"/>
  <c r="N643" i="25" s="1"/>
  <c r="H503" i="25"/>
  <c r="H644" i="25" s="1"/>
  <c r="I507" i="25"/>
  <c r="I547" i="25" s="1"/>
  <c r="AZ125" i="25"/>
  <c r="C432" i="25" s="1"/>
  <c r="C433" i="25" s="1"/>
  <c r="C420" i="25"/>
  <c r="C421" i="25" s="1"/>
  <c r="BD125" i="25"/>
  <c r="B432" i="25" s="1"/>
  <c r="B433" i="25" s="1"/>
  <c r="B426" i="25"/>
  <c r="AQ125" i="25"/>
  <c r="F429" i="25" s="1"/>
  <c r="F417" i="25"/>
  <c r="X125" i="25"/>
  <c r="J432" i="25" s="1"/>
  <c r="J433" i="25" s="1"/>
  <c r="C419" i="25"/>
  <c r="H123" i="25"/>
  <c r="P123" i="25"/>
  <c r="AF123" i="25"/>
  <c r="AN123" i="25"/>
  <c r="AV123" i="25"/>
  <c r="BF125" i="25"/>
  <c r="B430" i="25" s="1"/>
  <c r="D391" i="25"/>
  <c r="L391" i="25"/>
  <c r="B415" i="25"/>
  <c r="C418" i="25"/>
  <c r="K418" i="25"/>
  <c r="E419" i="25"/>
  <c r="AK125" i="25"/>
  <c r="G431" i="25" s="1"/>
  <c r="I123" i="25"/>
  <c r="N419" i="25" s="1"/>
  <c r="Q123" i="25"/>
  <c r="L419" i="25" s="1"/>
  <c r="Y123" i="25"/>
  <c r="J419" i="25" s="1"/>
  <c r="AG123" i="25"/>
  <c r="H419" i="25" s="1"/>
  <c r="AO123" i="25"/>
  <c r="AW123" i="25"/>
  <c r="D419" i="25" s="1"/>
  <c r="BG125" i="25"/>
  <c r="B429" i="25" s="1"/>
  <c r="G397" i="25"/>
  <c r="O397" i="25"/>
  <c r="C415" i="25"/>
  <c r="B417" i="25"/>
  <c r="D445" i="25"/>
  <c r="L445" i="25"/>
  <c r="B123" i="25"/>
  <c r="B125" i="25" s="1"/>
  <c r="Z123" i="25"/>
  <c r="H373" i="25"/>
  <c r="L439" i="25"/>
  <c r="L415" i="25"/>
  <c r="C417" i="25"/>
  <c r="M418" i="25"/>
  <c r="G419" i="25"/>
  <c r="O419" i="25"/>
  <c r="R123" i="25"/>
  <c r="AP123" i="25"/>
  <c r="F418" i="25" s="1"/>
  <c r="K125" i="25"/>
  <c r="N429" i="25" s="1"/>
  <c r="AA125" i="25"/>
  <c r="J429" i="25" s="1"/>
  <c r="AY125" i="25"/>
  <c r="D429" i="25" s="1"/>
  <c r="K409" i="25"/>
  <c r="D417" i="25"/>
  <c r="J420" i="25"/>
  <c r="J421" i="25" s="1"/>
  <c r="M125" i="25"/>
  <c r="M431" i="25" s="1"/>
  <c r="J123" i="25"/>
  <c r="N418" i="25" s="1"/>
  <c r="C125" i="25"/>
  <c r="S125" i="25"/>
  <c r="L429" i="25" s="1"/>
  <c r="AI125" i="25"/>
  <c r="H429" i="25" s="1"/>
  <c r="D123" i="25"/>
  <c r="L123" i="25"/>
  <c r="T123" i="25"/>
  <c r="AB123" i="25"/>
  <c r="AJ123" i="25"/>
  <c r="AR123" i="25"/>
  <c r="H361" i="25"/>
  <c r="D373" i="25"/>
  <c r="L373" i="25"/>
  <c r="F409" i="25"/>
  <c r="N409" i="25"/>
  <c r="I419" i="25"/>
  <c r="B439" i="25"/>
  <c r="J439" i="25"/>
  <c r="G445" i="25"/>
  <c r="G415" i="25"/>
  <c r="O415" i="25"/>
  <c r="N417" i="25"/>
  <c r="C439" i="25"/>
  <c r="M445" i="25"/>
  <c r="K458" i="25"/>
  <c r="K419" i="25"/>
  <c r="G123" i="25"/>
  <c r="W123" i="25"/>
  <c r="AE123" i="25"/>
  <c r="AM123" i="25"/>
  <c r="AU123" i="25"/>
  <c r="I409" i="25"/>
  <c r="J415" i="25"/>
  <c r="H417" i="25"/>
  <c r="B418" i="25"/>
  <c r="F125" i="25"/>
  <c r="O430" i="25" s="1"/>
  <c r="AD125" i="25"/>
  <c r="I430" i="25" s="1"/>
  <c r="AL125" i="25"/>
  <c r="G430" i="25" s="1"/>
  <c r="AT125" i="25"/>
  <c r="E430" i="25" s="1"/>
  <c r="AH125" i="25"/>
  <c r="H430" i="25" s="1"/>
  <c r="AX125" i="25"/>
  <c r="D430" i="25" s="1"/>
  <c r="O125" i="25"/>
  <c r="M429" i="25" s="1"/>
  <c r="BH125" i="25"/>
  <c r="BJ125" i="25"/>
  <c r="F637" i="25"/>
  <c r="F636" i="25"/>
  <c r="F379" i="25"/>
  <c r="N637" i="25"/>
  <c r="N636" i="25"/>
  <c r="N379" i="25"/>
  <c r="BI125" i="25"/>
  <c r="H643" i="25"/>
  <c r="H505" i="25"/>
  <c r="H637" i="25"/>
  <c r="H636" i="25"/>
  <c r="D538" i="25"/>
  <c r="I125" i="25"/>
  <c r="N431" i="25" s="1"/>
  <c r="Q125" i="25"/>
  <c r="L431" i="25" s="1"/>
  <c r="Y125" i="25"/>
  <c r="J431" i="25" s="1"/>
  <c r="AG125" i="25"/>
  <c r="H431" i="25" s="1"/>
  <c r="H385" i="25"/>
  <c r="E458" i="25"/>
  <c r="E415" i="25"/>
  <c r="E385" i="25"/>
  <c r="E361" i="25"/>
  <c r="E439" i="25"/>
  <c r="M458" i="25"/>
  <c r="M439" i="25"/>
  <c r="M385" i="25"/>
  <c r="M361" i="25"/>
  <c r="E409" i="25"/>
  <c r="M409" i="25"/>
  <c r="H439" i="25"/>
  <c r="E445" i="25"/>
  <c r="M570" i="25"/>
  <c r="I572" i="25"/>
  <c r="I557" i="25"/>
  <c r="B649" i="25"/>
  <c r="B634" i="25"/>
  <c r="B632" i="25"/>
  <c r="B636" i="25"/>
  <c r="B637" i="25"/>
  <c r="J636" i="25"/>
  <c r="J637" i="25"/>
  <c r="E452" i="25"/>
  <c r="M452" i="25"/>
  <c r="C572" i="25"/>
  <c r="BE125" i="25"/>
  <c r="B431" i="25" s="1"/>
  <c r="H452" i="25"/>
  <c r="H427" i="25"/>
  <c r="H391" i="25"/>
  <c r="H409" i="25"/>
  <c r="H415" i="25"/>
  <c r="H507" i="25"/>
  <c r="H547" i="25" s="1"/>
  <c r="H465" i="25"/>
  <c r="L572" i="25"/>
  <c r="L557" i="25"/>
  <c r="F573" i="25"/>
  <c r="F558" i="25"/>
  <c r="E636" i="25"/>
  <c r="E637" i="25"/>
  <c r="E379" i="25"/>
  <c r="M636" i="25"/>
  <c r="M637" i="25"/>
  <c r="M379" i="25"/>
  <c r="D548" i="25"/>
  <c r="E530" i="25"/>
  <c r="J649" i="25"/>
  <c r="J634" i="25"/>
  <c r="J632" i="25"/>
  <c r="H445" i="25"/>
  <c r="B445" i="25"/>
  <c r="N445" i="25"/>
  <c r="F452" i="25"/>
  <c r="N452" i="25"/>
  <c r="C556" i="25"/>
  <c r="E557" i="25"/>
  <c r="E572" i="25"/>
  <c r="M557" i="25"/>
  <c r="M572" i="25"/>
  <c r="H556" i="25"/>
  <c r="O558" i="25"/>
  <c r="O573" i="25"/>
  <c r="N521" i="25"/>
  <c r="N522" i="25"/>
  <c r="M558" i="25"/>
  <c r="C649" i="25"/>
  <c r="C634" i="25"/>
  <c r="C632" i="25"/>
  <c r="C590" i="25"/>
  <c r="C603" i="25"/>
  <c r="G637" i="25"/>
  <c r="G636" i="25"/>
  <c r="O637" i="25"/>
  <c r="O636" i="25"/>
  <c r="G452" i="25"/>
  <c r="O452" i="25"/>
  <c r="D648" i="25"/>
  <c r="D655" i="25" s="1"/>
  <c r="D458" i="25"/>
  <c r="L648" i="25"/>
  <c r="L655" i="25" s="1"/>
  <c r="L458" i="25"/>
  <c r="B465" i="25"/>
  <c r="J465" i="25"/>
  <c r="J529" i="25" s="1"/>
  <c r="L548" i="25"/>
  <c r="F549" i="25"/>
  <c r="N549" i="25"/>
  <c r="H550" i="25"/>
  <c r="E465" i="25"/>
  <c r="E521" i="25" s="1"/>
  <c r="D472" i="25"/>
  <c r="L472" i="25"/>
  <c r="H478" i="25"/>
  <c r="D484" i="25"/>
  <c r="L484" i="25"/>
  <c r="I490" i="25"/>
  <c r="J644" i="25"/>
  <c r="J505" i="25"/>
  <c r="J504" i="25"/>
  <c r="G530" i="25"/>
  <c r="B536" i="25"/>
  <c r="C538" i="25" s="1"/>
  <c r="J536" i="25"/>
  <c r="K538" i="25" s="1"/>
  <c r="C465" i="25"/>
  <c r="C658" i="25" s="1"/>
  <c r="K465" i="25"/>
  <c r="E556" i="25"/>
  <c r="G572" i="25"/>
  <c r="O557" i="25"/>
  <c r="O572" i="25"/>
  <c r="I478" i="25"/>
  <c r="E484" i="25"/>
  <c r="M484" i="25"/>
  <c r="B490" i="25"/>
  <c r="J490" i="25"/>
  <c r="G496" i="25"/>
  <c r="C503" i="25"/>
  <c r="K503" i="25"/>
  <c r="C537" i="25"/>
  <c r="I637" i="25"/>
  <c r="I636" i="25"/>
  <c r="B427" i="25"/>
  <c r="J427" i="25"/>
  <c r="F439" i="25"/>
  <c r="N439" i="25"/>
  <c r="C445" i="25"/>
  <c r="K445" i="25"/>
  <c r="F445" i="25"/>
  <c r="I452" i="25"/>
  <c r="N642" i="25"/>
  <c r="M465" i="25"/>
  <c r="M521" i="25" s="1"/>
  <c r="F472" i="25"/>
  <c r="C555" i="25"/>
  <c r="C570" i="25"/>
  <c r="M522" i="25"/>
  <c r="K530" i="25"/>
  <c r="B421" i="25"/>
  <c r="B452" i="25"/>
  <c r="J452" i="25"/>
  <c r="L452" i="25"/>
  <c r="G571" i="25"/>
  <c r="G556" i="25"/>
  <c r="O465" i="25"/>
  <c r="O508" i="25"/>
  <c r="O548" i="25" s="1"/>
  <c r="C573" i="25"/>
  <c r="C558" i="25"/>
  <c r="K573" i="25"/>
  <c r="C478" i="25"/>
  <c r="K478" i="25"/>
  <c r="D490" i="25"/>
  <c r="L490" i="25"/>
  <c r="I496" i="25"/>
  <c r="I555" i="25"/>
  <c r="I570" i="25"/>
  <c r="H530" i="25"/>
  <c r="E538" i="25"/>
  <c r="B608" i="25"/>
  <c r="B603" i="25"/>
  <c r="J608" i="25"/>
  <c r="J603" i="25"/>
  <c r="C636" i="25"/>
  <c r="C637" i="25"/>
  <c r="K636" i="25"/>
  <c r="K637" i="25"/>
  <c r="J445" i="25"/>
  <c r="C458" i="25"/>
  <c r="F570" i="25"/>
  <c r="N570" i="25"/>
  <c r="J572" i="25"/>
  <c r="J557" i="25"/>
  <c r="H472" i="25"/>
  <c r="H529" i="25" s="1"/>
  <c r="H484" i="25"/>
  <c r="E490" i="25"/>
  <c r="M490" i="25"/>
  <c r="F503" i="25"/>
  <c r="B572" i="25"/>
  <c r="B557" i="25"/>
  <c r="D558" i="25"/>
  <c r="I522" i="25"/>
  <c r="F536" i="25"/>
  <c r="B545" i="25"/>
  <c r="J545" i="25"/>
  <c r="G555" i="25"/>
  <c r="D636" i="25"/>
  <c r="D637" i="25"/>
  <c r="L636" i="25"/>
  <c r="L637" i="25"/>
  <c r="F415" i="25"/>
  <c r="N415" i="25"/>
  <c r="I415" i="25"/>
  <c r="E427" i="25"/>
  <c r="M427" i="25"/>
  <c r="C640" i="25"/>
  <c r="C639" i="25"/>
  <c r="I439" i="25"/>
  <c r="I648" i="25"/>
  <c r="I655" i="25" s="1"/>
  <c r="I458" i="25"/>
  <c r="O555" i="25"/>
  <c r="E573" i="25"/>
  <c r="E558" i="25"/>
  <c r="E478" i="25"/>
  <c r="M478" i="25"/>
  <c r="F490" i="25"/>
  <c r="C496" i="25"/>
  <c r="K496" i="25"/>
  <c r="G643" i="25"/>
  <c r="G644" i="25"/>
  <c r="O643" i="25"/>
  <c r="O504" i="25"/>
  <c r="O644" i="25"/>
  <c r="I643" i="25"/>
  <c r="I644" i="25"/>
  <c r="I505" i="25"/>
  <c r="G558" i="25"/>
  <c r="G573" i="25"/>
  <c r="B521" i="25"/>
  <c r="J522" i="25"/>
  <c r="N529" i="25"/>
  <c r="K545" i="25"/>
  <c r="I556" i="25"/>
  <c r="B639" i="25"/>
  <c r="J640" i="25"/>
  <c r="J639" i="25"/>
  <c r="F465" i="25"/>
  <c r="F568" i="25" s="1"/>
  <c r="E503" i="25"/>
  <c r="M503" i="25"/>
  <c r="J507" i="25"/>
  <c r="J547" i="25" s="1"/>
  <c r="N544" i="25"/>
  <c r="N545" i="25" s="1"/>
  <c r="E567" i="25"/>
  <c r="M567" i="25"/>
  <c r="M568" i="25" s="1"/>
  <c r="I581" i="25"/>
  <c r="N597" i="25"/>
  <c r="G465" i="25"/>
  <c r="B547" i="25"/>
  <c r="K547" i="25"/>
  <c r="B581" i="25"/>
  <c r="J581" i="25"/>
  <c r="D588" i="25"/>
  <c r="L588" i="25"/>
  <c r="N632" i="25"/>
  <c r="N589" i="25"/>
  <c r="N634" i="25"/>
  <c r="G522" i="25"/>
  <c r="L530" i="25"/>
  <c r="C581" i="25"/>
  <c r="K581" i="25"/>
  <c r="E632" i="25"/>
  <c r="M632" i="25"/>
  <c r="O632" i="25"/>
  <c r="O649" i="25"/>
  <c r="O634" i="25"/>
  <c r="K649" i="25"/>
  <c r="K634" i="25"/>
  <c r="K590" i="25"/>
  <c r="K632" i="25"/>
  <c r="K589" i="25"/>
  <c r="I606" i="25"/>
  <c r="C607" i="25"/>
  <c r="E608" i="25"/>
  <c r="M608" i="25"/>
  <c r="G458" i="25"/>
  <c r="O458" i="25"/>
  <c r="G544" i="25"/>
  <c r="H567" i="25"/>
  <c r="D581" i="25"/>
  <c r="L581" i="25"/>
  <c r="F588" i="25"/>
  <c r="F603" i="25" s="1"/>
  <c r="H458" i="25"/>
  <c r="I536" i="25"/>
  <c r="H544" i="25"/>
  <c r="I567" i="25"/>
  <c r="E581" i="25"/>
  <c r="M581" i="25"/>
  <c r="G588" i="25"/>
  <c r="J688" i="25"/>
  <c r="I689" i="25"/>
  <c r="I691" i="25" s="1"/>
  <c r="H588" i="25"/>
  <c r="I590" i="25" s="1"/>
  <c r="N649" i="25"/>
  <c r="D679" i="25"/>
  <c r="D507" i="25"/>
  <c r="D547" i="25" s="1"/>
  <c r="L507" i="25"/>
  <c r="L547" i="25" s="1"/>
  <c r="F508" i="25"/>
  <c r="F548" i="25" s="1"/>
  <c r="N508" i="25"/>
  <c r="N548" i="25" s="1"/>
  <c r="H509" i="25"/>
  <c r="H549" i="25" s="1"/>
  <c r="B510" i="25"/>
  <c r="B550" i="25" s="1"/>
  <c r="J510" i="25"/>
  <c r="J550" i="25" s="1"/>
  <c r="D465" i="25"/>
  <c r="L465" i="25"/>
  <c r="I649" i="25"/>
  <c r="I634" i="25"/>
  <c r="I632" i="25"/>
  <c r="I603" i="25"/>
  <c r="I608" i="25"/>
  <c r="L709" i="25"/>
  <c r="L711" i="25" s="1"/>
  <c r="M708" i="25"/>
  <c r="O608" i="25"/>
  <c r="O603" i="25"/>
  <c r="K658" i="25"/>
  <c r="G681" i="25"/>
  <c r="G683" i="25" s="1"/>
  <c r="H608" i="25"/>
  <c r="H681" i="25"/>
  <c r="M715" i="25"/>
  <c r="N658" i="25"/>
  <c r="I681" i="25"/>
  <c r="I683" i="25" s="1"/>
  <c r="J680" i="25"/>
  <c r="N717" i="25"/>
  <c r="N719" i="25" s="1"/>
  <c r="O716" i="25"/>
  <c r="E603" i="25"/>
  <c r="G658" i="25"/>
  <c r="E672" i="25"/>
  <c r="D673" i="25"/>
  <c r="D675" i="25" s="1"/>
  <c r="N603" i="25"/>
  <c r="H658" i="25"/>
  <c r="H683" i="25"/>
  <c r="E677" i="25"/>
  <c r="E679" i="25" s="1"/>
  <c r="F676" i="25"/>
  <c r="J697" i="25"/>
  <c r="J699" i="25" s="1"/>
  <c r="K696" i="25"/>
  <c r="L700" i="25"/>
  <c r="K701" i="25"/>
  <c r="K703" i="25" s="1"/>
  <c r="F681" i="25"/>
  <c r="F683" i="25" s="1"/>
  <c r="N712" i="25"/>
  <c r="H691" i="25"/>
  <c r="J701" i="25"/>
  <c r="J703" i="25" s="1"/>
  <c r="F687" i="25"/>
  <c r="J692" i="25"/>
  <c r="H695" i="25"/>
  <c r="I697" i="25"/>
  <c r="I699" i="25" s="1"/>
  <c r="P629" i="19"/>
  <c r="P628" i="19"/>
  <c r="P627" i="19"/>
  <c r="P626" i="19"/>
  <c r="P624" i="19"/>
  <c r="P623" i="19"/>
  <c r="P622" i="19"/>
  <c r="P621" i="19"/>
  <c r="P619" i="19"/>
  <c r="P618" i="19"/>
  <c r="P617" i="19"/>
  <c r="P616" i="19"/>
  <c r="P614" i="19"/>
  <c r="P613" i="19"/>
  <c r="P612" i="19"/>
  <c r="P611" i="19"/>
  <c r="P602" i="19"/>
  <c r="P601" i="19"/>
  <c r="P600" i="19"/>
  <c r="P606" i="19" s="1"/>
  <c r="P599" i="19"/>
  <c r="P605" i="19" s="1"/>
  <c r="P596" i="19"/>
  <c r="P595" i="19"/>
  <c r="P594" i="19"/>
  <c r="P593" i="19"/>
  <c r="P587" i="19"/>
  <c r="P586" i="19"/>
  <c r="P588" i="19" s="1"/>
  <c r="P585" i="19"/>
  <c r="P584" i="19"/>
  <c r="P580" i="19"/>
  <c r="P579" i="19"/>
  <c r="P578" i="19"/>
  <c r="P577" i="19"/>
  <c r="P566" i="19"/>
  <c r="P565" i="19"/>
  <c r="P564" i="19"/>
  <c r="P567" i="19" s="1"/>
  <c r="P563" i="19"/>
  <c r="P535" i="19"/>
  <c r="P534" i="19"/>
  <c r="P533" i="19"/>
  <c r="P532" i="19"/>
  <c r="P527" i="19"/>
  <c r="P526" i="19"/>
  <c r="P525" i="19"/>
  <c r="P524" i="19"/>
  <c r="P519" i="19"/>
  <c r="P518" i="19"/>
  <c r="P517" i="19"/>
  <c r="P516" i="19"/>
  <c r="P502" i="19"/>
  <c r="P501" i="19"/>
  <c r="P500" i="19"/>
  <c r="P499" i="19"/>
  <c r="P495" i="19"/>
  <c r="P494" i="19"/>
  <c r="P493" i="19"/>
  <c r="P496" i="19" s="1"/>
  <c r="P492" i="19"/>
  <c r="P489" i="19"/>
  <c r="P488" i="19"/>
  <c r="P487" i="19"/>
  <c r="P486" i="19"/>
  <c r="P483" i="19"/>
  <c r="P482" i="19"/>
  <c r="P481" i="19"/>
  <c r="P480" i="19"/>
  <c r="P477" i="19"/>
  <c r="P476" i="19"/>
  <c r="P475" i="19"/>
  <c r="P478" i="19" s="1"/>
  <c r="P474" i="19"/>
  <c r="P471" i="19"/>
  <c r="P470" i="19"/>
  <c r="P469" i="19"/>
  <c r="P468" i="19"/>
  <c r="P464" i="19"/>
  <c r="P463" i="19"/>
  <c r="P462" i="19"/>
  <c r="P461" i="19"/>
  <c r="P457" i="19"/>
  <c r="P456" i="19"/>
  <c r="P455" i="19"/>
  <c r="P454" i="19"/>
  <c r="P451" i="19"/>
  <c r="P450" i="19"/>
  <c r="P449" i="19"/>
  <c r="P448" i="19"/>
  <c r="P444" i="19"/>
  <c r="P443" i="19"/>
  <c r="P442" i="19"/>
  <c r="P441" i="19"/>
  <c r="P438" i="19"/>
  <c r="P437" i="19"/>
  <c r="P436" i="19"/>
  <c r="P435" i="19"/>
  <c r="P414" i="19"/>
  <c r="P413" i="19"/>
  <c r="P412" i="19"/>
  <c r="P411" i="19"/>
  <c r="P409" i="19"/>
  <c r="P408" i="19"/>
  <c r="P407" i="19"/>
  <c r="P406" i="19"/>
  <c r="P405" i="19"/>
  <c r="P402" i="19"/>
  <c r="P401" i="19"/>
  <c r="P400" i="19"/>
  <c r="P399" i="19"/>
  <c r="P396" i="19"/>
  <c r="P397" i="19" s="1"/>
  <c r="P395" i="19"/>
  <c r="P394" i="19"/>
  <c r="P393" i="19"/>
  <c r="P390" i="19"/>
  <c r="P389" i="19"/>
  <c r="P388" i="19"/>
  <c r="P387" i="19"/>
  <c r="P384" i="19"/>
  <c r="P385" i="19" s="1"/>
  <c r="P383" i="19"/>
  <c r="P382" i="19"/>
  <c r="P381" i="19"/>
  <c r="P378" i="19"/>
  <c r="P379" i="19" s="1"/>
  <c r="P377" i="19"/>
  <c r="P376" i="19"/>
  <c r="P375" i="19"/>
  <c r="P372" i="19"/>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819" i="18"/>
  <c r="P813" i="18"/>
  <c r="P807" i="18"/>
  <c r="P801" i="18"/>
  <c r="P795" i="18"/>
  <c r="P788" i="18"/>
  <c r="P782" i="18"/>
  <c r="P781" i="18"/>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499" i="18"/>
  <c r="P495" i="18"/>
  <c r="P494" i="18"/>
  <c r="P493" i="18"/>
  <c r="P492" i="18"/>
  <c r="P489" i="18"/>
  <c r="P488" i="18"/>
  <c r="P487" i="18"/>
  <c r="P486" i="18"/>
  <c r="P483" i="18"/>
  <c r="P482" i="18"/>
  <c r="P481" i="18"/>
  <c r="P480" i="18"/>
  <c r="P477" i="18"/>
  <c r="P478" i="18" s="1"/>
  <c r="P476" i="18"/>
  <c r="P475" i="18"/>
  <c r="P474" i="18"/>
  <c r="P471" i="18"/>
  <c r="P470" i="18"/>
  <c r="P469" i="18"/>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0" i="18"/>
  <c r="P119" i="18"/>
  <c r="P123" i="18" s="1"/>
  <c r="P125" i="18" s="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M783" i="18"/>
  <c r="L783" i="18"/>
  <c r="K783" i="18"/>
  <c r="K784" i="18" s="1"/>
  <c r="J783" i="18"/>
  <c r="J784" i="18" s="1"/>
  <c r="I783" i="18"/>
  <c r="I784" i="18" s="1"/>
  <c r="H783" i="18"/>
  <c r="H784" i="18" s="1"/>
  <c r="O779" i="18"/>
  <c r="O778" i="18"/>
  <c r="O781" i="18" s="1"/>
  <c r="N778" i="18"/>
  <c r="N782" i="18" s="1"/>
  <c r="M778" i="18"/>
  <c r="M779" i="18" s="1"/>
  <c r="L778" i="18"/>
  <c r="L779" i="18" s="1"/>
  <c r="K778" i="18"/>
  <c r="K779" i="18" s="1"/>
  <c r="J778" i="18"/>
  <c r="I778" i="18"/>
  <c r="J779" i="18" s="1"/>
  <c r="H778" i="18"/>
  <c r="J774" i="18"/>
  <c r="I774" i="18"/>
  <c r="H774" i="18"/>
  <c r="O773" i="18"/>
  <c r="N773" i="18"/>
  <c r="N774" i="18" s="1"/>
  <c r="N779" i="18" s="1"/>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L700" i="28" l="1"/>
  <c r="K701" i="28"/>
  <c r="K703" i="28" s="1"/>
  <c r="O590" i="31"/>
  <c r="N649" i="31"/>
  <c r="AV125" i="33"/>
  <c r="D432" i="33" s="1"/>
  <c r="D420" i="33"/>
  <c r="D421" i="33" s="1"/>
  <c r="M417" i="33"/>
  <c r="O125" i="33"/>
  <c r="M429" i="33" s="1"/>
  <c r="H571" i="33"/>
  <c r="H556" i="33"/>
  <c r="M555" i="33"/>
  <c r="M570" i="33"/>
  <c r="B573" i="33"/>
  <c r="B558" i="33"/>
  <c r="P123" i="19"/>
  <c r="P125" i="19" s="1"/>
  <c r="P472" i="19"/>
  <c r="P490" i="19"/>
  <c r="C568" i="25"/>
  <c r="G529" i="25"/>
  <c r="I504" i="25"/>
  <c r="I545" i="25"/>
  <c r="N658" i="28"/>
  <c r="C644" i="29"/>
  <c r="L556" i="29"/>
  <c r="L571" i="29"/>
  <c r="G658" i="30"/>
  <c r="C597" i="31"/>
  <c r="D644" i="32"/>
  <c r="D643" i="32"/>
  <c r="D643" i="30"/>
  <c r="D505" i="30"/>
  <c r="J572" i="34"/>
  <c r="J557" i="34"/>
  <c r="H125" i="34"/>
  <c r="N432" i="34" s="1"/>
  <c r="N420" i="34"/>
  <c r="N421" i="34" s="1"/>
  <c r="D571" i="32"/>
  <c r="D556" i="32"/>
  <c r="BA125" i="31"/>
  <c r="C431" i="31" s="1"/>
  <c r="C419" i="31"/>
  <c r="L537" i="25"/>
  <c r="E529" i="25"/>
  <c r="O530" i="25"/>
  <c r="C530" i="25"/>
  <c r="H568" i="28"/>
  <c r="E590" i="28"/>
  <c r="B634" i="28"/>
  <c r="C504" i="28"/>
  <c r="C511" i="28"/>
  <c r="O521" i="29"/>
  <c r="I573" i="29"/>
  <c r="O556" i="29"/>
  <c r="D530" i="29"/>
  <c r="M568" i="29"/>
  <c r="O538" i="29"/>
  <c r="E538" i="29"/>
  <c r="L537" i="30"/>
  <c r="K545" i="30"/>
  <c r="K658" i="30"/>
  <c r="E417" i="31"/>
  <c r="AU125" i="31"/>
  <c r="E429" i="31" s="1"/>
  <c r="E572" i="31"/>
  <c r="E557" i="31"/>
  <c r="N556" i="31"/>
  <c r="N571" i="31"/>
  <c r="O530" i="31"/>
  <c r="L521" i="29"/>
  <c r="L538" i="29"/>
  <c r="L573" i="32"/>
  <c r="D603" i="32"/>
  <c r="D634" i="32"/>
  <c r="D590" i="32"/>
  <c r="L555" i="32"/>
  <c r="L570" i="32"/>
  <c r="D558" i="32"/>
  <c r="D573" i="32"/>
  <c r="M570" i="34"/>
  <c r="M555" i="34"/>
  <c r="F505" i="34"/>
  <c r="F644" i="34"/>
  <c r="G640" i="34"/>
  <c r="H590" i="34"/>
  <c r="G649" i="34"/>
  <c r="G634" i="34"/>
  <c r="G590" i="34"/>
  <c r="G632" i="34"/>
  <c r="B571" i="34"/>
  <c r="B556" i="34"/>
  <c r="E677" i="34"/>
  <c r="E679" i="34" s="1"/>
  <c r="F676" i="34"/>
  <c r="J649" i="33"/>
  <c r="J634" i="33"/>
  <c r="J632" i="33"/>
  <c r="J590" i="33"/>
  <c r="J603" i="33"/>
  <c r="P496" i="18"/>
  <c r="P415" i="19"/>
  <c r="P452" i="19"/>
  <c r="D504" i="25"/>
  <c r="J568" i="25"/>
  <c r="B640" i="25"/>
  <c r="I521" i="25"/>
  <c r="L538" i="25"/>
  <c r="K529" i="25"/>
  <c r="J538" i="28"/>
  <c r="E634" i="28"/>
  <c r="J597" i="28"/>
  <c r="K568" i="28"/>
  <c r="B649" i="28"/>
  <c r="C643" i="28"/>
  <c r="B504" i="28"/>
  <c r="J545" i="28"/>
  <c r="B537" i="28"/>
  <c r="M658" i="29"/>
  <c r="O589" i="29"/>
  <c r="D573" i="29"/>
  <c r="L568" i="29"/>
  <c r="J556" i="29"/>
  <c r="J571" i="29"/>
  <c r="M537" i="29"/>
  <c r="O529" i="29"/>
  <c r="D545" i="30"/>
  <c r="K505" i="30"/>
  <c r="H504" i="30"/>
  <c r="N545" i="31"/>
  <c r="N658" i="31"/>
  <c r="E556" i="31"/>
  <c r="M417" i="31"/>
  <c r="O125" i="31"/>
  <c r="M429" i="31" s="1"/>
  <c r="D573" i="33"/>
  <c r="P637" i="18"/>
  <c r="C589" i="25"/>
  <c r="E649" i="28"/>
  <c r="C568" i="28"/>
  <c r="C644" i="28"/>
  <c r="M530" i="29"/>
  <c r="M529" i="29"/>
  <c r="G529" i="30"/>
  <c r="G521" i="30"/>
  <c r="F639" i="30"/>
  <c r="F640" i="30"/>
  <c r="L417" i="30"/>
  <c r="S125" i="30"/>
  <c r="L429" i="30" s="1"/>
  <c r="C643" i="30"/>
  <c r="C505" i="30"/>
  <c r="I556" i="31"/>
  <c r="C572" i="31"/>
  <c r="C557" i="31"/>
  <c r="O505" i="31"/>
  <c r="O643" i="31"/>
  <c r="D640" i="32"/>
  <c r="F572" i="32"/>
  <c r="F573" i="32"/>
  <c r="F558" i="32"/>
  <c r="L418" i="25"/>
  <c r="R125" i="25"/>
  <c r="L430" i="25" s="1"/>
  <c r="P783" i="18"/>
  <c r="P784" i="18" s="1"/>
  <c r="G545" i="25"/>
  <c r="I529" i="25"/>
  <c r="I466" i="25"/>
  <c r="C597" i="28"/>
  <c r="E632" i="28"/>
  <c r="M573" i="30"/>
  <c r="M558" i="30"/>
  <c r="K644" i="31"/>
  <c r="K643" i="31"/>
  <c r="M643" i="31"/>
  <c r="M644" i="31"/>
  <c r="K571" i="31"/>
  <c r="K556" i="31"/>
  <c r="P581" i="19"/>
  <c r="F658" i="25"/>
  <c r="G537" i="25"/>
  <c r="I511" i="25"/>
  <c r="F419" i="25"/>
  <c r="AO125" i="25"/>
  <c r="F431" i="25" s="1"/>
  <c r="I522" i="28"/>
  <c r="N634" i="28"/>
  <c r="O590" i="28"/>
  <c r="L589" i="28"/>
  <c r="M589" i="29"/>
  <c r="N572" i="29"/>
  <c r="C571" i="29"/>
  <c r="J522" i="29"/>
  <c r="M521" i="29"/>
  <c r="K568" i="30"/>
  <c r="G557" i="30"/>
  <c r="C545" i="30"/>
  <c r="C658" i="30"/>
  <c r="J433" i="30"/>
  <c r="J639" i="30"/>
  <c r="E558" i="31"/>
  <c r="B571" i="31"/>
  <c r="M639" i="31"/>
  <c r="M433" i="31"/>
  <c r="H689" i="32"/>
  <c r="H691" i="32" s="1"/>
  <c r="I537" i="32"/>
  <c r="I597" i="32"/>
  <c r="E573" i="32"/>
  <c r="D649" i="32"/>
  <c r="J730" i="18"/>
  <c r="P484" i="18"/>
  <c r="P503" i="18"/>
  <c r="P439" i="19"/>
  <c r="P458" i="19"/>
  <c r="P607" i="19"/>
  <c r="O529" i="25"/>
  <c r="I597" i="25"/>
  <c r="K522" i="25"/>
  <c r="J556" i="25"/>
  <c r="N597" i="28"/>
  <c r="E568" i="28"/>
  <c r="G522" i="28"/>
  <c r="D505" i="28"/>
  <c r="O521" i="28"/>
  <c r="O522" i="28"/>
  <c r="J537" i="29"/>
  <c r="J649" i="29"/>
  <c r="J590" i="29"/>
  <c r="F643" i="29"/>
  <c r="F505" i="29"/>
  <c r="F522" i="29"/>
  <c r="M555" i="30"/>
  <c r="K529" i="30"/>
  <c r="H573" i="30"/>
  <c r="C522" i="30"/>
  <c r="C521" i="30"/>
  <c r="G556" i="30"/>
  <c r="G571" i="30"/>
  <c r="D632" i="32"/>
  <c r="N658" i="33"/>
  <c r="N597" i="33"/>
  <c r="N589" i="33"/>
  <c r="P507" i="18"/>
  <c r="P588" i="18"/>
  <c r="P528" i="19"/>
  <c r="P608" i="19"/>
  <c r="K684" i="25"/>
  <c r="E590" i="25"/>
  <c r="N530" i="25"/>
  <c r="I642" i="25"/>
  <c r="D643" i="25"/>
  <c r="AP125" i="25"/>
  <c r="F430" i="25" s="1"/>
  <c r="E658" i="28"/>
  <c r="E603" i="28"/>
  <c r="K537" i="28"/>
  <c r="J522" i="28"/>
  <c r="O125" i="29"/>
  <c r="M429" i="29" s="1"/>
  <c r="N640" i="30"/>
  <c r="N433" i="30"/>
  <c r="N572" i="30"/>
  <c r="N557" i="30"/>
  <c r="H642" i="30"/>
  <c r="H521" i="30"/>
  <c r="K603" i="30"/>
  <c r="K649" i="30"/>
  <c r="K634" i="30"/>
  <c r="G570" i="30"/>
  <c r="G555" i="30"/>
  <c r="J558" i="31"/>
  <c r="G529" i="32"/>
  <c r="G568" i="32"/>
  <c r="G597" i="32"/>
  <c r="G658" i="32"/>
  <c r="F643" i="34"/>
  <c r="B570" i="34"/>
  <c r="P391" i="18"/>
  <c r="I589" i="25"/>
  <c r="I568" i="25"/>
  <c r="E634" i="25"/>
  <c r="G504" i="25"/>
  <c r="I573" i="25"/>
  <c r="M571" i="25"/>
  <c r="B556" i="25"/>
  <c r="D505" i="25"/>
  <c r="J125" i="25"/>
  <c r="N430" i="25" s="1"/>
  <c r="L658" i="28"/>
  <c r="H590" i="28"/>
  <c r="G590" i="28"/>
  <c r="J590" i="28"/>
  <c r="G643" i="28"/>
  <c r="F644" i="28"/>
  <c r="L590" i="29"/>
  <c r="I505" i="29"/>
  <c r="N558" i="29"/>
  <c r="E642" i="29"/>
  <c r="G589" i="30"/>
  <c r="M545" i="30"/>
  <c r="M557" i="30"/>
  <c r="M572" i="30"/>
  <c r="G568" i="30"/>
  <c r="C603" i="30"/>
  <c r="C590" i="30"/>
  <c r="I545" i="32"/>
  <c r="P373" i="19"/>
  <c r="P391" i="19"/>
  <c r="P509" i="19"/>
  <c r="E570" i="25"/>
  <c r="AW125" i="25"/>
  <c r="D431" i="25" s="1"/>
  <c r="M530" i="28"/>
  <c r="C589" i="28"/>
  <c r="J632" i="28"/>
  <c r="C521" i="28"/>
  <c r="K466" i="28"/>
  <c r="J521" i="28"/>
  <c r="G568" i="29"/>
  <c r="K504" i="29"/>
  <c r="K505" i="29"/>
  <c r="O573" i="29"/>
  <c r="O570" i="29"/>
  <c r="O417" i="29"/>
  <c r="G125" i="29"/>
  <c r="O429" i="29" s="1"/>
  <c r="F568" i="30"/>
  <c r="D644" i="30"/>
  <c r="L639" i="30"/>
  <c r="L571" i="30"/>
  <c r="B558" i="31"/>
  <c r="B570" i="31"/>
  <c r="I779" i="18"/>
  <c r="P472" i="18"/>
  <c r="P490" i="18"/>
  <c r="C545" i="25"/>
  <c r="E530" i="28"/>
  <c r="K521" i="28"/>
  <c r="M632" i="28"/>
  <c r="M649" i="28"/>
  <c r="H597" i="30"/>
  <c r="H433" i="30"/>
  <c r="H537" i="30"/>
  <c r="K521" i="30"/>
  <c r="L530" i="30"/>
  <c r="D573" i="30"/>
  <c r="D558" i="30"/>
  <c r="G545" i="30"/>
  <c r="O570" i="33"/>
  <c r="G603" i="34"/>
  <c r="I530" i="30"/>
  <c r="D545" i="31"/>
  <c r="B537" i="32"/>
  <c r="K522" i="32"/>
  <c r="L511" i="32"/>
  <c r="F545" i="32"/>
  <c r="E658" i="33"/>
  <c r="H125" i="33"/>
  <c r="N432" i="33" s="1"/>
  <c r="N529" i="33"/>
  <c r="O649" i="34"/>
  <c r="C545" i="34"/>
  <c r="K529" i="34"/>
  <c r="C555" i="34"/>
  <c r="I538" i="34"/>
  <c r="N568" i="33"/>
  <c r="O529" i="33"/>
  <c r="I632" i="34"/>
  <c r="N538" i="34"/>
  <c r="N530" i="28"/>
  <c r="M590" i="30"/>
  <c r="O589" i="30"/>
  <c r="K643" i="30"/>
  <c r="H505" i="30"/>
  <c r="O522" i="30"/>
  <c r="M640" i="31"/>
  <c r="C639" i="31"/>
  <c r="N505" i="31"/>
  <c r="M573" i="31"/>
  <c r="L555" i="31"/>
  <c r="AE125" i="31"/>
  <c r="I429" i="31" s="1"/>
  <c r="L537" i="31"/>
  <c r="K649" i="32"/>
  <c r="K656" i="32" s="1"/>
  <c r="I634" i="32"/>
  <c r="O597" i="32"/>
  <c r="L505" i="32"/>
  <c r="E643" i="32"/>
  <c r="E645" i="32" s="1"/>
  <c r="C419" i="33"/>
  <c r="I590" i="34"/>
  <c r="D558" i="34"/>
  <c r="K558" i="34"/>
  <c r="M433" i="34"/>
  <c r="K538" i="34"/>
  <c r="I521" i="28"/>
  <c r="L545" i="29"/>
  <c r="C530" i="29"/>
  <c r="I556" i="30"/>
  <c r="G649" i="30"/>
  <c r="E572" i="30"/>
  <c r="K125" i="30"/>
  <c r="N429" i="30" s="1"/>
  <c r="L522" i="30"/>
  <c r="E640" i="31"/>
  <c r="K557" i="31"/>
  <c r="N643" i="31"/>
  <c r="E522" i="31"/>
  <c r="D555" i="31"/>
  <c r="L537" i="29"/>
  <c r="I649" i="32"/>
  <c r="D505" i="32"/>
  <c r="N589" i="32"/>
  <c r="N545" i="32"/>
  <c r="B529" i="32"/>
  <c r="L545" i="32"/>
  <c r="J640" i="33"/>
  <c r="K589" i="33"/>
  <c r="N521" i="33"/>
  <c r="I589" i="34"/>
  <c r="C558" i="34"/>
  <c r="J568" i="30"/>
  <c r="N529" i="29"/>
  <c r="G545" i="32"/>
  <c r="M589" i="32"/>
  <c r="M545" i="32"/>
  <c r="I590" i="32"/>
  <c r="M466" i="32"/>
  <c r="O568" i="32"/>
  <c r="E590" i="32"/>
  <c r="K589" i="32"/>
  <c r="C597" i="34"/>
  <c r="I634" i="34"/>
  <c r="I640" i="34"/>
  <c r="H573" i="34"/>
  <c r="G672" i="32"/>
  <c r="M568" i="32"/>
  <c r="N466" i="32"/>
  <c r="L568" i="33"/>
  <c r="M521" i="33"/>
  <c r="I568" i="34"/>
  <c r="M545" i="29"/>
  <c r="I603" i="32"/>
  <c r="D529" i="32"/>
  <c r="O529" i="32"/>
  <c r="I530" i="32"/>
  <c r="N521" i="32"/>
  <c r="E589" i="33"/>
  <c r="J568" i="33"/>
  <c r="H589" i="34"/>
  <c r="I545" i="34"/>
  <c r="J466" i="34"/>
  <c r="O522" i="31"/>
  <c r="F658" i="32"/>
  <c r="B568" i="32"/>
  <c r="I568" i="32"/>
  <c r="E529" i="32"/>
  <c r="H568" i="32"/>
  <c r="C505" i="33"/>
  <c r="L658" i="34"/>
  <c r="O603" i="34"/>
  <c r="M568" i="34"/>
  <c r="L639" i="34"/>
  <c r="C603" i="34"/>
  <c r="I511" i="34"/>
  <c r="I512" i="34" s="1"/>
  <c r="I537" i="34"/>
  <c r="J597" i="34"/>
  <c r="I597" i="34"/>
  <c r="F530" i="34"/>
  <c r="B597" i="34"/>
  <c r="M709" i="33"/>
  <c r="M711" i="33" s="1"/>
  <c r="N708" i="33"/>
  <c r="O669" i="33"/>
  <c r="O654" i="33"/>
  <c r="O658" i="33" s="1"/>
  <c r="P658" i="33" s="1"/>
  <c r="O652" i="33"/>
  <c r="O717" i="33"/>
  <c r="O718" i="33" s="1"/>
  <c r="O721" i="33"/>
  <c r="O723" i="33" s="1"/>
  <c r="O655" i="33"/>
  <c r="P655" i="33" s="1"/>
  <c r="H665" i="33" s="1"/>
  <c r="G680" i="34"/>
  <c r="F681" i="34"/>
  <c r="F683" i="34" s="1"/>
  <c r="K701" i="34"/>
  <c r="K703" i="34" s="1"/>
  <c r="L700" i="34"/>
  <c r="J693" i="34"/>
  <c r="J695" i="34" s="1"/>
  <c r="K692" i="34"/>
  <c r="L590" i="34"/>
  <c r="D557" i="34"/>
  <c r="O504" i="34"/>
  <c r="C529" i="34"/>
  <c r="C589" i="34"/>
  <c r="B545" i="34"/>
  <c r="D466" i="34"/>
  <c r="M556" i="34"/>
  <c r="B568" i="34"/>
  <c r="F537" i="34"/>
  <c r="G589" i="34"/>
  <c r="F597" i="34"/>
  <c r="L529" i="34"/>
  <c r="G568" i="34"/>
  <c r="M530" i="34"/>
  <c r="K589" i="34"/>
  <c r="G530" i="34"/>
  <c r="K504" i="34"/>
  <c r="B658" i="34"/>
  <c r="K640" i="34"/>
  <c r="F504" i="34"/>
  <c r="K634" i="34"/>
  <c r="H557" i="34"/>
  <c r="B504" i="34"/>
  <c r="F529" i="34"/>
  <c r="K568" i="34"/>
  <c r="M589" i="34"/>
  <c r="E568" i="34"/>
  <c r="K603" i="34"/>
  <c r="H545" i="34"/>
  <c r="M538" i="34"/>
  <c r="F572" i="34"/>
  <c r="O505" i="34"/>
  <c r="B537" i="34"/>
  <c r="K597" i="34"/>
  <c r="C568" i="34"/>
  <c r="G545" i="34"/>
  <c r="L589" i="34"/>
  <c r="B521" i="34"/>
  <c r="C537" i="34"/>
  <c r="M125" i="34"/>
  <c r="M431" i="34" s="1"/>
  <c r="M419" i="34"/>
  <c r="E125" i="34"/>
  <c r="O431" i="34" s="1"/>
  <c r="O419" i="34"/>
  <c r="J551" i="34"/>
  <c r="J512" i="34"/>
  <c r="O723" i="34"/>
  <c r="O722" i="34"/>
  <c r="G537" i="34"/>
  <c r="G538" i="34"/>
  <c r="O642" i="34"/>
  <c r="O511" i="34"/>
  <c r="O597" i="34"/>
  <c r="O537" i="34"/>
  <c r="O466" i="34"/>
  <c r="M642" i="34"/>
  <c r="M466" i="34"/>
  <c r="M511" i="34"/>
  <c r="L650" i="34"/>
  <c r="L656" i="34"/>
  <c r="L653" i="34"/>
  <c r="J522" i="34"/>
  <c r="J521" i="34"/>
  <c r="P655" i="34"/>
  <c r="N521" i="34"/>
  <c r="L643" i="34"/>
  <c r="L644" i="34"/>
  <c r="L505" i="34"/>
  <c r="L504" i="34"/>
  <c r="K642" i="34"/>
  <c r="K645" i="34" s="1"/>
  <c r="K658" i="34"/>
  <c r="K466" i="34"/>
  <c r="K511" i="34"/>
  <c r="K545" i="34"/>
  <c r="N571" i="34"/>
  <c r="N556" i="34"/>
  <c r="D522" i="34"/>
  <c r="D521" i="34"/>
  <c r="O714" i="34"/>
  <c r="O715" i="34"/>
  <c r="O658" i="34"/>
  <c r="F673" i="34"/>
  <c r="F675" i="34" s="1"/>
  <c r="G672" i="34"/>
  <c r="H658" i="34"/>
  <c r="H642" i="34"/>
  <c r="H597" i="34"/>
  <c r="H511" i="34"/>
  <c r="I513" i="34" s="1"/>
  <c r="H466" i="34"/>
  <c r="G658" i="34"/>
  <c r="G642" i="34"/>
  <c r="G511" i="34"/>
  <c r="G597" i="34"/>
  <c r="G466" i="34"/>
  <c r="H568" i="34"/>
  <c r="M650" i="34"/>
  <c r="M656" i="34"/>
  <c r="M653" i="34"/>
  <c r="E642" i="34"/>
  <c r="E466" i="34"/>
  <c r="E511" i="34"/>
  <c r="O545" i="34"/>
  <c r="O645" i="34"/>
  <c r="C656" i="34"/>
  <c r="C653" i="34"/>
  <c r="F521" i="34"/>
  <c r="F522" i="34"/>
  <c r="D643" i="34"/>
  <c r="D644" i="34"/>
  <c r="D505" i="34"/>
  <c r="D504" i="34"/>
  <c r="O521" i="34"/>
  <c r="M537" i="34"/>
  <c r="O558" i="34"/>
  <c r="O573" i="34"/>
  <c r="L597" i="34"/>
  <c r="K521" i="34"/>
  <c r="L537" i="34"/>
  <c r="N642" i="34"/>
  <c r="N645" i="34" s="1"/>
  <c r="N511" i="34"/>
  <c r="N466" i="34"/>
  <c r="L522" i="34"/>
  <c r="L521" i="34"/>
  <c r="G685" i="34"/>
  <c r="G687" i="34" s="1"/>
  <c r="H684" i="34"/>
  <c r="J649" i="34"/>
  <c r="K650" i="34" s="1"/>
  <c r="J634" i="34"/>
  <c r="J632" i="34"/>
  <c r="J590" i="34"/>
  <c r="J589" i="34"/>
  <c r="N589" i="34"/>
  <c r="M597" i="34"/>
  <c r="D589" i="34"/>
  <c r="E545" i="34"/>
  <c r="H643" i="34"/>
  <c r="H644" i="34"/>
  <c r="H504" i="34"/>
  <c r="H505" i="34"/>
  <c r="D529" i="34"/>
  <c r="G643" i="34"/>
  <c r="G644" i="34"/>
  <c r="G504" i="34"/>
  <c r="G505" i="34"/>
  <c r="E557" i="34"/>
  <c r="E572" i="34"/>
  <c r="M521" i="34"/>
  <c r="K556" i="34"/>
  <c r="K571" i="34"/>
  <c r="D597" i="34"/>
  <c r="K522" i="34"/>
  <c r="I466" i="34"/>
  <c r="C505" i="34"/>
  <c r="H521" i="34"/>
  <c r="F677" i="34"/>
  <c r="F679" i="34" s="1"/>
  <c r="G676" i="34"/>
  <c r="B649" i="34"/>
  <c r="B634" i="34"/>
  <c r="B632" i="34"/>
  <c r="B589" i="34"/>
  <c r="G653" i="34"/>
  <c r="G656" i="34"/>
  <c r="F642" i="34"/>
  <c r="F511" i="34"/>
  <c r="F466" i="34"/>
  <c r="E650" i="34"/>
  <c r="E656" i="34"/>
  <c r="E653" i="34"/>
  <c r="E597" i="34"/>
  <c r="N545" i="34"/>
  <c r="J640" i="34"/>
  <c r="C590" i="34"/>
  <c r="E537" i="34"/>
  <c r="J644" i="34"/>
  <c r="J643" i="34"/>
  <c r="J504" i="34"/>
  <c r="J505" i="34"/>
  <c r="D537" i="34"/>
  <c r="E521" i="34"/>
  <c r="H653" i="34"/>
  <c r="H656" i="34"/>
  <c r="H650" i="34"/>
  <c r="K537" i="34"/>
  <c r="B511" i="34"/>
  <c r="C521" i="34"/>
  <c r="N658" i="34"/>
  <c r="O719" i="34"/>
  <c r="O718" i="34"/>
  <c r="H538" i="34"/>
  <c r="H537" i="34"/>
  <c r="O589" i="34"/>
  <c r="N656" i="34"/>
  <c r="N653" i="34"/>
  <c r="N650" i="34"/>
  <c r="N597" i="34"/>
  <c r="M529" i="34"/>
  <c r="G521" i="34"/>
  <c r="N504" i="34"/>
  <c r="I551" i="34"/>
  <c r="C522" i="34"/>
  <c r="N568" i="34"/>
  <c r="D545" i="34"/>
  <c r="M557" i="34"/>
  <c r="M572" i="34"/>
  <c r="K656" i="34"/>
  <c r="K653" i="34"/>
  <c r="M643" i="34"/>
  <c r="M644" i="34"/>
  <c r="M505" i="34"/>
  <c r="M504" i="34"/>
  <c r="L642" i="34"/>
  <c r="L466" i="34"/>
  <c r="L511" i="34"/>
  <c r="I530" i="34"/>
  <c r="I529" i="34"/>
  <c r="N505" i="34"/>
  <c r="I644" i="34"/>
  <c r="I643" i="34"/>
  <c r="I504" i="34"/>
  <c r="I505" i="34"/>
  <c r="M545" i="34"/>
  <c r="M704" i="34"/>
  <c r="L705" i="34"/>
  <c r="L707" i="34" s="1"/>
  <c r="J689" i="34"/>
  <c r="J691" i="34" s="1"/>
  <c r="K688" i="34"/>
  <c r="D551" i="34"/>
  <c r="D512" i="34"/>
  <c r="K697" i="34"/>
  <c r="K699" i="34" s="1"/>
  <c r="L696" i="34"/>
  <c r="O708" i="34"/>
  <c r="O709" i="34" s="1"/>
  <c r="N709" i="34"/>
  <c r="N711" i="34" s="1"/>
  <c r="J603" i="34"/>
  <c r="I653" i="34"/>
  <c r="I650" i="34"/>
  <c r="I656" i="34"/>
  <c r="O653" i="34"/>
  <c r="O650" i="34"/>
  <c r="O656" i="34"/>
  <c r="F632" i="34"/>
  <c r="F649" i="34"/>
  <c r="G650" i="34" s="1"/>
  <c r="F634" i="34"/>
  <c r="F589" i="34"/>
  <c r="F590" i="34"/>
  <c r="D650" i="34"/>
  <c r="D656" i="34"/>
  <c r="D653" i="34"/>
  <c r="E529" i="34"/>
  <c r="N529" i="34"/>
  <c r="F568" i="34"/>
  <c r="I555" i="34"/>
  <c r="I570" i="34"/>
  <c r="B640" i="34"/>
  <c r="K590" i="34"/>
  <c r="O568" i="34"/>
  <c r="E643" i="34"/>
  <c r="E644" i="34"/>
  <c r="E505" i="34"/>
  <c r="E504" i="34"/>
  <c r="M522" i="34"/>
  <c r="H529" i="34"/>
  <c r="C642" i="34"/>
  <c r="C645" i="34" s="1"/>
  <c r="C658" i="34"/>
  <c r="C466" i="34"/>
  <c r="C511" i="34"/>
  <c r="K505" i="34"/>
  <c r="O669" i="32"/>
  <c r="O654" i="32"/>
  <c r="O658" i="32" s="1"/>
  <c r="O717" i="32"/>
  <c r="O719" i="32" s="1"/>
  <c r="O655" i="32"/>
  <c r="P655" i="32" s="1"/>
  <c r="L665" i="32" s="1"/>
  <c r="L670" i="32" s="1"/>
  <c r="O652" i="32"/>
  <c r="L705" i="33"/>
  <c r="L707" i="33" s="1"/>
  <c r="M704" i="33"/>
  <c r="B658" i="33"/>
  <c r="F590" i="33"/>
  <c r="C597" i="33"/>
  <c r="E649" i="33"/>
  <c r="E653" i="33" s="1"/>
  <c r="C589" i="33"/>
  <c r="B545" i="33"/>
  <c r="B568" i="33"/>
  <c r="K529" i="33"/>
  <c r="H504" i="33"/>
  <c r="H466" i="33"/>
  <c r="B557" i="33"/>
  <c r="K505" i="33"/>
  <c r="O557" i="33"/>
  <c r="C521" i="33"/>
  <c r="H558" i="33"/>
  <c r="C658" i="33"/>
  <c r="O589" i="33"/>
  <c r="O558" i="33"/>
  <c r="H644" i="33"/>
  <c r="H645" i="33" s="1"/>
  <c r="O522" i="33"/>
  <c r="C573" i="33"/>
  <c r="C545" i="33"/>
  <c r="D555" i="33"/>
  <c r="K643" i="33"/>
  <c r="O603" i="33"/>
  <c r="M568" i="33"/>
  <c r="L537" i="33"/>
  <c r="O505" i="33"/>
  <c r="M644" i="33"/>
  <c r="D505" i="33"/>
  <c r="N530" i="33"/>
  <c r="G557" i="33"/>
  <c r="C555" i="33"/>
  <c r="G570" i="33"/>
  <c r="J555" i="33"/>
  <c r="E603" i="33"/>
  <c r="E568" i="33"/>
  <c r="D521" i="33"/>
  <c r="B589" i="33"/>
  <c r="J556" i="33"/>
  <c r="G521" i="33"/>
  <c r="E590" i="33"/>
  <c r="I522" i="33"/>
  <c r="N522" i="33"/>
  <c r="N505" i="33"/>
  <c r="E632" i="33"/>
  <c r="M573" i="33"/>
  <c r="N644" i="33"/>
  <c r="C568" i="33"/>
  <c r="F433" i="33"/>
  <c r="F639" i="33"/>
  <c r="F640" i="33"/>
  <c r="AI125" i="33"/>
  <c r="H429" i="33" s="1"/>
  <c r="AF125" i="33"/>
  <c r="H432" i="33" s="1"/>
  <c r="AE125" i="33"/>
  <c r="I429" i="33" s="1"/>
  <c r="J639" i="33"/>
  <c r="L125" i="33"/>
  <c r="M432" i="33" s="1"/>
  <c r="M420" i="33"/>
  <c r="M421" i="33" s="1"/>
  <c r="AX125" i="33"/>
  <c r="D430" i="33" s="1"/>
  <c r="D418" i="33"/>
  <c r="I645" i="33"/>
  <c r="D125" i="33"/>
  <c r="O432" i="33" s="1"/>
  <c r="O420" i="33"/>
  <c r="O421" i="33" s="1"/>
  <c r="AP125" i="33"/>
  <c r="F430" i="33" s="1"/>
  <c r="F418" i="33"/>
  <c r="AH125" i="33"/>
  <c r="H430" i="33" s="1"/>
  <c r="H418" i="33"/>
  <c r="L433" i="33"/>
  <c r="AZ125" i="33"/>
  <c r="C432" i="33" s="1"/>
  <c r="C420" i="33"/>
  <c r="C421" i="33" s="1"/>
  <c r="Z125" i="33"/>
  <c r="J430" i="33" s="1"/>
  <c r="J418" i="33"/>
  <c r="AR125" i="33"/>
  <c r="E432" i="33" s="1"/>
  <c r="E420" i="33"/>
  <c r="E421" i="33" s="1"/>
  <c r="R125" i="33"/>
  <c r="L430" i="33" s="1"/>
  <c r="L418" i="33"/>
  <c r="L639" i="33"/>
  <c r="AJ125" i="33"/>
  <c r="G432" i="33" s="1"/>
  <c r="G420" i="33"/>
  <c r="G421" i="33" s="1"/>
  <c r="J125" i="33"/>
  <c r="N430" i="33" s="1"/>
  <c r="N418" i="33"/>
  <c r="T125" i="33"/>
  <c r="K432" i="33" s="1"/>
  <c r="K420" i="33"/>
  <c r="K421" i="33" s="1"/>
  <c r="AB125" i="33"/>
  <c r="I432" i="33" s="1"/>
  <c r="I420" i="33"/>
  <c r="I421" i="33" s="1"/>
  <c r="J665" i="33"/>
  <c r="K538" i="33"/>
  <c r="K537" i="33"/>
  <c r="J653" i="33"/>
  <c r="J650" i="33"/>
  <c r="J656" i="33"/>
  <c r="J663" i="33" s="1"/>
  <c r="I653" i="33"/>
  <c r="I650" i="33"/>
  <c r="I656" i="33"/>
  <c r="J642" i="33"/>
  <c r="J645" i="33" s="1"/>
  <c r="J597" i="33"/>
  <c r="J466" i="33"/>
  <c r="J511" i="33"/>
  <c r="L696" i="33"/>
  <c r="K697" i="33"/>
  <c r="K699" i="33" s="1"/>
  <c r="F656" i="33"/>
  <c r="F653" i="33"/>
  <c r="M650" i="33"/>
  <c r="M653" i="33"/>
  <c r="M656" i="33"/>
  <c r="O568" i="33"/>
  <c r="C537" i="33"/>
  <c r="C538" i="33"/>
  <c r="D589" i="33"/>
  <c r="J545" i="33"/>
  <c r="B597" i="33"/>
  <c r="B511" i="33"/>
  <c r="G645" i="33"/>
  <c r="O521" i="33"/>
  <c r="E504" i="33"/>
  <c r="L504" i="33"/>
  <c r="L521" i="33"/>
  <c r="J537" i="33"/>
  <c r="H551" i="33"/>
  <c r="H512" i="33"/>
  <c r="H513" i="33"/>
  <c r="G676" i="33"/>
  <c r="F677" i="33"/>
  <c r="F679" i="33" s="1"/>
  <c r="H680" i="33"/>
  <c r="G681" i="33"/>
  <c r="G683" i="33" s="1"/>
  <c r="O715" i="33"/>
  <c r="N642" i="33"/>
  <c r="N645" i="33" s="1"/>
  <c r="N511" i="33"/>
  <c r="N466" i="33"/>
  <c r="I570" i="33"/>
  <c r="I555" i="33"/>
  <c r="N537" i="33"/>
  <c r="E521" i="33"/>
  <c r="L529" i="33"/>
  <c r="L530" i="33"/>
  <c r="N650" i="33"/>
  <c r="N656" i="33"/>
  <c r="N653" i="33"/>
  <c r="O656" i="33"/>
  <c r="O653" i="33"/>
  <c r="O650" i="33"/>
  <c r="F642" i="33"/>
  <c r="F645" i="33" s="1"/>
  <c r="F511" i="33"/>
  <c r="G513" i="33" s="1"/>
  <c r="F466" i="33"/>
  <c r="M642" i="33"/>
  <c r="M645" i="33" s="1"/>
  <c r="M597" i="33"/>
  <c r="M511" i="33"/>
  <c r="M466" i="33"/>
  <c r="H530" i="33"/>
  <c r="H529" i="33"/>
  <c r="K642" i="33"/>
  <c r="K645" i="33" s="1"/>
  <c r="K466" i="33"/>
  <c r="K511" i="33"/>
  <c r="G466" i="33"/>
  <c r="M529" i="33"/>
  <c r="B537" i="33"/>
  <c r="H570" i="33"/>
  <c r="H555" i="33"/>
  <c r="H689" i="33"/>
  <c r="H691" i="33" s="1"/>
  <c r="I688" i="33"/>
  <c r="E672" i="33"/>
  <c r="D673" i="33"/>
  <c r="D675" i="33" s="1"/>
  <c r="D530" i="33"/>
  <c r="D529" i="33"/>
  <c r="N545" i="33"/>
  <c r="D656" i="33"/>
  <c r="D653" i="33"/>
  <c r="D650" i="33"/>
  <c r="E642" i="33"/>
  <c r="E645" i="33" s="1"/>
  <c r="E597" i="33"/>
  <c r="E511" i="33"/>
  <c r="E466" i="33"/>
  <c r="C650" i="33"/>
  <c r="C656" i="33"/>
  <c r="C653" i="33"/>
  <c r="L642" i="33"/>
  <c r="L645" i="33" s="1"/>
  <c r="L597" i="33"/>
  <c r="L466" i="33"/>
  <c r="L511" i="33"/>
  <c r="B653" i="33"/>
  <c r="B656" i="33"/>
  <c r="C642" i="33"/>
  <c r="C645" i="33" s="1"/>
  <c r="C466" i="33"/>
  <c r="C511" i="33"/>
  <c r="O597" i="33"/>
  <c r="J521" i="33"/>
  <c r="G551" i="33"/>
  <c r="G512" i="33"/>
  <c r="M537" i="33"/>
  <c r="L538" i="33"/>
  <c r="M530" i="33"/>
  <c r="L700" i="33"/>
  <c r="K701" i="33"/>
  <c r="K703" i="33" s="1"/>
  <c r="J658" i="33"/>
  <c r="H650" i="33"/>
  <c r="H656" i="33"/>
  <c r="H653" i="33"/>
  <c r="G656" i="33"/>
  <c r="G653" i="33"/>
  <c r="G650" i="33"/>
  <c r="F589" i="33"/>
  <c r="F568" i="33"/>
  <c r="D597" i="33"/>
  <c r="D642" i="33"/>
  <c r="D645" i="33" s="1"/>
  <c r="D466" i="33"/>
  <c r="D511" i="33"/>
  <c r="J589" i="33"/>
  <c r="K545" i="33"/>
  <c r="M504" i="33"/>
  <c r="D537" i="33"/>
  <c r="E529" i="33"/>
  <c r="D504" i="33"/>
  <c r="C529" i="33"/>
  <c r="J504" i="33"/>
  <c r="I551" i="33"/>
  <c r="I512" i="33"/>
  <c r="I513" i="33"/>
  <c r="G685" i="33"/>
  <c r="G687" i="33" s="1"/>
  <c r="H684" i="33"/>
  <c r="J693" i="33"/>
  <c r="J695" i="33" s="1"/>
  <c r="K692" i="33"/>
  <c r="O642" i="33"/>
  <c r="O645" i="33" s="1"/>
  <c r="O537" i="33"/>
  <c r="O511" i="33"/>
  <c r="O466" i="33"/>
  <c r="E656" i="33"/>
  <c r="L656" i="33"/>
  <c r="L653" i="33"/>
  <c r="L650" i="33"/>
  <c r="K650" i="33"/>
  <c r="K656" i="33"/>
  <c r="K653" i="33"/>
  <c r="B521" i="33"/>
  <c r="O545" i="33"/>
  <c r="J529" i="33"/>
  <c r="F537" i="33"/>
  <c r="E537" i="33"/>
  <c r="D538" i="33"/>
  <c r="E530" i="33"/>
  <c r="N504" i="33"/>
  <c r="K504" i="33"/>
  <c r="K521" i="33"/>
  <c r="O655" i="31"/>
  <c r="P655" i="31" s="1"/>
  <c r="B665" i="31" s="1"/>
  <c r="O721" i="31"/>
  <c r="O722" i="31" s="1"/>
  <c r="O669" i="31"/>
  <c r="O652" i="31"/>
  <c r="O717" i="31"/>
  <c r="O718" i="32"/>
  <c r="K632" i="32"/>
  <c r="J568" i="32"/>
  <c r="E589" i="32"/>
  <c r="K545" i="32"/>
  <c r="J466" i="32"/>
  <c r="E545" i="32"/>
  <c r="E597" i="32"/>
  <c r="F504" i="32"/>
  <c r="I640" i="32"/>
  <c r="E504" i="32"/>
  <c r="D504" i="32"/>
  <c r="E642" i="32"/>
  <c r="D557" i="32"/>
  <c r="M530" i="32"/>
  <c r="L658" i="32"/>
  <c r="N590" i="32"/>
  <c r="K634" i="32"/>
  <c r="E603" i="32"/>
  <c r="M537" i="32"/>
  <c r="L521" i="32"/>
  <c r="E505" i="32"/>
  <c r="D658" i="32"/>
  <c r="N603" i="32"/>
  <c r="E634" i="32"/>
  <c r="E640" i="32"/>
  <c r="E644" i="32"/>
  <c r="F505" i="32"/>
  <c r="D589" i="32"/>
  <c r="N649" i="32"/>
  <c r="N650" i="32" s="1"/>
  <c r="L597" i="32"/>
  <c r="I589" i="32"/>
  <c r="M634" i="32"/>
  <c r="E632" i="32"/>
  <c r="G589" i="32"/>
  <c r="M529" i="32"/>
  <c r="K557" i="32"/>
  <c r="J572" i="32"/>
  <c r="F570" i="32"/>
  <c r="K640" i="32"/>
  <c r="D511" i="32"/>
  <c r="E513" i="32" s="1"/>
  <c r="O521" i="32"/>
  <c r="L590" i="32"/>
  <c r="H530" i="32"/>
  <c r="M603" i="32"/>
  <c r="N632" i="32"/>
  <c r="D597" i="32"/>
  <c r="N568" i="32"/>
  <c r="H537" i="32"/>
  <c r="B511" i="32"/>
  <c r="D466" i="32"/>
  <c r="L589" i="32"/>
  <c r="L504" i="32"/>
  <c r="K568" i="32"/>
  <c r="N640" i="32"/>
  <c r="C572" i="32"/>
  <c r="D642" i="32"/>
  <c r="D568" i="32"/>
  <c r="K521" i="32"/>
  <c r="D521" i="32"/>
  <c r="E125" i="32"/>
  <c r="O431" i="32" s="1"/>
  <c r="O419" i="32"/>
  <c r="I693" i="32"/>
  <c r="I695" i="32" s="1"/>
  <c r="J692" i="32"/>
  <c r="G677" i="32"/>
  <c r="G679" i="32" s="1"/>
  <c r="H676" i="32"/>
  <c r="C555" i="32"/>
  <c r="C570" i="32"/>
  <c r="G522" i="32"/>
  <c r="G521" i="32"/>
  <c r="J644" i="32"/>
  <c r="J643" i="32"/>
  <c r="J645" i="32" s="1"/>
  <c r="J504" i="32"/>
  <c r="J505" i="32"/>
  <c r="C590" i="32"/>
  <c r="I653" i="32"/>
  <c r="I656" i="32"/>
  <c r="L537" i="32"/>
  <c r="L538" i="32"/>
  <c r="I643" i="32"/>
  <c r="I645" i="32" s="1"/>
  <c r="I644" i="32"/>
  <c r="I504" i="32"/>
  <c r="I505" i="32"/>
  <c r="G557" i="32"/>
  <c r="G572" i="32"/>
  <c r="I529" i="32"/>
  <c r="J597" i="32"/>
  <c r="O551" i="32"/>
  <c r="O513" i="32"/>
  <c r="O512" i="32"/>
  <c r="H680" i="32"/>
  <c r="G681" i="32"/>
  <c r="G683" i="32" s="1"/>
  <c r="N713" i="32"/>
  <c r="N715" i="32" s="1"/>
  <c r="O712" i="32"/>
  <c r="O713" i="32" s="1"/>
  <c r="G673" i="32"/>
  <c r="G675" i="32" s="1"/>
  <c r="H672" i="32"/>
  <c r="O700" i="32"/>
  <c r="O701" i="32" s="1"/>
  <c r="N701" i="32"/>
  <c r="N703" i="32" s="1"/>
  <c r="I689" i="32"/>
  <c r="I691" i="32" s="1"/>
  <c r="J688" i="32"/>
  <c r="E650" i="32"/>
  <c r="E656" i="32"/>
  <c r="E653" i="32"/>
  <c r="D537" i="32"/>
  <c r="D538" i="32"/>
  <c r="O538" i="32"/>
  <c r="O537" i="32"/>
  <c r="M571" i="32"/>
  <c r="M556" i="32"/>
  <c r="D650" i="32"/>
  <c r="D656" i="32"/>
  <c r="D653" i="32"/>
  <c r="N708" i="32"/>
  <c r="M709" i="32"/>
  <c r="M711" i="32" s="1"/>
  <c r="O723" i="32"/>
  <c r="J538" i="32"/>
  <c r="J537" i="32"/>
  <c r="F632" i="32"/>
  <c r="F649" i="32"/>
  <c r="F634" i="32"/>
  <c r="F590" i="32"/>
  <c r="F589" i="32"/>
  <c r="F603" i="32"/>
  <c r="K530" i="32"/>
  <c r="K529" i="32"/>
  <c r="E537" i="32"/>
  <c r="E538" i="32"/>
  <c r="H557" i="32"/>
  <c r="H572" i="32"/>
  <c r="M538" i="32"/>
  <c r="E556" i="32"/>
  <c r="E571" i="32"/>
  <c r="B512" i="32"/>
  <c r="B551" i="32"/>
  <c r="N645" i="32"/>
  <c r="N551" i="32"/>
  <c r="N512" i="32"/>
  <c r="L645" i="32"/>
  <c r="C537" i="32"/>
  <c r="C538" i="32"/>
  <c r="K653" i="32"/>
  <c r="O572" i="32"/>
  <c r="O557" i="32"/>
  <c r="H685" i="32"/>
  <c r="H687" i="32" s="1"/>
  <c r="I684" i="32"/>
  <c r="M650" i="32"/>
  <c r="M656" i="32"/>
  <c r="M663" i="32" s="1"/>
  <c r="M653" i="32"/>
  <c r="C529" i="32"/>
  <c r="C530" i="32"/>
  <c r="H643" i="32"/>
  <c r="H644" i="32"/>
  <c r="H505" i="32"/>
  <c r="H504" i="32"/>
  <c r="D530" i="32"/>
  <c r="J521" i="32"/>
  <c r="J522" i="32"/>
  <c r="K642" i="32"/>
  <c r="K466" i="32"/>
  <c r="K597" i="32"/>
  <c r="K511" i="32"/>
  <c r="I522" i="32"/>
  <c r="I521" i="32"/>
  <c r="F642" i="32"/>
  <c r="F645" i="32" s="1"/>
  <c r="F466" i="32"/>
  <c r="F511" i="32"/>
  <c r="L551" i="32"/>
  <c r="L512" i="32"/>
  <c r="L656" i="32"/>
  <c r="L653" i="32"/>
  <c r="E551" i="32"/>
  <c r="E512" i="32"/>
  <c r="G643" i="32"/>
  <c r="G644" i="32"/>
  <c r="G505" i="32"/>
  <c r="G504" i="32"/>
  <c r="E555" i="32"/>
  <c r="E570" i="32"/>
  <c r="O704" i="32"/>
  <c r="O705" i="32" s="1"/>
  <c r="N705" i="32"/>
  <c r="N707" i="32" s="1"/>
  <c r="J545" i="32"/>
  <c r="C656" i="32"/>
  <c r="C653" i="32"/>
  <c r="J649" i="32"/>
  <c r="J634" i="32"/>
  <c r="J632" i="32"/>
  <c r="J589" i="32"/>
  <c r="J590" i="32"/>
  <c r="H658" i="32"/>
  <c r="H642" i="32"/>
  <c r="H511" i="32"/>
  <c r="H466" i="32"/>
  <c r="J570" i="32"/>
  <c r="J555" i="32"/>
  <c r="I658" i="32"/>
  <c r="I642" i="32"/>
  <c r="I511" i="32"/>
  <c r="I466" i="32"/>
  <c r="G590" i="32"/>
  <c r="F521" i="32"/>
  <c r="F522" i="32"/>
  <c r="B521" i="32"/>
  <c r="C642" i="32"/>
  <c r="C466" i="32"/>
  <c r="C511" i="32"/>
  <c r="C597" i="32"/>
  <c r="L530" i="32"/>
  <c r="L466" i="32"/>
  <c r="C521" i="32"/>
  <c r="O556" i="32"/>
  <c r="O571" i="32"/>
  <c r="J558" i="32"/>
  <c r="J573" i="32"/>
  <c r="N696" i="32"/>
  <c r="M697" i="32"/>
  <c r="M699" i="32" s="1"/>
  <c r="B649" i="32"/>
  <c r="C650" i="32" s="1"/>
  <c r="B634" i="32"/>
  <c r="B632" i="32"/>
  <c r="B589" i="32"/>
  <c r="H649" i="32"/>
  <c r="H634" i="32"/>
  <c r="H590" i="32"/>
  <c r="H632" i="32"/>
  <c r="H603" i="32"/>
  <c r="H589" i="32"/>
  <c r="B570" i="32"/>
  <c r="B555" i="32"/>
  <c r="H521" i="32"/>
  <c r="H522" i="32"/>
  <c r="M522" i="32"/>
  <c r="M521" i="32"/>
  <c r="H597" i="32"/>
  <c r="K644" i="32"/>
  <c r="K643" i="32"/>
  <c r="K504" i="32"/>
  <c r="K505" i="32"/>
  <c r="G642" i="32"/>
  <c r="G511" i="32"/>
  <c r="G466" i="32"/>
  <c r="G537" i="32"/>
  <c r="M643" i="32"/>
  <c r="M644" i="32"/>
  <c r="M505" i="32"/>
  <c r="M504" i="32"/>
  <c r="H529" i="32"/>
  <c r="O643" i="32"/>
  <c r="O644" i="32"/>
  <c r="O505" i="32"/>
  <c r="O504" i="32"/>
  <c r="M511" i="32"/>
  <c r="K537" i="32"/>
  <c r="K538" i="32"/>
  <c r="K570" i="32"/>
  <c r="K555" i="32"/>
  <c r="O656" i="32"/>
  <c r="O653" i="32"/>
  <c r="G656" i="32"/>
  <c r="G653" i="32"/>
  <c r="G650" i="32"/>
  <c r="E522" i="32"/>
  <c r="E521" i="32"/>
  <c r="C644" i="32"/>
  <c r="C643" i="32"/>
  <c r="C504" i="32"/>
  <c r="C505" i="32"/>
  <c r="I558" i="32"/>
  <c r="I573" i="32"/>
  <c r="F556" i="32"/>
  <c r="F571" i="32"/>
  <c r="J511" i="32"/>
  <c r="D645" i="32"/>
  <c r="D545" i="29"/>
  <c r="C634" i="29"/>
  <c r="E597" i="29"/>
  <c r="F568" i="29"/>
  <c r="O545" i="29"/>
  <c r="N530" i="29"/>
  <c r="D649" i="29"/>
  <c r="N538" i="29"/>
  <c r="C649" i="29"/>
  <c r="J634" i="29"/>
  <c r="M571" i="29"/>
  <c r="E529" i="29"/>
  <c r="H644" i="29"/>
  <c r="N505" i="29"/>
  <c r="L504" i="29"/>
  <c r="L511" i="29"/>
  <c r="C603" i="29"/>
  <c r="E590" i="29"/>
  <c r="D590" i="29"/>
  <c r="J545" i="29"/>
  <c r="K590" i="29"/>
  <c r="H643" i="29"/>
  <c r="O505" i="29"/>
  <c r="L529" i="29"/>
  <c r="L642" i="29"/>
  <c r="L645" i="29" s="1"/>
  <c r="D505" i="29"/>
  <c r="D658" i="29"/>
  <c r="D597" i="29"/>
  <c r="C545" i="29"/>
  <c r="B545" i="29"/>
  <c r="D529" i="29"/>
  <c r="D511" i="29"/>
  <c r="D642" i="29"/>
  <c r="D645" i="29" s="1"/>
  <c r="G658" i="29"/>
  <c r="K658" i="29"/>
  <c r="E658" i="29"/>
  <c r="F589" i="29"/>
  <c r="M538" i="29"/>
  <c r="K649" i="29"/>
  <c r="L650" i="29" s="1"/>
  <c r="N521" i="29"/>
  <c r="I644" i="29"/>
  <c r="E572" i="29"/>
  <c r="G505" i="29"/>
  <c r="F644" i="29"/>
  <c r="B557" i="29"/>
  <c r="E504" i="29"/>
  <c r="E511" i="29"/>
  <c r="D643" i="29"/>
  <c r="C658" i="29"/>
  <c r="F634" i="29"/>
  <c r="O568" i="29"/>
  <c r="D568" i="29"/>
  <c r="C590" i="29"/>
  <c r="I529" i="29"/>
  <c r="H568" i="29"/>
  <c r="F504" i="29"/>
  <c r="E545" i="29"/>
  <c r="E522" i="29"/>
  <c r="O530" i="29"/>
  <c r="C632" i="29"/>
  <c r="H504" i="29"/>
  <c r="L558" i="29"/>
  <c r="D537" i="29"/>
  <c r="E521" i="29"/>
  <c r="E672" i="31"/>
  <c r="D673" i="31"/>
  <c r="D675" i="31" s="1"/>
  <c r="N603" i="31"/>
  <c r="N632" i="31"/>
  <c r="O634" i="31"/>
  <c r="F572" i="31"/>
  <c r="N634" i="31"/>
  <c r="F537" i="31"/>
  <c r="L511" i="31"/>
  <c r="H522" i="31"/>
  <c r="K568" i="31"/>
  <c r="E597" i="31"/>
  <c r="D634" i="31"/>
  <c r="I558" i="31"/>
  <c r="K521" i="31"/>
  <c r="D568" i="31"/>
  <c r="N590" i="31"/>
  <c r="G545" i="31"/>
  <c r="J545" i="31"/>
  <c r="O644" i="31"/>
  <c r="L545" i="31"/>
  <c r="G538" i="31"/>
  <c r="G530" i="31"/>
  <c r="K504" i="31"/>
  <c r="M603" i="31"/>
  <c r="D597" i="31"/>
  <c r="K597" i="31"/>
  <c r="N589" i="31"/>
  <c r="E545" i="31"/>
  <c r="D590" i="31"/>
  <c r="D537" i="31"/>
  <c r="H573" i="31"/>
  <c r="N568" i="31"/>
  <c r="J557" i="31"/>
  <c r="E603" i="31"/>
  <c r="D649" i="31"/>
  <c r="D656" i="31" s="1"/>
  <c r="G522" i="31"/>
  <c r="F545" i="31"/>
  <c r="L658" i="31"/>
  <c r="L568" i="31"/>
  <c r="F573" i="31"/>
  <c r="J568" i="31"/>
  <c r="L589" i="31"/>
  <c r="I537" i="31"/>
  <c r="K505" i="31"/>
  <c r="J597" i="31"/>
  <c r="N555" i="31"/>
  <c r="F568" i="31"/>
  <c r="R125" i="31"/>
  <c r="L430" i="31" s="1"/>
  <c r="L418" i="31"/>
  <c r="Q125" i="31"/>
  <c r="L431" i="31" s="1"/>
  <c r="L419" i="31"/>
  <c r="K125" i="31"/>
  <c r="N429" i="31" s="1"/>
  <c r="N417" i="31"/>
  <c r="BB125" i="31"/>
  <c r="C430" i="31" s="1"/>
  <c r="C418" i="31"/>
  <c r="I125" i="31"/>
  <c r="N431" i="31" s="1"/>
  <c r="N419" i="31"/>
  <c r="P125" i="31"/>
  <c r="L432" i="31" s="1"/>
  <c r="L420" i="31"/>
  <c r="L421" i="31" s="1"/>
  <c r="AS125" i="31"/>
  <c r="E431" i="31" s="1"/>
  <c r="E419" i="31"/>
  <c r="AA125" i="31"/>
  <c r="J429" i="31" s="1"/>
  <c r="J417" i="31"/>
  <c r="F125" i="31"/>
  <c r="O430" i="31" s="1"/>
  <c r="O418" i="31"/>
  <c r="AN125" i="31"/>
  <c r="F432" i="31" s="1"/>
  <c r="F420" i="31"/>
  <c r="F421" i="31" s="1"/>
  <c r="I639" i="31"/>
  <c r="S125" i="31"/>
  <c r="L429" i="31" s="1"/>
  <c r="L417" i="31"/>
  <c r="AF125" i="31"/>
  <c r="H432" i="31" s="1"/>
  <c r="H420" i="31"/>
  <c r="H421" i="31" s="1"/>
  <c r="K639" i="31"/>
  <c r="B639" i="31"/>
  <c r="AT125" i="31"/>
  <c r="E430" i="31" s="1"/>
  <c r="E418" i="31"/>
  <c r="AV125" i="31"/>
  <c r="D432" i="31" s="1"/>
  <c r="D420" i="31"/>
  <c r="D421" i="31" s="1"/>
  <c r="AK125" i="31"/>
  <c r="G431" i="31" s="1"/>
  <c r="G419" i="31"/>
  <c r="AL125" i="31"/>
  <c r="G430" i="31" s="1"/>
  <c r="G418" i="31"/>
  <c r="X125" i="31"/>
  <c r="J432" i="31" s="1"/>
  <c r="J420" i="31"/>
  <c r="J421" i="31" s="1"/>
  <c r="AC125" i="31"/>
  <c r="I431" i="31" s="1"/>
  <c r="I419" i="31"/>
  <c r="AD125" i="31"/>
  <c r="I430" i="31" s="1"/>
  <c r="I418" i="31"/>
  <c r="AW125" i="31"/>
  <c r="D431" i="31" s="1"/>
  <c r="D419" i="31"/>
  <c r="H125" i="31"/>
  <c r="N432" i="31" s="1"/>
  <c r="N420" i="31"/>
  <c r="N421" i="31" s="1"/>
  <c r="AP125" i="31"/>
  <c r="F430" i="31" s="1"/>
  <c r="F418" i="31"/>
  <c r="M125" i="31"/>
  <c r="M431" i="31" s="1"/>
  <c r="M419" i="31"/>
  <c r="AY125" i="31"/>
  <c r="D429" i="31" s="1"/>
  <c r="D417" i="31"/>
  <c r="AO125" i="31"/>
  <c r="F431" i="31" s="1"/>
  <c r="F419" i="31"/>
  <c r="Z125" i="31"/>
  <c r="J430" i="31" s="1"/>
  <c r="J418" i="31"/>
  <c r="E125" i="31"/>
  <c r="O431" i="31" s="1"/>
  <c r="O419" i="31"/>
  <c r="AQ125" i="31"/>
  <c r="F429" i="31" s="1"/>
  <c r="F417" i="31"/>
  <c r="V125" i="31"/>
  <c r="K430" i="31" s="1"/>
  <c r="K418" i="31"/>
  <c r="AI125" i="31"/>
  <c r="H429" i="31" s="1"/>
  <c r="H417" i="31"/>
  <c r="N125" i="31"/>
  <c r="M430" i="31" s="1"/>
  <c r="M418" i="31"/>
  <c r="AX125" i="31"/>
  <c r="D430" i="31" s="1"/>
  <c r="D418" i="31"/>
  <c r="AG125" i="31"/>
  <c r="H431" i="31" s="1"/>
  <c r="H419" i="31"/>
  <c r="J125" i="31"/>
  <c r="N430" i="31" s="1"/>
  <c r="N418" i="31"/>
  <c r="AH125" i="31"/>
  <c r="H430" i="31" s="1"/>
  <c r="H418" i="31"/>
  <c r="Y125" i="31"/>
  <c r="J431" i="31" s="1"/>
  <c r="J419" i="31"/>
  <c r="L551" i="31"/>
  <c r="L512" i="31"/>
  <c r="I649" i="31"/>
  <c r="J650" i="31" s="1"/>
  <c r="I634" i="31"/>
  <c r="I632" i="31"/>
  <c r="I590" i="31"/>
  <c r="I589" i="31"/>
  <c r="G568" i="31"/>
  <c r="C538" i="31"/>
  <c r="C537" i="31"/>
  <c r="G572" i="31"/>
  <c r="G557" i="31"/>
  <c r="L656" i="31"/>
  <c r="L653" i="31"/>
  <c r="C642" i="31"/>
  <c r="C645" i="31" s="1"/>
  <c r="C466" i="31"/>
  <c r="C511" i="31"/>
  <c r="O597" i="31"/>
  <c r="H658" i="31"/>
  <c r="H642" i="31"/>
  <c r="H511" i="31"/>
  <c r="H466" i="31"/>
  <c r="G589" i="31"/>
  <c r="I643" i="31"/>
  <c r="I644" i="31"/>
  <c r="I504" i="31"/>
  <c r="I505" i="31"/>
  <c r="E570" i="31"/>
  <c r="E555" i="31"/>
  <c r="N537" i="31"/>
  <c r="N538" i="31"/>
  <c r="H643" i="31"/>
  <c r="H644" i="31"/>
  <c r="H504" i="31"/>
  <c r="H505" i="31"/>
  <c r="C521" i="31"/>
  <c r="F570" i="31"/>
  <c r="F555" i="31"/>
  <c r="E504" i="31"/>
  <c r="N708" i="31"/>
  <c r="M709" i="31"/>
  <c r="M711" i="31" s="1"/>
  <c r="C570" i="31"/>
  <c r="C555" i="31"/>
  <c r="H537" i="31"/>
  <c r="H538" i="31"/>
  <c r="E568" i="31"/>
  <c r="I693" i="31"/>
  <c r="I695" i="31" s="1"/>
  <c r="J692" i="31"/>
  <c r="N713" i="31"/>
  <c r="N715" i="31" s="1"/>
  <c r="O712" i="31"/>
  <c r="O713" i="31" s="1"/>
  <c r="H649" i="31"/>
  <c r="H634" i="31"/>
  <c r="H603" i="31"/>
  <c r="H589" i="31"/>
  <c r="H590" i="31"/>
  <c r="H632" i="31"/>
  <c r="M545" i="31"/>
  <c r="M642" i="31"/>
  <c r="M645" i="31" s="1"/>
  <c r="M466" i="31"/>
  <c r="M511" i="31"/>
  <c r="M597" i="31"/>
  <c r="K530" i="31"/>
  <c r="K529" i="31"/>
  <c r="K570" i="31"/>
  <c r="K555" i="31"/>
  <c r="J642" i="31"/>
  <c r="J658" i="31"/>
  <c r="J466" i="31"/>
  <c r="J511" i="31"/>
  <c r="J537" i="31"/>
  <c r="G597" i="31"/>
  <c r="J653" i="31"/>
  <c r="J656" i="31"/>
  <c r="L644" i="31"/>
  <c r="L643" i="31"/>
  <c r="L505" i="31"/>
  <c r="L504" i="31"/>
  <c r="H555" i="31"/>
  <c r="H570" i="31"/>
  <c r="M568" i="31"/>
  <c r="E537" i="31"/>
  <c r="K642" i="31"/>
  <c r="K466" i="31"/>
  <c r="K511" i="31"/>
  <c r="F677" i="31"/>
  <c r="F679" i="31" s="1"/>
  <c r="G676" i="31"/>
  <c r="L466" i="31"/>
  <c r="E521" i="31"/>
  <c r="O642" i="31"/>
  <c r="O511" i="31"/>
  <c r="O466" i="31"/>
  <c r="B658" i="31"/>
  <c r="B511" i="31"/>
  <c r="I658" i="31"/>
  <c r="I597" i="31"/>
  <c r="I642" i="31"/>
  <c r="I466" i="31"/>
  <c r="I511" i="31"/>
  <c r="I545" i="31"/>
  <c r="B589" i="31"/>
  <c r="B568" i="31"/>
  <c r="I568" i="31"/>
  <c r="G642" i="31"/>
  <c r="G511" i="31"/>
  <c r="G466" i="31"/>
  <c r="J522" i="31"/>
  <c r="J521" i="31"/>
  <c r="O573" i="31"/>
  <c r="O558" i="31"/>
  <c r="O589" i="31"/>
  <c r="C573" i="31"/>
  <c r="C558" i="31"/>
  <c r="D538" i="31"/>
  <c r="N656" i="31"/>
  <c r="N653" i="31"/>
  <c r="D644" i="31"/>
  <c r="D643" i="31"/>
  <c r="D505" i="31"/>
  <c r="D504" i="31"/>
  <c r="O704" i="31"/>
  <c r="O705" i="31" s="1"/>
  <c r="N705" i="31"/>
  <c r="N707" i="31" s="1"/>
  <c r="L701" i="31"/>
  <c r="L703" i="31" s="1"/>
  <c r="M700" i="31"/>
  <c r="I689" i="31"/>
  <c r="I691" i="31" s="1"/>
  <c r="J688" i="31"/>
  <c r="I603" i="31"/>
  <c r="F632" i="31"/>
  <c r="F589" i="31"/>
  <c r="F590" i="31"/>
  <c r="F634" i="31"/>
  <c r="F649" i="31"/>
  <c r="G650" i="31" s="1"/>
  <c r="B521" i="31"/>
  <c r="D653" i="31"/>
  <c r="F643" i="31"/>
  <c r="F644" i="31"/>
  <c r="F505" i="31"/>
  <c r="F504" i="31"/>
  <c r="H545" i="31"/>
  <c r="C658" i="31"/>
  <c r="G521" i="31"/>
  <c r="C568" i="31"/>
  <c r="M529" i="31"/>
  <c r="I572" i="31"/>
  <c r="I557" i="31"/>
  <c r="O538" i="31"/>
  <c r="K645" i="31"/>
  <c r="K522" i="31"/>
  <c r="G529" i="31"/>
  <c r="O521" i="31"/>
  <c r="M504" i="31"/>
  <c r="E642" i="31"/>
  <c r="E645" i="31" s="1"/>
  <c r="E466" i="31"/>
  <c r="E511" i="31"/>
  <c r="C530" i="31"/>
  <c r="C529" i="31"/>
  <c r="K573" i="31"/>
  <c r="K558" i="31"/>
  <c r="O658" i="31"/>
  <c r="H680" i="31"/>
  <c r="G681" i="31"/>
  <c r="G683" i="31" s="1"/>
  <c r="L696" i="31"/>
  <c r="K697" i="31"/>
  <c r="K699" i="31" s="1"/>
  <c r="M658" i="31"/>
  <c r="H597" i="31"/>
  <c r="K649" i="31"/>
  <c r="K634" i="31"/>
  <c r="K632" i="31"/>
  <c r="K590" i="31"/>
  <c r="K589" i="31"/>
  <c r="K603" i="31"/>
  <c r="G643" i="31"/>
  <c r="G644" i="31"/>
  <c r="G505" i="31"/>
  <c r="G504" i="31"/>
  <c r="L590" i="31"/>
  <c r="I529" i="31"/>
  <c r="B653" i="31"/>
  <c r="B656" i="31"/>
  <c r="N504" i="31"/>
  <c r="N558" i="31"/>
  <c r="N573" i="31"/>
  <c r="N521" i="31"/>
  <c r="O656" i="31"/>
  <c r="O653" i="31"/>
  <c r="O650" i="31"/>
  <c r="O545" i="31"/>
  <c r="E529" i="31"/>
  <c r="O571" i="31"/>
  <c r="O556" i="31"/>
  <c r="N529" i="31"/>
  <c r="O529" i="31"/>
  <c r="O537" i="31"/>
  <c r="H640" i="31"/>
  <c r="B504" i="31"/>
  <c r="F529" i="31"/>
  <c r="D642" i="31"/>
  <c r="D466" i="31"/>
  <c r="D658" i="31"/>
  <c r="D511" i="31"/>
  <c r="M521" i="31"/>
  <c r="M505" i="31"/>
  <c r="G656" i="31"/>
  <c r="G653" i="31"/>
  <c r="O719" i="31"/>
  <c r="O718" i="31"/>
  <c r="M632" i="31"/>
  <c r="M649" i="31"/>
  <c r="M634" i="31"/>
  <c r="M589" i="31"/>
  <c r="M590" i="31"/>
  <c r="C649" i="31"/>
  <c r="C634" i="31"/>
  <c r="C632" i="31"/>
  <c r="C590" i="31"/>
  <c r="C589" i="31"/>
  <c r="C603" i="31"/>
  <c r="B545" i="31"/>
  <c r="C640" i="31"/>
  <c r="J589" i="31"/>
  <c r="D557" i="31"/>
  <c r="D572" i="31"/>
  <c r="F521" i="31"/>
  <c r="F522" i="31"/>
  <c r="L522" i="31"/>
  <c r="L521" i="31"/>
  <c r="G571" i="31"/>
  <c r="G556" i="31"/>
  <c r="K545" i="31"/>
  <c r="L529" i="31"/>
  <c r="M530" i="31"/>
  <c r="L530" i="31"/>
  <c r="F640" i="31"/>
  <c r="B529" i="31"/>
  <c r="J644" i="31"/>
  <c r="J643" i="31"/>
  <c r="J504" i="31"/>
  <c r="J505" i="31"/>
  <c r="I521" i="31"/>
  <c r="D573" i="31"/>
  <c r="D558" i="31"/>
  <c r="M522" i="31"/>
  <c r="G658" i="31"/>
  <c r="E658" i="31"/>
  <c r="H685" i="31"/>
  <c r="H687" i="31" s="1"/>
  <c r="I684" i="31"/>
  <c r="B597" i="31"/>
  <c r="E632" i="31"/>
  <c r="E649" i="31"/>
  <c r="E634" i="31"/>
  <c r="E589" i="31"/>
  <c r="E590" i="31"/>
  <c r="K538" i="31"/>
  <c r="K537" i="31"/>
  <c r="O572" i="31"/>
  <c r="O557" i="31"/>
  <c r="H568" i="31"/>
  <c r="O504" i="31"/>
  <c r="J590" i="31"/>
  <c r="J556" i="31"/>
  <c r="J571" i="31"/>
  <c r="N642" i="31"/>
  <c r="N645" i="31" s="1"/>
  <c r="N597" i="31"/>
  <c r="N511" i="31"/>
  <c r="N466" i="31"/>
  <c r="I640" i="31"/>
  <c r="G590" i="31"/>
  <c r="M537" i="31"/>
  <c r="D522" i="31"/>
  <c r="D521" i="31"/>
  <c r="M570" i="31"/>
  <c r="M555" i="31"/>
  <c r="C545" i="31"/>
  <c r="D529" i="31"/>
  <c r="D530" i="31"/>
  <c r="G537" i="31"/>
  <c r="C504" i="31"/>
  <c r="J529" i="31"/>
  <c r="J570" i="31"/>
  <c r="J555" i="31"/>
  <c r="H521" i="31"/>
  <c r="F642" i="31"/>
  <c r="F597" i="31"/>
  <c r="F511" i="31"/>
  <c r="F466" i="31"/>
  <c r="O717" i="29"/>
  <c r="O718" i="29" s="1"/>
  <c r="M704" i="30"/>
  <c r="L705" i="30"/>
  <c r="L707" i="30" s="1"/>
  <c r="E673" i="30"/>
  <c r="E675" i="30" s="1"/>
  <c r="F672" i="30"/>
  <c r="L568" i="30"/>
  <c r="G597" i="30"/>
  <c r="M530" i="30"/>
  <c r="C504" i="30"/>
  <c r="L545" i="30"/>
  <c r="H511" i="30"/>
  <c r="H512" i="30" s="1"/>
  <c r="L658" i="30"/>
  <c r="E568" i="30"/>
  <c r="D568" i="30"/>
  <c r="D529" i="30"/>
  <c r="N658" i="30"/>
  <c r="D658" i="30"/>
  <c r="J545" i="30"/>
  <c r="M537" i="30"/>
  <c r="F545" i="30"/>
  <c r="L504" i="30"/>
  <c r="D530" i="30"/>
  <c r="J504" i="30"/>
  <c r="H640" i="30"/>
  <c r="L529" i="30"/>
  <c r="F589" i="30"/>
  <c r="J537" i="30"/>
  <c r="O568" i="30"/>
  <c r="F537" i="30"/>
  <c r="O597" i="30"/>
  <c r="L521" i="30"/>
  <c r="N639" i="30"/>
  <c r="Q125" i="30"/>
  <c r="L431" i="30" s="1"/>
  <c r="L419" i="30"/>
  <c r="V125" i="30"/>
  <c r="K430" i="30" s="1"/>
  <c r="K418" i="30"/>
  <c r="F433" i="30"/>
  <c r="I125" i="30"/>
  <c r="N431" i="30" s="1"/>
  <c r="N419" i="30"/>
  <c r="AM125" i="30"/>
  <c r="G429" i="30" s="1"/>
  <c r="G417" i="30"/>
  <c r="N125" i="30"/>
  <c r="M430" i="30" s="1"/>
  <c r="M418" i="30"/>
  <c r="AJ125" i="30"/>
  <c r="G432" i="30" s="1"/>
  <c r="G420" i="30"/>
  <c r="G421" i="30" s="1"/>
  <c r="AG125" i="30"/>
  <c r="H431" i="30" s="1"/>
  <c r="H419" i="30"/>
  <c r="Y125" i="30"/>
  <c r="J431" i="30" s="1"/>
  <c r="J419" i="30"/>
  <c r="AE125" i="30"/>
  <c r="I429" i="30" s="1"/>
  <c r="I417" i="30"/>
  <c r="F125" i="30"/>
  <c r="O430" i="30" s="1"/>
  <c r="O418" i="30"/>
  <c r="AB125" i="30"/>
  <c r="I432" i="30" s="1"/>
  <c r="I420" i="30"/>
  <c r="I421" i="30" s="1"/>
  <c r="W125" i="30"/>
  <c r="K429" i="30" s="1"/>
  <c r="K417" i="30"/>
  <c r="T125" i="30"/>
  <c r="K432" i="30" s="1"/>
  <c r="K420" i="30"/>
  <c r="K421" i="30" s="1"/>
  <c r="AD125" i="30"/>
  <c r="I430" i="30" s="1"/>
  <c r="I418" i="30"/>
  <c r="O125" i="30"/>
  <c r="M429" i="30" s="1"/>
  <c r="M417" i="30"/>
  <c r="L125" i="30"/>
  <c r="M432" i="30" s="1"/>
  <c r="M420" i="30"/>
  <c r="M421" i="30" s="1"/>
  <c r="AA125" i="30"/>
  <c r="J429" i="30" s="1"/>
  <c r="G125" i="30"/>
  <c r="O429" i="30" s="1"/>
  <c r="O417" i="30"/>
  <c r="D125" i="30"/>
  <c r="O432" i="30" s="1"/>
  <c r="O420" i="30"/>
  <c r="O421" i="30" s="1"/>
  <c r="AL125" i="30"/>
  <c r="G430" i="30" s="1"/>
  <c r="G418" i="30"/>
  <c r="O669" i="29"/>
  <c r="O655" i="29"/>
  <c r="P655" i="29" s="1"/>
  <c r="D665" i="29" s="1"/>
  <c r="D670" i="29" s="1"/>
  <c r="O652" i="29"/>
  <c r="O721" i="29"/>
  <c r="O722" i="29" s="1"/>
  <c r="O721" i="25"/>
  <c r="O722" i="25" s="1"/>
  <c r="O721" i="28"/>
  <c r="O723" i="28" s="1"/>
  <c r="O655" i="28"/>
  <c r="P655" i="28" s="1"/>
  <c r="B665" i="28" s="1"/>
  <c r="O669" i="30"/>
  <c r="O655" i="30"/>
  <c r="P655" i="30" s="1"/>
  <c r="O669" i="28"/>
  <c r="O652" i="30"/>
  <c r="O652" i="28"/>
  <c r="O721" i="30"/>
  <c r="O723" i="30" s="1"/>
  <c r="O718" i="30"/>
  <c r="O717" i="28"/>
  <c r="O719" i="28" s="1"/>
  <c r="O654" i="30"/>
  <c r="O658" i="30" s="1"/>
  <c r="H685" i="30"/>
  <c r="H687" i="30" s="1"/>
  <c r="I684" i="30"/>
  <c r="E642" i="30"/>
  <c r="E645" i="30" s="1"/>
  <c r="E597" i="30"/>
  <c r="E511" i="30"/>
  <c r="E545" i="30"/>
  <c r="E466" i="30"/>
  <c r="B658" i="30"/>
  <c r="B597" i="30"/>
  <c r="B511" i="30"/>
  <c r="I658" i="30"/>
  <c r="I642" i="30"/>
  <c r="I645" i="30" s="1"/>
  <c r="I466" i="30"/>
  <c r="I597" i="30"/>
  <c r="I511" i="30"/>
  <c r="D504" i="30"/>
  <c r="D521" i="30"/>
  <c r="B521" i="30"/>
  <c r="I521" i="30"/>
  <c r="F573" i="30"/>
  <c r="F558" i="30"/>
  <c r="J653" i="30"/>
  <c r="J650" i="30"/>
  <c r="J656" i="30"/>
  <c r="N521" i="30"/>
  <c r="D597" i="30"/>
  <c r="K650" i="30"/>
  <c r="K656" i="30"/>
  <c r="K653" i="30"/>
  <c r="N589" i="30"/>
  <c r="F650" i="30"/>
  <c r="F656" i="30"/>
  <c r="F653" i="30"/>
  <c r="N504" i="30"/>
  <c r="I545" i="30"/>
  <c r="L572" i="30"/>
  <c r="L557" i="30"/>
  <c r="B589" i="30"/>
  <c r="N708" i="30"/>
  <c r="M709" i="30"/>
  <c r="M711" i="30" s="1"/>
  <c r="M701" i="30"/>
  <c r="M703" i="30" s="1"/>
  <c r="N700" i="30"/>
  <c r="L632" i="30"/>
  <c r="L590" i="30"/>
  <c r="L649" i="30"/>
  <c r="M650" i="30" s="1"/>
  <c r="L634" i="30"/>
  <c r="L603" i="30"/>
  <c r="L589" i="30"/>
  <c r="B545" i="30"/>
  <c r="B568" i="30"/>
  <c r="O537" i="30"/>
  <c r="M589" i="30"/>
  <c r="E656" i="30"/>
  <c r="E653" i="30"/>
  <c r="I504" i="30"/>
  <c r="N568" i="30"/>
  <c r="G504" i="30"/>
  <c r="D572" i="30"/>
  <c r="D557" i="30"/>
  <c r="F504" i="30"/>
  <c r="F521" i="30"/>
  <c r="I693" i="30"/>
  <c r="I695" i="30" s="1"/>
  <c r="J692" i="30"/>
  <c r="I689" i="30"/>
  <c r="I691" i="30" s="1"/>
  <c r="J688" i="30"/>
  <c r="D632" i="30"/>
  <c r="D590" i="30"/>
  <c r="D649" i="30"/>
  <c r="E650" i="30" s="1"/>
  <c r="D634" i="30"/>
  <c r="D589" i="30"/>
  <c r="H529" i="30"/>
  <c r="H530" i="30"/>
  <c r="I589" i="30"/>
  <c r="D537" i="30"/>
  <c r="G656" i="30"/>
  <c r="G653" i="30"/>
  <c r="G650" i="30"/>
  <c r="I537" i="30"/>
  <c r="N545" i="30"/>
  <c r="J571" i="30"/>
  <c r="J556" i="30"/>
  <c r="M504" i="30"/>
  <c r="N713" i="30"/>
  <c r="N715" i="30" s="1"/>
  <c r="O712" i="30"/>
  <c r="O713" i="30" s="1"/>
  <c r="L696" i="30"/>
  <c r="K697" i="30"/>
  <c r="K699" i="30" s="1"/>
  <c r="O642" i="30"/>
  <c r="O645" i="30" s="1"/>
  <c r="O466" i="30"/>
  <c r="O511" i="30"/>
  <c r="G538" i="30"/>
  <c r="G537" i="30"/>
  <c r="H649" i="30"/>
  <c r="H634" i="30"/>
  <c r="H632" i="30"/>
  <c r="H603" i="30"/>
  <c r="H589" i="30"/>
  <c r="H590" i="30"/>
  <c r="N650" i="30"/>
  <c r="N656" i="30"/>
  <c r="N653" i="30"/>
  <c r="B504" i="30"/>
  <c r="J529" i="30"/>
  <c r="B571" i="30"/>
  <c r="B556" i="30"/>
  <c r="O521" i="30"/>
  <c r="B653" i="30"/>
  <c r="B656" i="30"/>
  <c r="E529" i="30"/>
  <c r="O529" i="30"/>
  <c r="L642" i="30"/>
  <c r="L645" i="30" s="1"/>
  <c r="L511" i="30"/>
  <c r="L466" i="30"/>
  <c r="M658" i="30"/>
  <c r="M656" i="30"/>
  <c r="M653" i="30"/>
  <c r="K538" i="30"/>
  <c r="K537" i="30"/>
  <c r="H538" i="30"/>
  <c r="K642" i="30"/>
  <c r="K645" i="30" s="1"/>
  <c r="K466" i="30"/>
  <c r="K511" i="30"/>
  <c r="B529" i="30"/>
  <c r="H645" i="30"/>
  <c r="H551" i="30"/>
  <c r="J589" i="30"/>
  <c r="B537" i="30"/>
  <c r="H680" i="30"/>
  <c r="G681" i="30"/>
  <c r="G683" i="30" s="1"/>
  <c r="C650" i="30"/>
  <c r="C656" i="30"/>
  <c r="C653" i="30"/>
  <c r="N642" i="30"/>
  <c r="N645" i="30" s="1"/>
  <c r="N597" i="30"/>
  <c r="N511" i="30"/>
  <c r="N537" i="30"/>
  <c r="N466" i="30"/>
  <c r="I653" i="30"/>
  <c r="I650" i="30"/>
  <c r="I656" i="30"/>
  <c r="D642" i="30"/>
  <c r="D645" i="30" s="1"/>
  <c r="D511" i="30"/>
  <c r="D466" i="30"/>
  <c r="O656" i="30"/>
  <c r="O653" i="30"/>
  <c r="O650" i="30"/>
  <c r="H570" i="30"/>
  <c r="H555" i="30"/>
  <c r="C538" i="30"/>
  <c r="C537" i="30"/>
  <c r="C642" i="30"/>
  <c r="C645" i="30" s="1"/>
  <c r="C466" i="30"/>
  <c r="C511" i="30"/>
  <c r="G642" i="30"/>
  <c r="G645" i="30" s="1"/>
  <c r="G466" i="30"/>
  <c r="G511" i="30"/>
  <c r="H513" i="30" s="1"/>
  <c r="G677" i="30"/>
  <c r="G679" i="30" s="1"/>
  <c r="H676" i="30"/>
  <c r="D603" i="30"/>
  <c r="F642" i="30"/>
  <c r="F645" i="30" s="1"/>
  <c r="F597" i="30"/>
  <c r="F511" i="30"/>
  <c r="F466" i="30"/>
  <c r="M642" i="30"/>
  <c r="M645" i="30" s="1"/>
  <c r="M597" i="30"/>
  <c r="M511" i="30"/>
  <c r="M466" i="30"/>
  <c r="I568" i="30"/>
  <c r="E658" i="30"/>
  <c r="J642" i="30"/>
  <c r="J645" i="30" s="1"/>
  <c r="J597" i="30"/>
  <c r="J466" i="30"/>
  <c r="J658" i="30"/>
  <c r="J511" i="30"/>
  <c r="E589" i="30"/>
  <c r="E521" i="30"/>
  <c r="O545" i="30"/>
  <c r="L640" i="30"/>
  <c r="E537" i="30"/>
  <c r="N573" i="30"/>
  <c r="N558" i="30"/>
  <c r="I529" i="30"/>
  <c r="F529" i="30"/>
  <c r="O504" i="30"/>
  <c r="E504" i="30"/>
  <c r="I688" i="29"/>
  <c r="I689" i="29" s="1"/>
  <c r="I691" i="29" s="1"/>
  <c r="M704" i="29"/>
  <c r="F676" i="29"/>
  <c r="H684" i="29"/>
  <c r="H685" i="29" s="1"/>
  <c r="H687" i="29" s="1"/>
  <c r="N708" i="29"/>
  <c r="M709" i="29"/>
  <c r="M711" i="29" s="1"/>
  <c r="J697" i="29"/>
  <c r="J699" i="29" s="1"/>
  <c r="K696" i="29"/>
  <c r="L701" i="29"/>
  <c r="L703" i="29" s="1"/>
  <c r="M700" i="29"/>
  <c r="K568" i="29"/>
  <c r="O504" i="29"/>
  <c r="E645" i="29"/>
  <c r="N504" i="29"/>
  <c r="H521" i="29"/>
  <c r="K545" i="29"/>
  <c r="J521" i="29"/>
  <c r="K537" i="29"/>
  <c r="K589" i="29"/>
  <c r="J589" i="29"/>
  <c r="H545" i="29"/>
  <c r="J504" i="29"/>
  <c r="I125" i="29"/>
  <c r="N431" i="29" s="1"/>
  <c r="N419" i="29"/>
  <c r="Q125" i="29"/>
  <c r="L431" i="29" s="1"/>
  <c r="L419" i="29"/>
  <c r="AA125" i="29"/>
  <c r="J429" i="29" s="1"/>
  <c r="J417" i="29"/>
  <c r="S125" i="29"/>
  <c r="L429" i="29" s="1"/>
  <c r="L417" i="29"/>
  <c r="AE125" i="29"/>
  <c r="I429" i="29" s="1"/>
  <c r="K125" i="29"/>
  <c r="N429" i="29" s="1"/>
  <c r="N417" i="29"/>
  <c r="Y125" i="29"/>
  <c r="J431" i="29" s="1"/>
  <c r="J419" i="29"/>
  <c r="F658" i="29"/>
  <c r="G656" i="29"/>
  <c r="G653" i="29"/>
  <c r="G650" i="29"/>
  <c r="H642" i="29"/>
  <c r="H645" i="29" s="1"/>
  <c r="H597" i="29"/>
  <c r="H466" i="29"/>
  <c r="H511" i="29"/>
  <c r="I653" i="29"/>
  <c r="I650" i="29"/>
  <c r="I656" i="29"/>
  <c r="O597" i="29"/>
  <c r="O642" i="29"/>
  <c r="O645" i="29" s="1"/>
  <c r="O466" i="29"/>
  <c r="O511" i="29"/>
  <c r="H589" i="29"/>
  <c r="G530" i="29"/>
  <c r="G529" i="29"/>
  <c r="L551" i="29"/>
  <c r="L512" i="29"/>
  <c r="M650" i="29"/>
  <c r="M656" i="29"/>
  <c r="M653" i="29"/>
  <c r="K642" i="29"/>
  <c r="K645" i="29" s="1"/>
  <c r="K597" i="29"/>
  <c r="K511" i="29"/>
  <c r="L513" i="29" s="1"/>
  <c r="K466" i="29"/>
  <c r="D650" i="29"/>
  <c r="D656" i="29"/>
  <c r="D653" i="29"/>
  <c r="G597" i="29"/>
  <c r="G642" i="29"/>
  <c r="G645" i="29" s="1"/>
  <c r="G466" i="29"/>
  <c r="G511" i="29"/>
  <c r="K522" i="29"/>
  <c r="K521" i="29"/>
  <c r="C521" i="29"/>
  <c r="B504" i="29"/>
  <c r="I504" i="29"/>
  <c r="G521" i="29"/>
  <c r="L466" i="29"/>
  <c r="E673" i="29"/>
  <c r="E675" i="29" s="1"/>
  <c r="F672" i="29"/>
  <c r="C642" i="29"/>
  <c r="C645" i="29" s="1"/>
  <c r="C597" i="29"/>
  <c r="C511" i="29"/>
  <c r="D513" i="29" s="1"/>
  <c r="C466" i="29"/>
  <c r="K653" i="29"/>
  <c r="B653" i="29"/>
  <c r="B656" i="29"/>
  <c r="I568" i="29"/>
  <c r="L555" i="29"/>
  <c r="L570" i="29"/>
  <c r="L522" i="29"/>
  <c r="I693" i="29"/>
  <c r="I695" i="29" s="1"/>
  <c r="J692" i="29"/>
  <c r="N713" i="29"/>
  <c r="N715" i="29" s="1"/>
  <c r="O712" i="29"/>
  <c r="O713" i="29" s="1"/>
  <c r="O656" i="29"/>
  <c r="O653" i="29"/>
  <c r="O650" i="29"/>
  <c r="L656" i="29"/>
  <c r="L653" i="29"/>
  <c r="C589" i="29"/>
  <c r="C568" i="29"/>
  <c r="I545" i="29"/>
  <c r="H653" i="29"/>
  <c r="H650" i="29"/>
  <c r="H656" i="29"/>
  <c r="D555" i="29"/>
  <c r="D570" i="29"/>
  <c r="B537" i="29"/>
  <c r="C537" i="29"/>
  <c r="D551" i="29"/>
  <c r="D512" i="29"/>
  <c r="G545" i="29"/>
  <c r="F545" i="29"/>
  <c r="J529" i="29"/>
  <c r="J530" i="29"/>
  <c r="I589" i="29"/>
  <c r="I537" i="29"/>
  <c r="N642" i="29"/>
  <c r="N645" i="29" s="1"/>
  <c r="N597" i="29"/>
  <c r="N537" i="29"/>
  <c r="N466" i="29"/>
  <c r="N511" i="29"/>
  <c r="K530" i="29"/>
  <c r="B521" i="29"/>
  <c r="M551" i="29"/>
  <c r="M512" i="29"/>
  <c r="M513" i="29"/>
  <c r="D466" i="29"/>
  <c r="H680" i="29"/>
  <c r="G681" i="29"/>
  <c r="G683" i="29" s="1"/>
  <c r="G537" i="29"/>
  <c r="G538" i="29"/>
  <c r="J642" i="29"/>
  <c r="J645" i="29" s="1"/>
  <c r="J658" i="29"/>
  <c r="J511" i="29"/>
  <c r="J466" i="29"/>
  <c r="B529" i="29"/>
  <c r="J568" i="29"/>
  <c r="H529" i="29"/>
  <c r="H530" i="29"/>
  <c r="F642" i="29"/>
  <c r="F597" i="29"/>
  <c r="F466" i="29"/>
  <c r="F511" i="29"/>
  <c r="K529" i="29"/>
  <c r="F521" i="29"/>
  <c r="F645" i="29"/>
  <c r="M645" i="29"/>
  <c r="O658" i="29"/>
  <c r="F530" i="29"/>
  <c r="F529" i="29"/>
  <c r="N650" i="29"/>
  <c r="N656" i="29"/>
  <c r="N653" i="29"/>
  <c r="B658" i="29"/>
  <c r="B511" i="29"/>
  <c r="I658" i="29"/>
  <c r="I642" i="29"/>
  <c r="I511" i="29"/>
  <c r="I466" i="29"/>
  <c r="J653" i="29"/>
  <c r="J650" i="29"/>
  <c r="J656" i="29"/>
  <c r="B568" i="29"/>
  <c r="M570" i="29"/>
  <c r="M555" i="29"/>
  <c r="J688" i="29"/>
  <c r="I684" i="29"/>
  <c r="F650" i="29"/>
  <c r="F656" i="29"/>
  <c r="F653" i="29"/>
  <c r="F538" i="29"/>
  <c r="F537" i="29"/>
  <c r="E650" i="29"/>
  <c r="E656" i="29"/>
  <c r="E653" i="29"/>
  <c r="C650" i="29"/>
  <c r="C656" i="29"/>
  <c r="C653" i="29"/>
  <c r="B589" i="29"/>
  <c r="E570" i="29"/>
  <c r="E555" i="29"/>
  <c r="H537" i="29"/>
  <c r="H538" i="29"/>
  <c r="C529" i="29"/>
  <c r="C504" i="29"/>
  <c r="I521" i="29"/>
  <c r="G504" i="29"/>
  <c r="E551" i="29"/>
  <c r="E512" i="29"/>
  <c r="E513" i="29"/>
  <c r="E529" i="28"/>
  <c r="E504" i="28"/>
  <c r="L521" i="28"/>
  <c r="I568" i="28"/>
  <c r="K511" i="28"/>
  <c r="K512" i="28" s="1"/>
  <c r="O597" i="28"/>
  <c r="M545" i="28"/>
  <c r="I529" i="28"/>
  <c r="F529" i="28"/>
  <c r="J645" i="28"/>
  <c r="M521" i="28"/>
  <c r="I537" i="28"/>
  <c r="J466" i="28"/>
  <c r="M529" i="28"/>
  <c r="L504" i="28"/>
  <c r="H684" i="28"/>
  <c r="H685" i="28" s="1"/>
  <c r="H687" i="28" s="1"/>
  <c r="F681" i="28"/>
  <c r="F683" i="28" s="1"/>
  <c r="G680" i="28"/>
  <c r="G538" i="28"/>
  <c r="G537" i="28"/>
  <c r="D650" i="28"/>
  <c r="D656" i="28"/>
  <c r="D653" i="28"/>
  <c r="G642" i="28"/>
  <c r="G511" i="28"/>
  <c r="G466" i="28"/>
  <c r="J653" i="28"/>
  <c r="J650" i="28"/>
  <c r="J656" i="28"/>
  <c r="I653" i="28"/>
  <c r="I650" i="28"/>
  <c r="I656" i="28"/>
  <c r="D642" i="28"/>
  <c r="D466" i="28"/>
  <c r="D511" i="28"/>
  <c r="N558" i="28"/>
  <c r="N573" i="28"/>
  <c r="M558" i="28"/>
  <c r="M573" i="28"/>
  <c r="M570" i="28"/>
  <c r="M555" i="28"/>
  <c r="J573" i="28"/>
  <c r="J558" i="28"/>
  <c r="I573" i="28"/>
  <c r="I558" i="28"/>
  <c r="C551" i="28"/>
  <c r="C512" i="28"/>
  <c r="C513" i="28"/>
  <c r="D556" i="28"/>
  <c r="D571" i="28"/>
  <c r="L545" i="28"/>
  <c r="I639" i="28"/>
  <c r="I640" i="28"/>
  <c r="I433" i="28"/>
  <c r="N639" i="28"/>
  <c r="N640" i="28"/>
  <c r="N433" i="28"/>
  <c r="C640" i="28"/>
  <c r="C639" i="28"/>
  <c r="C433" i="28"/>
  <c r="K640" i="28"/>
  <c r="K639" i="28"/>
  <c r="K433" i="28"/>
  <c r="F639" i="28"/>
  <c r="F640" i="28"/>
  <c r="F433" i="28"/>
  <c r="H639" i="28"/>
  <c r="H640" i="28"/>
  <c r="H433" i="28"/>
  <c r="O658" i="28"/>
  <c r="L696" i="28"/>
  <c r="K697" i="28"/>
  <c r="K699" i="28" s="1"/>
  <c r="G589" i="28"/>
  <c r="O537" i="28"/>
  <c r="H658" i="28"/>
  <c r="H642" i="28"/>
  <c r="H645" i="28" s="1"/>
  <c r="H597" i="28"/>
  <c r="H511" i="28"/>
  <c r="H466" i="28"/>
  <c r="L650" i="28"/>
  <c r="L656" i="28"/>
  <c r="L653" i="28"/>
  <c r="C650" i="28"/>
  <c r="C656" i="28"/>
  <c r="C653" i="28"/>
  <c r="K570" i="28"/>
  <c r="K555" i="28"/>
  <c r="I589" i="28"/>
  <c r="C538" i="28"/>
  <c r="C537" i="28"/>
  <c r="M557" i="28"/>
  <c r="M572" i="28"/>
  <c r="D557" i="28"/>
  <c r="D572" i="28"/>
  <c r="E545" i="28"/>
  <c r="C557" i="28"/>
  <c r="C572" i="28"/>
  <c r="M537" i="28"/>
  <c r="F521" i="28"/>
  <c r="J572" i="28"/>
  <c r="J557" i="28"/>
  <c r="K573" i="28"/>
  <c r="K558" i="28"/>
  <c r="D521" i="28"/>
  <c r="N571" i="28"/>
  <c r="N556" i="28"/>
  <c r="M571" i="28"/>
  <c r="M556" i="28"/>
  <c r="M639" i="28"/>
  <c r="M640" i="28"/>
  <c r="M433" i="28"/>
  <c r="O704" i="28"/>
  <c r="O705" i="28" s="1"/>
  <c r="N705" i="28"/>
  <c r="N707" i="28" s="1"/>
  <c r="F677" i="28"/>
  <c r="F679" i="28" s="1"/>
  <c r="G676" i="28"/>
  <c r="N650" i="28"/>
  <c r="N656" i="28"/>
  <c r="N653" i="28"/>
  <c r="L530" i="28"/>
  <c r="L529" i="28"/>
  <c r="N642" i="28"/>
  <c r="N645" i="28" s="1"/>
  <c r="N466" i="28"/>
  <c r="N511" i="28"/>
  <c r="N568" i="28"/>
  <c r="O558" i="28"/>
  <c r="O573" i="28"/>
  <c r="F558" i="28"/>
  <c r="F573" i="28"/>
  <c r="E558" i="28"/>
  <c r="E573" i="28"/>
  <c r="L573" i="28"/>
  <c r="L558" i="28"/>
  <c r="E570" i="28"/>
  <c r="E555" i="28"/>
  <c r="N521" i="28"/>
  <c r="B573" i="28"/>
  <c r="B558" i="28"/>
  <c r="J551" i="28"/>
  <c r="J512" i="28"/>
  <c r="D658" i="28"/>
  <c r="M650" i="28"/>
  <c r="M656" i="28"/>
  <c r="M653" i="28"/>
  <c r="K645" i="28"/>
  <c r="I689" i="28"/>
  <c r="I691" i="28" s="1"/>
  <c r="J688" i="28"/>
  <c r="D597" i="28"/>
  <c r="F589" i="28"/>
  <c r="H538" i="28"/>
  <c r="O568" i="28"/>
  <c r="L568" i="28"/>
  <c r="N537" i="28"/>
  <c r="C570" i="28"/>
  <c r="C555" i="28"/>
  <c r="H529" i="28"/>
  <c r="H530" i="28"/>
  <c r="E557" i="28"/>
  <c r="E572" i="28"/>
  <c r="J556" i="28"/>
  <c r="J571" i="28"/>
  <c r="G545" i="28"/>
  <c r="G504" i="28"/>
  <c r="I556" i="28"/>
  <c r="I571" i="28"/>
  <c r="B572" i="28"/>
  <c r="B557" i="28"/>
  <c r="C573" i="28"/>
  <c r="C558" i="28"/>
  <c r="N504" i="28"/>
  <c r="F571" i="28"/>
  <c r="F556" i="28"/>
  <c r="E571" i="28"/>
  <c r="E556" i="28"/>
  <c r="H558" i="28"/>
  <c r="H573" i="28"/>
  <c r="D545" i="28"/>
  <c r="E639" i="28"/>
  <c r="E640" i="28"/>
  <c r="E433" i="28"/>
  <c r="N545" i="28"/>
  <c r="J640" i="28"/>
  <c r="J639" i="28"/>
  <c r="J433" i="28"/>
  <c r="N708" i="28"/>
  <c r="M709" i="28"/>
  <c r="M711" i="28" s="1"/>
  <c r="D530" i="28"/>
  <c r="D529" i="28"/>
  <c r="G597" i="28"/>
  <c r="G558" i="28"/>
  <c r="G573" i="28"/>
  <c r="G521" i="28"/>
  <c r="D573" i="28"/>
  <c r="D558" i="28"/>
  <c r="N713" i="28"/>
  <c r="N715" i="28" s="1"/>
  <c r="O712" i="28"/>
  <c r="O713" i="28" s="1"/>
  <c r="G658" i="28"/>
  <c r="G529" i="28"/>
  <c r="G530" i="28"/>
  <c r="O656" i="28"/>
  <c r="O653" i="28"/>
  <c r="O650" i="28"/>
  <c r="E589" i="28"/>
  <c r="D568" i="28"/>
  <c r="B653" i="28"/>
  <c r="B656" i="28"/>
  <c r="M642" i="28"/>
  <c r="M645" i="28" s="1"/>
  <c r="M597" i="28"/>
  <c r="M466" i="28"/>
  <c r="M511" i="28"/>
  <c r="J555" i="28"/>
  <c r="J570" i="28"/>
  <c r="K556" i="28"/>
  <c r="K571" i="28"/>
  <c r="B556" i="28"/>
  <c r="B571" i="28"/>
  <c r="I545" i="28"/>
  <c r="O555" i="28"/>
  <c r="O570" i="28"/>
  <c r="E537" i="28"/>
  <c r="H571" i="28"/>
  <c r="H556" i="28"/>
  <c r="I572" i="28"/>
  <c r="I557" i="28"/>
  <c r="D504" i="28"/>
  <c r="L570" i="28"/>
  <c r="L555" i="28"/>
  <c r="K551" i="28"/>
  <c r="N557" i="28"/>
  <c r="N572" i="28"/>
  <c r="B551" i="28"/>
  <c r="B512" i="28"/>
  <c r="F545" i="28"/>
  <c r="B640" i="28"/>
  <c r="B639" i="28"/>
  <c r="B433" i="28"/>
  <c r="O572" i="28"/>
  <c r="O557" i="28"/>
  <c r="F642" i="28"/>
  <c r="F645" i="28" s="1"/>
  <c r="F466" i="28"/>
  <c r="F511" i="28"/>
  <c r="L557" i="28"/>
  <c r="L572" i="28"/>
  <c r="K557" i="28"/>
  <c r="K572" i="28"/>
  <c r="H572" i="28"/>
  <c r="H557" i="28"/>
  <c r="G572" i="28"/>
  <c r="G557" i="28"/>
  <c r="I684" i="28"/>
  <c r="H522" i="28"/>
  <c r="H521" i="28"/>
  <c r="G656" i="28"/>
  <c r="G653" i="28"/>
  <c r="G650" i="28"/>
  <c r="N589" i="28"/>
  <c r="I658" i="28"/>
  <c r="I642" i="28"/>
  <c r="I645" i="28" s="1"/>
  <c r="I597" i="28"/>
  <c r="I511" i="28"/>
  <c r="I466" i="28"/>
  <c r="D589" i="28"/>
  <c r="F537" i="28"/>
  <c r="K650" i="28"/>
  <c r="K656" i="28"/>
  <c r="K653" i="28"/>
  <c r="E642" i="28"/>
  <c r="E645" i="28" s="1"/>
  <c r="E597" i="28"/>
  <c r="E466" i="28"/>
  <c r="E511" i="28"/>
  <c r="B555" i="28"/>
  <c r="B570" i="28"/>
  <c r="I504" i="28"/>
  <c r="C556" i="28"/>
  <c r="C571" i="28"/>
  <c r="H555" i="28"/>
  <c r="H570" i="28"/>
  <c r="G555" i="28"/>
  <c r="G570" i="28"/>
  <c r="N570" i="28"/>
  <c r="N555" i="28"/>
  <c r="O571" i="28"/>
  <c r="O556" i="28"/>
  <c r="D645" i="28"/>
  <c r="D570" i="28"/>
  <c r="D555" i="28"/>
  <c r="C645" i="28"/>
  <c r="F557" i="28"/>
  <c r="F572" i="28"/>
  <c r="O545" i="28"/>
  <c r="H545" i="28"/>
  <c r="G639" i="28"/>
  <c r="G640" i="28"/>
  <c r="G433" i="28"/>
  <c r="O639" i="28"/>
  <c r="O640" i="28"/>
  <c r="O433" i="28"/>
  <c r="D639" i="28"/>
  <c r="D640" i="28"/>
  <c r="D433" i="28"/>
  <c r="L639" i="28"/>
  <c r="L640" i="28"/>
  <c r="L433" i="28"/>
  <c r="K693" i="28"/>
  <c r="K695" i="28" s="1"/>
  <c r="L692" i="28"/>
  <c r="F673" i="28"/>
  <c r="F675" i="28" s="1"/>
  <c r="G672" i="28"/>
  <c r="H653" i="28"/>
  <c r="H650" i="28"/>
  <c r="H656" i="28"/>
  <c r="F650" i="28"/>
  <c r="F656" i="28"/>
  <c r="F653" i="28"/>
  <c r="E650" i="28"/>
  <c r="E656" i="28"/>
  <c r="E653" i="28"/>
  <c r="O642" i="28"/>
  <c r="O645" i="28" s="1"/>
  <c r="O511" i="28"/>
  <c r="O529" i="28"/>
  <c r="O466" i="28"/>
  <c r="D537" i="28"/>
  <c r="L642" i="28"/>
  <c r="L645" i="28" s="1"/>
  <c r="L597" i="28"/>
  <c r="L466" i="28"/>
  <c r="L511" i="28"/>
  <c r="I555" i="28"/>
  <c r="I570" i="28"/>
  <c r="G645" i="28"/>
  <c r="F570" i="28"/>
  <c r="F555" i="28"/>
  <c r="O504" i="28"/>
  <c r="G571" i="28"/>
  <c r="G556" i="28"/>
  <c r="L556" i="28"/>
  <c r="L571" i="28"/>
  <c r="O669" i="25"/>
  <c r="O652" i="25"/>
  <c r="O655" i="25"/>
  <c r="P655" i="25" s="1"/>
  <c r="O717" i="25"/>
  <c r="O718" i="25" s="1"/>
  <c r="L705" i="25"/>
  <c r="L707" i="25" s="1"/>
  <c r="M704" i="25"/>
  <c r="G597" i="25"/>
  <c r="E568" i="25"/>
  <c r="L558" i="25"/>
  <c r="N511" i="25"/>
  <c r="D530" i="25"/>
  <c r="F529" i="25"/>
  <c r="H504" i="25"/>
  <c r="E545" i="25"/>
  <c r="E589" i="25"/>
  <c r="N466" i="25"/>
  <c r="F522" i="25"/>
  <c r="F530" i="25"/>
  <c r="M589" i="25"/>
  <c r="N590" i="25"/>
  <c r="F521" i="25"/>
  <c r="M597" i="25"/>
  <c r="K572" i="25"/>
  <c r="K557" i="25"/>
  <c r="M603" i="25"/>
  <c r="O505" i="25"/>
  <c r="L505" i="25"/>
  <c r="D557" i="25"/>
  <c r="N504" i="25"/>
  <c r="M590" i="25"/>
  <c r="N505" i="25"/>
  <c r="N537" i="25"/>
  <c r="L643" i="25"/>
  <c r="K571" i="25"/>
  <c r="C521" i="25"/>
  <c r="N644" i="25"/>
  <c r="M634" i="25"/>
  <c r="F597" i="25"/>
  <c r="N538" i="25"/>
  <c r="G568" i="25"/>
  <c r="N558" i="25"/>
  <c r="M529" i="25"/>
  <c r="H545" i="25"/>
  <c r="W125" i="25"/>
  <c r="K429" i="25" s="1"/>
  <c r="K417" i="25"/>
  <c r="G125" i="25"/>
  <c r="O429" i="25" s="1"/>
  <c r="O417" i="25"/>
  <c r="AR125" i="25"/>
  <c r="E432" i="25" s="1"/>
  <c r="E420" i="25"/>
  <c r="E421" i="25" s="1"/>
  <c r="AJ125" i="25"/>
  <c r="G432" i="25" s="1"/>
  <c r="G420" i="25"/>
  <c r="G421" i="25" s="1"/>
  <c r="AV125" i="25"/>
  <c r="D432" i="25" s="1"/>
  <c r="D640" i="25" s="1"/>
  <c r="D420" i="25"/>
  <c r="D421" i="25" s="1"/>
  <c r="AB125" i="25"/>
  <c r="I432" i="25" s="1"/>
  <c r="I420" i="25"/>
  <c r="I421" i="25" s="1"/>
  <c r="Z125" i="25"/>
  <c r="J430" i="25" s="1"/>
  <c r="J418" i="25"/>
  <c r="AN125" i="25"/>
  <c r="F432" i="25" s="1"/>
  <c r="F420" i="25"/>
  <c r="F421" i="25" s="1"/>
  <c r="AU125" i="25"/>
  <c r="E429" i="25" s="1"/>
  <c r="E417" i="25"/>
  <c r="T125" i="25"/>
  <c r="K432" i="25" s="1"/>
  <c r="K420" i="25"/>
  <c r="K421" i="25" s="1"/>
  <c r="AF125" i="25"/>
  <c r="H432" i="25" s="1"/>
  <c r="H420" i="25"/>
  <c r="H421" i="25" s="1"/>
  <c r="AM125" i="25"/>
  <c r="G429" i="25" s="1"/>
  <c r="G417" i="25"/>
  <c r="P125" i="25"/>
  <c r="L432" i="25" s="1"/>
  <c r="L420" i="25"/>
  <c r="L421" i="25" s="1"/>
  <c r="L125" i="25"/>
  <c r="M432" i="25" s="1"/>
  <c r="M420" i="25"/>
  <c r="M421" i="25" s="1"/>
  <c r="AE125" i="25"/>
  <c r="I429" i="25" s="1"/>
  <c r="I417" i="25"/>
  <c r="D125" i="25"/>
  <c r="O432" i="25" s="1"/>
  <c r="O420" i="25"/>
  <c r="O421" i="25" s="1"/>
  <c r="H125" i="25"/>
  <c r="N432" i="25" s="1"/>
  <c r="N420" i="25"/>
  <c r="N421" i="25" s="1"/>
  <c r="N571" i="25"/>
  <c r="N556" i="25"/>
  <c r="J693" i="25"/>
  <c r="J695" i="25" s="1"/>
  <c r="K692" i="25"/>
  <c r="L701" i="25"/>
  <c r="L703" i="25" s="1"/>
  <c r="M700" i="25"/>
  <c r="L570" i="25"/>
  <c r="L555" i="25"/>
  <c r="K597" i="25"/>
  <c r="H597" i="25"/>
  <c r="O589" i="25"/>
  <c r="E656" i="25"/>
  <c r="E653" i="25"/>
  <c r="O597" i="25"/>
  <c r="D545" i="25"/>
  <c r="J658" i="25"/>
  <c r="J642" i="25"/>
  <c r="J645" i="25" s="1"/>
  <c r="J597" i="25"/>
  <c r="J511" i="25"/>
  <c r="J466" i="25"/>
  <c r="O568" i="25"/>
  <c r="I551" i="25"/>
  <c r="I512" i="25"/>
  <c r="J653" i="25"/>
  <c r="J650" i="25"/>
  <c r="J656" i="25"/>
  <c r="K521" i="25"/>
  <c r="H570" i="25"/>
  <c r="H555" i="25"/>
  <c r="L696" i="25"/>
  <c r="K697" i="25"/>
  <c r="K699" i="25" s="1"/>
  <c r="K685" i="25"/>
  <c r="K687" i="25" s="1"/>
  <c r="L684" i="25"/>
  <c r="L642" i="25"/>
  <c r="L645" i="25" s="1"/>
  <c r="L511" i="25"/>
  <c r="L597" i="25"/>
  <c r="L466" i="25"/>
  <c r="L658" i="25"/>
  <c r="D570" i="25"/>
  <c r="D555" i="25"/>
  <c r="G632" i="25"/>
  <c r="G634" i="25"/>
  <c r="G589" i="25"/>
  <c r="G649" i="25"/>
  <c r="G590" i="25"/>
  <c r="F632" i="25"/>
  <c r="F634" i="25"/>
  <c r="F589" i="25"/>
  <c r="F590" i="25"/>
  <c r="F649" i="25"/>
  <c r="B658" i="25"/>
  <c r="B597" i="25"/>
  <c r="B511" i="25"/>
  <c r="L545" i="25"/>
  <c r="N708" i="25"/>
  <c r="M709" i="25"/>
  <c r="M711" i="25" s="1"/>
  <c r="D642" i="25"/>
  <c r="D645" i="25" s="1"/>
  <c r="D511" i="25"/>
  <c r="D597" i="25"/>
  <c r="D658" i="25"/>
  <c r="D466" i="25"/>
  <c r="K555" i="25"/>
  <c r="K570" i="25"/>
  <c r="F643" i="25"/>
  <c r="F644" i="25"/>
  <c r="F504" i="25"/>
  <c r="F505" i="25"/>
  <c r="B653" i="25"/>
  <c r="B656" i="25"/>
  <c r="F677" i="25"/>
  <c r="F679" i="25" s="1"/>
  <c r="G676" i="25"/>
  <c r="G603" i="25"/>
  <c r="J573" i="25"/>
  <c r="J558" i="25"/>
  <c r="B555" i="25"/>
  <c r="B570" i="25"/>
  <c r="F538" i="25"/>
  <c r="F537" i="25"/>
  <c r="G538" i="25"/>
  <c r="D529" i="25"/>
  <c r="O521" i="25"/>
  <c r="E642" i="25"/>
  <c r="E658" i="25"/>
  <c r="E511" i="25"/>
  <c r="E466" i="25"/>
  <c r="F640" i="25"/>
  <c r="O545" i="25"/>
  <c r="E597" i="25"/>
  <c r="H649" i="25"/>
  <c r="H634" i="25"/>
  <c r="H632" i="25"/>
  <c r="H589" i="25"/>
  <c r="H590" i="25"/>
  <c r="N713" i="25"/>
  <c r="N715" i="25" s="1"/>
  <c r="O712" i="25"/>
  <c r="O713" i="25" s="1"/>
  <c r="E673" i="25"/>
  <c r="E675" i="25" s="1"/>
  <c r="F672" i="25"/>
  <c r="B573" i="25"/>
  <c r="B558" i="25"/>
  <c r="B568" i="25"/>
  <c r="H568" i="25"/>
  <c r="M656" i="25"/>
  <c r="M653" i="25"/>
  <c r="G642" i="25"/>
  <c r="G645" i="25" s="1"/>
  <c r="G511" i="25"/>
  <c r="G466" i="25"/>
  <c r="J555" i="25"/>
  <c r="J570" i="25"/>
  <c r="D521" i="25"/>
  <c r="L504" i="25"/>
  <c r="G505" i="25"/>
  <c r="E537" i="25"/>
  <c r="M642" i="25"/>
  <c r="M658" i="25"/>
  <c r="M466" i="25"/>
  <c r="M511" i="25"/>
  <c r="N513" i="25" s="1"/>
  <c r="M537" i="25"/>
  <c r="G640" i="25"/>
  <c r="B504" i="25"/>
  <c r="H558" i="25"/>
  <c r="H573" i="25"/>
  <c r="M545" i="25"/>
  <c r="J589" i="25"/>
  <c r="D556" i="25"/>
  <c r="D571" i="25"/>
  <c r="D537" i="25"/>
  <c r="H572" i="25"/>
  <c r="H557" i="25"/>
  <c r="K650" i="25"/>
  <c r="K653" i="25"/>
  <c r="K656" i="25"/>
  <c r="L529" i="25"/>
  <c r="M644" i="25"/>
  <c r="M643" i="25"/>
  <c r="M505" i="25"/>
  <c r="M504" i="25"/>
  <c r="L521" i="25"/>
  <c r="L568" i="25"/>
  <c r="O571" i="25"/>
  <c r="O556" i="25"/>
  <c r="H537" i="25"/>
  <c r="N512" i="25"/>
  <c r="N551" i="25"/>
  <c r="N557" i="25"/>
  <c r="N572" i="25"/>
  <c r="J681" i="25"/>
  <c r="J683" i="25" s="1"/>
  <c r="K680" i="25"/>
  <c r="N650" i="25"/>
  <c r="N656" i="25"/>
  <c r="N653" i="25"/>
  <c r="I538" i="25"/>
  <c r="I537" i="25"/>
  <c r="L632" i="25"/>
  <c r="L649" i="25"/>
  <c r="M650" i="25" s="1"/>
  <c r="L634" i="25"/>
  <c r="L590" i="25"/>
  <c r="L589" i="25"/>
  <c r="L603" i="25"/>
  <c r="E644" i="25"/>
  <c r="E643" i="25"/>
  <c r="E504" i="25"/>
  <c r="E505" i="25"/>
  <c r="D568" i="25"/>
  <c r="O642" i="25"/>
  <c r="O645" i="25" s="1"/>
  <c r="O466" i="25"/>
  <c r="O511" i="25"/>
  <c r="H640" i="25"/>
  <c r="K644" i="25"/>
  <c r="K643" i="25"/>
  <c r="K505" i="25"/>
  <c r="K504" i="25"/>
  <c r="K642" i="25"/>
  <c r="K511" i="25"/>
  <c r="K466" i="25"/>
  <c r="J537" i="25"/>
  <c r="J538" i="25"/>
  <c r="F557" i="25"/>
  <c r="F572" i="25"/>
  <c r="I653" i="25"/>
  <c r="I656" i="25"/>
  <c r="I650" i="25"/>
  <c r="K568" i="25"/>
  <c r="F571" i="25"/>
  <c r="F556" i="25"/>
  <c r="H603" i="25"/>
  <c r="J689" i="25"/>
  <c r="J691" i="25" s="1"/>
  <c r="K688" i="25"/>
  <c r="O656" i="25"/>
  <c r="O653" i="25"/>
  <c r="O650" i="25"/>
  <c r="D632" i="25"/>
  <c r="D649" i="25"/>
  <c r="E650" i="25" s="1"/>
  <c r="D634" i="25"/>
  <c r="D590" i="25"/>
  <c r="D603" i="25"/>
  <c r="D589" i="25"/>
  <c r="F642" i="25"/>
  <c r="F511" i="25"/>
  <c r="F466" i="25"/>
  <c r="F545" i="25"/>
  <c r="O537" i="25"/>
  <c r="I645" i="25"/>
  <c r="K537" i="25"/>
  <c r="C644" i="25"/>
  <c r="C643" i="25"/>
  <c r="C505" i="25"/>
  <c r="C504" i="25"/>
  <c r="C642" i="25"/>
  <c r="C511" i="25"/>
  <c r="C529" i="25"/>
  <c r="C466" i="25"/>
  <c r="B537" i="25"/>
  <c r="L556" i="25"/>
  <c r="L571" i="25"/>
  <c r="C650" i="25"/>
  <c r="C653" i="25"/>
  <c r="C656" i="25"/>
  <c r="G521" i="25"/>
  <c r="H642" i="25"/>
  <c r="H645" i="25" s="1"/>
  <c r="H466" i="25"/>
  <c r="H511" i="25"/>
  <c r="I513" i="25" s="1"/>
  <c r="H521" i="25"/>
  <c r="B589" i="25"/>
  <c r="N645" i="25"/>
  <c r="P669" i="19"/>
  <c r="P465" i="19"/>
  <c r="P445" i="19"/>
  <c r="P508" i="19"/>
  <c r="P536" i="19"/>
  <c r="P537" i="19" s="1"/>
  <c r="P484" i="19"/>
  <c r="P510" i="19"/>
  <c r="P637" i="19"/>
  <c r="P520" i="19"/>
  <c r="P521" i="19" s="1"/>
  <c r="P648" i="19"/>
  <c r="P597" i="19"/>
  <c r="P568" i="19"/>
  <c r="P529" i="19"/>
  <c r="P589"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O360" i="18"/>
  <c r="O359" i="18"/>
  <c r="O358" i="18"/>
  <c r="O357" i="18"/>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N371" i="20"/>
  <c r="M371" i="20"/>
  <c r="L371" i="20"/>
  <c r="K371" i="20"/>
  <c r="K372" i="20" s="1"/>
  <c r="J371" i="20"/>
  <c r="I371" i="20"/>
  <c r="H371" i="20"/>
  <c r="G371" i="20"/>
  <c r="F371" i="20"/>
  <c r="E371" i="20"/>
  <c r="D371" i="20"/>
  <c r="C371" i="20"/>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N353" i="20"/>
  <c r="M353" i="20"/>
  <c r="L353" i="20"/>
  <c r="K353" i="20"/>
  <c r="J353" i="20"/>
  <c r="I353" i="20"/>
  <c r="H353" i="20"/>
  <c r="G353" i="20"/>
  <c r="F353" i="20"/>
  <c r="E353" i="20"/>
  <c r="D353" i="20"/>
  <c r="C353" i="20"/>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D113" i="20"/>
  <c r="C113" i="20"/>
  <c r="B113" i="20"/>
  <c r="N721" i="19"/>
  <c r="O720" i="19"/>
  <c r="P720" i="19" s="1"/>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J602" i="19"/>
  <c r="I602" i="19"/>
  <c r="H602" i="19"/>
  <c r="H608" i="19" s="1"/>
  <c r="G602" i="19"/>
  <c r="G608" i="19" s="1"/>
  <c r="F602" i="19"/>
  <c r="E602" i="19"/>
  <c r="D602" i="19"/>
  <c r="C602" i="19"/>
  <c r="C608" i="19" s="1"/>
  <c r="B602" i="19"/>
  <c r="O601" i="19"/>
  <c r="N601" i="19"/>
  <c r="M601" i="19"/>
  <c r="L601" i="19"/>
  <c r="K601" i="19"/>
  <c r="J601" i="19"/>
  <c r="J607" i="19" s="1"/>
  <c r="I601" i="19"/>
  <c r="H601" i="19"/>
  <c r="H607" i="19" s="1"/>
  <c r="G601" i="19"/>
  <c r="F601" i="19"/>
  <c r="E601" i="19"/>
  <c r="E607" i="19" s="1"/>
  <c r="D601" i="19"/>
  <c r="C601" i="19"/>
  <c r="B601" i="19"/>
  <c r="O600" i="19"/>
  <c r="N600" i="19"/>
  <c r="M600" i="19"/>
  <c r="L600" i="19"/>
  <c r="L606" i="19" s="1"/>
  <c r="K600" i="19"/>
  <c r="J600" i="19"/>
  <c r="J606" i="19" s="1"/>
  <c r="I600" i="19"/>
  <c r="H600" i="19"/>
  <c r="G600" i="19"/>
  <c r="G606" i="19" s="1"/>
  <c r="F600" i="19"/>
  <c r="E600" i="19"/>
  <c r="D600" i="19"/>
  <c r="C600" i="19"/>
  <c r="B600" i="19"/>
  <c r="O599" i="19"/>
  <c r="N599" i="19"/>
  <c r="N605" i="19" s="1"/>
  <c r="M599" i="19"/>
  <c r="L599" i="19"/>
  <c r="L605" i="19" s="1"/>
  <c r="K599" i="19"/>
  <c r="J599" i="19"/>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L464" i="19"/>
  <c r="K464" i="19"/>
  <c r="J464" i="19"/>
  <c r="I464" i="19"/>
  <c r="H464" i="19"/>
  <c r="G464" i="19"/>
  <c r="F464" i="19"/>
  <c r="F510" i="19" s="1"/>
  <c r="E464" i="19"/>
  <c r="D464" i="19"/>
  <c r="C464" i="19"/>
  <c r="B464" i="19"/>
  <c r="O463" i="19"/>
  <c r="N463" i="19"/>
  <c r="M463" i="19"/>
  <c r="L463" i="19"/>
  <c r="K463" i="19"/>
  <c r="J463" i="19"/>
  <c r="I463" i="19"/>
  <c r="H463" i="19"/>
  <c r="H509" i="19" s="1"/>
  <c r="G463" i="19"/>
  <c r="F463" i="19"/>
  <c r="E463" i="19"/>
  <c r="D463" i="19"/>
  <c r="C463" i="19"/>
  <c r="B463" i="19"/>
  <c r="O462" i="19"/>
  <c r="N462" i="19"/>
  <c r="M462" i="19"/>
  <c r="L462" i="19"/>
  <c r="K462" i="19"/>
  <c r="J462" i="19"/>
  <c r="J508" i="19" s="1"/>
  <c r="I462" i="19"/>
  <c r="H462" i="19"/>
  <c r="G462" i="19"/>
  <c r="F462" i="19"/>
  <c r="E462" i="19"/>
  <c r="D462" i="19"/>
  <c r="C462" i="19"/>
  <c r="B462" i="19"/>
  <c r="O461" i="19"/>
  <c r="N461" i="19"/>
  <c r="M461" i="19"/>
  <c r="L461" i="19"/>
  <c r="K461" i="19"/>
  <c r="J461" i="19"/>
  <c r="I461" i="19"/>
  <c r="H461" i="19"/>
  <c r="G461" i="19"/>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H361" i="19" s="1"/>
  <c r="G402" i="19"/>
  <c r="G452" i="19" s="1"/>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D599" i="18"/>
  <c r="C599" i="18"/>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K464" i="18"/>
  <c r="J464" i="18"/>
  <c r="I464" i="18"/>
  <c r="H464" i="18"/>
  <c r="G464" i="18"/>
  <c r="F464" i="18"/>
  <c r="E464" i="18"/>
  <c r="D464" i="18"/>
  <c r="C464" i="18"/>
  <c r="C510" i="18" s="1"/>
  <c r="B464" i="18"/>
  <c r="O463" i="18"/>
  <c r="N463" i="18"/>
  <c r="M463" i="18"/>
  <c r="L463" i="18"/>
  <c r="K463" i="18"/>
  <c r="J463" i="18"/>
  <c r="I463" i="18"/>
  <c r="H463" i="18"/>
  <c r="G463" i="18"/>
  <c r="F463" i="18"/>
  <c r="E463" i="18"/>
  <c r="E509" i="18" s="1"/>
  <c r="D463" i="18"/>
  <c r="C463" i="18"/>
  <c r="B463" i="18"/>
  <c r="O462" i="18"/>
  <c r="N462" i="18"/>
  <c r="M462" i="18"/>
  <c r="L462" i="18"/>
  <c r="K462" i="18"/>
  <c r="J462" i="18"/>
  <c r="I462" i="18"/>
  <c r="H462" i="18"/>
  <c r="G462" i="18"/>
  <c r="F462" i="18"/>
  <c r="E462" i="18"/>
  <c r="D462" i="18"/>
  <c r="C462" i="18"/>
  <c r="B462" i="18"/>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M402" i="18"/>
  <c r="L402" i="18"/>
  <c r="K402" i="18"/>
  <c r="J402" i="18"/>
  <c r="J458" i="18" s="1"/>
  <c r="I402" i="18"/>
  <c r="I452" i="18" s="1"/>
  <c r="H402" i="18"/>
  <c r="G402" i="18"/>
  <c r="G458" i="18" s="1"/>
  <c r="F402" i="18"/>
  <c r="E402" i="18"/>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F390" i="18"/>
  <c r="E390" i="18"/>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M385" i="18" s="1"/>
  <c r="L384" i="18"/>
  <c r="K384" i="18"/>
  <c r="J384" i="18"/>
  <c r="J385" i="18" s="1"/>
  <c r="I384" i="18"/>
  <c r="H384" i="18"/>
  <c r="G384" i="18"/>
  <c r="G385" i="18" s="1"/>
  <c r="F384" i="18"/>
  <c r="F385" i="18" s="1"/>
  <c r="E384" i="18"/>
  <c r="E385" i="18" s="1"/>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K378" i="18"/>
  <c r="J378" i="18"/>
  <c r="I378" i="18"/>
  <c r="H378" i="18"/>
  <c r="G378" i="18"/>
  <c r="G379" i="18" s="1"/>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M373" i="18" s="1"/>
  <c r="L372" i="18"/>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K366" i="18"/>
  <c r="J366" i="18"/>
  <c r="J367" i="18" s="1"/>
  <c r="I366" i="18"/>
  <c r="H366" i="18"/>
  <c r="G366" i="18"/>
  <c r="G367" i="18" s="1"/>
  <c r="F366" i="18"/>
  <c r="E366" i="18"/>
  <c r="E367" i="18" s="1"/>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M361" i="18" s="1"/>
  <c r="L360" i="18"/>
  <c r="K360" i="18"/>
  <c r="J360" i="18"/>
  <c r="I360" i="18"/>
  <c r="H360" i="18"/>
  <c r="G360" i="18"/>
  <c r="G361" i="18" s="1"/>
  <c r="F360" i="18"/>
  <c r="F361" i="18" s="1"/>
  <c r="E360" i="18"/>
  <c r="E361" i="18" s="1"/>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C376" i="17"/>
  <c r="B376" i="17"/>
  <c r="C375" i="17"/>
  <c r="B375"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K663" i="33" l="1"/>
  <c r="F665" i="33"/>
  <c r="K665" i="33"/>
  <c r="K425" i="18"/>
  <c r="H425" i="18"/>
  <c r="E425" i="18"/>
  <c r="B425" i="18"/>
  <c r="E452" i="18"/>
  <c r="O507" i="18"/>
  <c r="M508" i="18"/>
  <c r="K509" i="18"/>
  <c r="I510" i="18"/>
  <c r="K543" i="19"/>
  <c r="H543" i="19"/>
  <c r="F452" i="19"/>
  <c r="D507" i="19"/>
  <c r="B508" i="19"/>
  <c r="N508" i="19"/>
  <c r="L509" i="19"/>
  <c r="J510" i="19"/>
  <c r="O716" i="19"/>
  <c r="P716" i="19" s="1"/>
  <c r="P717" i="19" s="1"/>
  <c r="P718" i="19" s="1"/>
  <c r="J116" i="20"/>
  <c r="V116" i="20"/>
  <c r="AH116" i="20"/>
  <c r="AT116" i="20"/>
  <c r="BF116" i="20"/>
  <c r="F415" i="18"/>
  <c r="D507" i="18"/>
  <c r="B508" i="18"/>
  <c r="N508" i="18"/>
  <c r="L509" i="18"/>
  <c r="J510" i="18"/>
  <c r="P426" i="19"/>
  <c r="P427" i="19" s="1"/>
  <c r="BL125" i="19"/>
  <c r="M413" i="20"/>
  <c r="M414" i="20" s="1"/>
  <c r="C354" i="20"/>
  <c r="O354" i="20"/>
  <c r="P504" i="18"/>
  <c r="N663" i="28"/>
  <c r="O663" i="29"/>
  <c r="K656" i="29"/>
  <c r="P656" i="29" s="1"/>
  <c r="N433" i="34"/>
  <c r="N639" i="34"/>
  <c r="N640" i="34"/>
  <c r="I355" i="18"/>
  <c r="D361" i="18"/>
  <c r="L373" i="18"/>
  <c r="D379" i="18"/>
  <c r="P568" i="18"/>
  <c r="K663" i="25"/>
  <c r="K650" i="29"/>
  <c r="L650" i="32"/>
  <c r="E650" i="33"/>
  <c r="E663" i="33" s="1"/>
  <c r="J513" i="34"/>
  <c r="N709" i="33"/>
  <c r="N711" i="33" s="1"/>
  <c r="O708" i="33"/>
  <c r="O709" i="33" s="1"/>
  <c r="I367" i="18"/>
  <c r="D508" i="18"/>
  <c r="B509" i="18"/>
  <c r="N509" i="18"/>
  <c r="L510" i="18"/>
  <c r="P540" i="19"/>
  <c r="E379" i="19"/>
  <c r="G507" i="19"/>
  <c r="E508" i="19"/>
  <c r="C509" i="19"/>
  <c r="O509" i="19"/>
  <c r="M510" i="19"/>
  <c r="E608" i="19"/>
  <c r="E354" i="20"/>
  <c r="L496" i="19"/>
  <c r="E663" i="28"/>
  <c r="M496" i="19"/>
  <c r="D551" i="32"/>
  <c r="D574" i="32" s="1"/>
  <c r="N433" i="33"/>
  <c r="N639" i="33"/>
  <c r="N640" i="33"/>
  <c r="I697" i="18"/>
  <c r="D512" i="32"/>
  <c r="L367" i="18"/>
  <c r="D639" i="33"/>
  <c r="D640" i="33"/>
  <c r="D433" i="33"/>
  <c r="I361" i="18"/>
  <c r="M424" i="19"/>
  <c r="D424" i="19"/>
  <c r="D540" i="19"/>
  <c r="E391" i="19"/>
  <c r="C663" i="30"/>
  <c r="J663" i="30"/>
  <c r="F645" i="34"/>
  <c r="E391" i="18"/>
  <c r="C605" i="18"/>
  <c r="I608" i="18"/>
  <c r="D605" i="19"/>
  <c r="B606" i="19"/>
  <c r="N606" i="19"/>
  <c r="L607" i="19"/>
  <c r="J608" i="19"/>
  <c r="L568" i="20"/>
  <c r="N415" i="18"/>
  <c r="BH125" i="19"/>
  <c r="G373" i="19"/>
  <c r="K508" i="19"/>
  <c r="I509" i="19"/>
  <c r="G510" i="19"/>
  <c r="K608" i="19"/>
  <c r="G116" i="20"/>
  <c r="S116" i="20"/>
  <c r="C372" i="20"/>
  <c r="O372" i="20"/>
  <c r="C627" i="20"/>
  <c r="K513" i="28"/>
  <c r="K650" i="32"/>
  <c r="K663" i="32" s="1"/>
  <c r="L361" i="18"/>
  <c r="D367" i="18"/>
  <c r="L379" i="18"/>
  <c r="G391" i="18"/>
  <c r="I509" i="18"/>
  <c r="G510" i="18"/>
  <c r="E605" i="18"/>
  <c r="D409" i="19"/>
  <c r="N507" i="19"/>
  <c r="L508" i="19"/>
  <c r="J509" i="19"/>
  <c r="H510" i="19"/>
  <c r="C663" i="28"/>
  <c r="E663" i="32"/>
  <c r="F650" i="33"/>
  <c r="F663" i="33" s="1"/>
  <c r="E645" i="34"/>
  <c r="L701" i="28"/>
  <c r="L703" i="28" s="1"/>
  <c r="M700" i="28"/>
  <c r="O723" i="31"/>
  <c r="O719" i="33"/>
  <c r="I665" i="33"/>
  <c r="C665" i="33"/>
  <c r="O722" i="33"/>
  <c r="E665" i="33"/>
  <c r="D665" i="33"/>
  <c r="M665" i="33"/>
  <c r="L665" i="33"/>
  <c r="N665" i="33"/>
  <c r="G665" i="33"/>
  <c r="O665" i="33"/>
  <c r="B665" i="33"/>
  <c r="K693" i="34"/>
  <c r="K695" i="34" s="1"/>
  <c r="L692" i="34"/>
  <c r="L701" i="34"/>
  <c r="L703" i="34" s="1"/>
  <c r="M700" i="34"/>
  <c r="G681" i="34"/>
  <c r="G683" i="34" s="1"/>
  <c r="H680" i="34"/>
  <c r="O663" i="34"/>
  <c r="L663" i="34"/>
  <c r="K663" i="34"/>
  <c r="I663" i="34"/>
  <c r="P658" i="34"/>
  <c r="G668" i="34" s="1"/>
  <c r="M663" i="34"/>
  <c r="E663" i="34"/>
  <c r="J645" i="34"/>
  <c r="D574" i="34"/>
  <c r="D552" i="34"/>
  <c r="D553" i="34"/>
  <c r="D559" i="34"/>
  <c r="F512" i="34"/>
  <c r="F551" i="34"/>
  <c r="F513" i="34"/>
  <c r="B656" i="34"/>
  <c r="B653" i="34"/>
  <c r="H685" i="34"/>
  <c r="H687" i="34" s="1"/>
  <c r="I684" i="34"/>
  <c r="L665" i="34"/>
  <c r="L670" i="34" s="1"/>
  <c r="D665" i="34"/>
  <c r="D670" i="34" s="1"/>
  <c r="K665" i="34"/>
  <c r="K670" i="34" s="1"/>
  <c r="C665" i="34"/>
  <c r="C670" i="34" s="1"/>
  <c r="J665" i="34"/>
  <c r="J670" i="34" s="1"/>
  <c r="B665" i="34"/>
  <c r="B670" i="34" s="1"/>
  <c r="I665" i="34"/>
  <c r="I670" i="34" s="1"/>
  <c r="H665" i="34"/>
  <c r="H670" i="34" s="1"/>
  <c r="O665" i="34"/>
  <c r="O670" i="34" s="1"/>
  <c r="G665" i="34"/>
  <c r="G670" i="34" s="1"/>
  <c r="M665" i="34"/>
  <c r="M670" i="34" s="1"/>
  <c r="E665" i="34"/>
  <c r="E670" i="34" s="1"/>
  <c r="F665" i="34"/>
  <c r="F670" i="34" s="1"/>
  <c r="N665" i="34"/>
  <c r="N670" i="34" s="1"/>
  <c r="G512" i="34"/>
  <c r="G551" i="34"/>
  <c r="G513" i="34"/>
  <c r="C551" i="34"/>
  <c r="C513" i="34"/>
  <c r="C512" i="34"/>
  <c r="F656" i="34"/>
  <c r="F653" i="34"/>
  <c r="F650" i="34"/>
  <c r="I645" i="34"/>
  <c r="G677" i="34"/>
  <c r="G679" i="34" s="1"/>
  <c r="H676" i="34"/>
  <c r="G645" i="34"/>
  <c r="D645" i="34"/>
  <c r="E513" i="34"/>
  <c r="E512" i="34"/>
  <c r="E551" i="34"/>
  <c r="O710" i="34"/>
  <c r="O711" i="34"/>
  <c r="D663" i="34"/>
  <c r="M696" i="34"/>
  <c r="L697" i="34"/>
  <c r="L699" i="34" s="1"/>
  <c r="M645" i="34"/>
  <c r="B551" i="34"/>
  <c r="B512" i="34"/>
  <c r="L668" i="34"/>
  <c r="N704" i="34"/>
  <c r="M705" i="34"/>
  <c r="M707" i="34" s="1"/>
  <c r="N551" i="34"/>
  <c r="N512" i="34"/>
  <c r="N513" i="34"/>
  <c r="O512" i="34"/>
  <c r="O513" i="34"/>
  <c r="O551" i="34"/>
  <c r="K689" i="34"/>
  <c r="K691" i="34" s="1"/>
  <c r="L688" i="34"/>
  <c r="G663" i="34"/>
  <c r="L513" i="34"/>
  <c r="L551" i="34"/>
  <c r="L512" i="34"/>
  <c r="H645" i="34"/>
  <c r="C650" i="34"/>
  <c r="C663" i="34" s="1"/>
  <c r="H512" i="34"/>
  <c r="H551" i="34"/>
  <c r="I553" i="34" s="1"/>
  <c r="H513" i="34"/>
  <c r="L645" i="34"/>
  <c r="M513" i="34"/>
  <c r="M551" i="34"/>
  <c r="M512" i="34"/>
  <c r="G673" i="34"/>
  <c r="G675" i="34" s="1"/>
  <c r="H672" i="34"/>
  <c r="D513" i="34"/>
  <c r="I559" i="34"/>
  <c r="I574" i="34"/>
  <c r="I552" i="34"/>
  <c r="N663" i="34"/>
  <c r="H663" i="34"/>
  <c r="J650" i="34"/>
  <c r="J656" i="34"/>
  <c r="J653" i="34"/>
  <c r="K551" i="34"/>
  <c r="K513" i="34"/>
  <c r="K512" i="34"/>
  <c r="J559" i="34"/>
  <c r="J574" i="34"/>
  <c r="J552" i="34"/>
  <c r="J553" i="34"/>
  <c r="O663" i="33"/>
  <c r="N704" i="33"/>
  <c r="M705" i="33"/>
  <c r="M707" i="33" s="1"/>
  <c r="H663" i="33"/>
  <c r="N663" i="33"/>
  <c r="L663" i="33"/>
  <c r="H433" i="33"/>
  <c r="H639" i="33"/>
  <c r="H640" i="33"/>
  <c r="I390" i="17"/>
  <c r="G433" i="33"/>
  <c r="G639" i="33"/>
  <c r="G640" i="33"/>
  <c r="O433" i="33"/>
  <c r="O640" i="33"/>
  <c r="O639" i="33"/>
  <c r="I433" i="33"/>
  <c r="I639" i="33"/>
  <c r="I640" i="33"/>
  <c r="C433" i="33"/>
  <c r="C640" i="33"/>
  <c r="C639" i="33"/>
  <c r="K433" i="33"/>
  <c r="K640" i="33"/>
  <c r="K639" i="33"/>
  <c r="E640" i="33"/>
  <c r="E639" i="33"/>
  <c r="E433" i="33"/>
  <c r="M639" i="33"/>
  <c r="M640" i="33"/>
  <c r="M433" i="33"/>
  <c r="J668" i="33"/>
  <c r="B668" i="33"/>
  <c r="I668" i="33"/>
  <c r="O668" i="33"/>
  <c r="G668" i="33"/>
  <c r="N668" i="33"/>
  <c r="F668" i="33"/>
  <c r="M668" i="33"/>
  <c r="E668" i="33"/>
  <c r="L668" i="33"/>
  <c r="D668" i="33"/>
  <c r="K668" i="33"/>
  <c r="C668" i="33"/>
  <c r="H668" i="33"/>
  <c r="L701" i="33"/>
  <c r="L703" i="33" s="1"/>
  <c r="M700" i="33"/>
  <c r="G559" i="33"/>
  <c r="G574" i="33"/>
  <c r="G552" i="33"/>
  <c r="L551" i="33"/>
  <c r="L513" i="33"/>
  <c r="L512" i="33"/>
  <c r="E551" i="33"/>
  <c r="E512" i="33"/>
  <c r="E513" i="33"/>
  <c r="M663" i="33"/>
  <c r="I663" i="33"/>
  <c r="M696" i="33"/>
  <c r="L697" i="33"/>
  <c r="L699" i="33" s="1"/>
  <c r="H685" i="33"/>
  <c r="H687" i="33" s="1"/>
  <c r="I684" i="33"/>
  <c r="B551" i="33"/>
  <c r="B512" i="33"/>
  <c r="D551" i="33"/>
  <c r="D513" i="33"/>
  <c r="D512" i="33"/>
  <c r="G663" i="33"/>
  <c r="P656" i="33"/>
  <c r="F672" i="33"/>
  <c r="E673" i="33"/>
  <c r="E675" i="33" s="1"/>
  <c r="M512" i="33"/>
  <c r="M551" i="33"/>
  <c r="M513" i="33"/>
  <c r="H681" i="33"/>
  <c r="H683" i="33" s="1"/>
  <c r="I680" i="33"/>
  <c r="H574" i="33"/>
  <c r="H552" i="33"/>
  <c r="H559" i="33"/>
  <c r="H553" i="33"/>
  <c r="C513" i="33"/>
  <c r="C551" i="33"/>
  <c r="C512" i="33"/>
  <c r="I689" i="33"/>
  <c r="I691" i="33" s="1"/>
  <c r="J688" i="33"/>
  <c r="K693" i="33"/>
  <c r="K695" i="33" s="1"/>
  <c r="L692" i="33"/>
  <c r="O512" i="33"/>
  <c r="O551" i="33"/>
  <c r="O513" i="33"/>
  <c r="K513" i="33"/>
  <c r="K512" i="33"/>
  <c r="K551" i="33"/>
  <c r="G677" i="33"/>
  <c r="G679" i="33" s="1"/>
  <c r="H676" i="33"/>
  <c r="J551" i="33"/>
  <c r="J513" i="33"/>
  <c r="J512" i="33"/>
  <c r="I574" i="33"/>
  <c r="I553" i="33"/>
  <c r="I559" i="33"/>
  <c r="I552" i="33"/>
  <c r="C663" i="33"/>
  <c r="D663" i="33"/>
  <c r="F551" i="33"/>
  <c r="F512" i="33"/>
  <c r="F513" i="33"/>
  <c r="N551" i="33"/>
  <c r="N512" i="33"/>
  <c r="N513" i="33"/>
  <c r="O723" i="29"/>
  <c r="M665" i="31"/>
  <c r="H665" i="31"/>
  <c r="C665" i="31"/>
  <c r="N653" i="32"/>
  <c r="O650" i="32"/>
  <c r="N656" i="32"/>
  <c r="P658" i="32"/>
  <c r="O668" i="32" s="1"/>
  <c r="E665" i="32"/>
  <c r="E670" i="32" s="1"/>
  <c r="H665" i="32"/>
  <c r="H670" i="32" s="1"/>
  <c r="I665" i="32"/>
  <c r="I670" i="32" s="1"/>
  <c r="B665" i="32"/>
  <c r="B670" i="32" s="1"/>
  <c r="L663" i="32"/>
  <c r="O663" i="32"/>
  <c r="O645" i="32"/>
  <c r="M665" i="32"/>
  <c r="M670" i="32" s="1"/>
  <c r="J665" i="32"/>
  <c r="J670" i="32" s="1"/>
  <c r="F665" i="32"/>
  <c r="F670" i="32" s="1"/>
  <c r="C665" i="32"/>
  <c r="C670" i="32" s="1"/>
  <c r="N665" i="32"/>
  <c r="N670" i="32" s="1"/>
  <c r="K665" i="32"/>
  <c r="K670" i="32" s="1"/>
  <c r="G665" i="32"/>
  <c r="G670" i="32" s="1"/>
  <c r="D665" i="32"/>
  <c r="D670" i="32" s="1"/>
  <c r="K645" i="32"/>
  <c r="O665" i="32"/>
  <c r="O670" i="32" s="1"/>
  <c r="J512" i="32"/>
  <c r="J551" i="32"/>
  <c r="J513" i="32"/>
  <c r="H653" i="32"/>
  <c r="H650" i="32"/>
  <c r="H656" i="32"/>
  <c r="H512" i="32"/>
  <c r="H513" i="32"/>
  <c r="H551" i="32"/>
  <c r="B574" i="32"/>
  <c r="B559" i="32"/>
  <c r="B552" i="32"/>
  <c r="O714" i="32"/>
  <c r="O715" i="32"/>
  <c r="J693" i="32"/>
  <c r="J695" i="32" s="1"/>
  <c r="K692" i="32"/>
  <c r="M551" i="32"/>
  <c r="M513" i="32"/>
  <c r="M512" i="32"/>
  <c r="C663" i="32"/>
  <c r="C551" i="32"/>
  <c r="C512" i="32"/>
  <c r="C513" i="32"/>
  <c r="I512" i="32"/>
  <c r="I551" i="32"/>
  <c r="I513" i="32"/>
  <c r="K551" i="32"/>
  <c r="L553" i="32" s="1"/>
  <c r="K512" i="32"/>
  <c r="K513" i="32"/>
  <c r="I685" i="32"/>
  <c r="I687" i="32" s="1"/>
  <c r="J684" i="32"/>
  <c r="J689" i="32"/>
  <c r="J691" i="32" s="1"/>
  <c r="K688" i="32"/>
  <c r="I650" i="32"/>
  <c r="I663" i="32" s="1"/>
  <c r="M645" i="32"/>
  <c r="G645" i="32"/>
  <c r="L513" i="32"/>
  <c r="H681" i="32"/>
  <c r="H683" i="32" s="1"/>
  <c r="I680" i="32"/>
  <c r="B653" i="32"/>
  <c r="B656" i="32"/>
  <c r="L559" i="32"/>
  <c r="L574" i="32"/>
  <c r="L552" i="32"/>
  <c r="H645" i="32"/>
  <c r="D553" i="32"/>
  <c r="D559" i="32"/>
  <c r="G663" i="32"/>
  <c r="O706" i="32"/>
  <c r="O707" i="32"/>
  <c r="F551" i="32"/>
  <c r="F513" i="32"/>
  <c r="F512" i="32"/>
  <c r="N513" i="32"/>
  <c r="O708" i="32"/>
  <c r="O709" i="32" s="1"/>
  <c r="N709" i="32"/>
  <c r="N711" i="32" s="1"/>
  <c r="O702" i="32"/>
  <c r="O703" i="32"/>
  <c r="G551" i="32"/>
  <c r="G513" i="32"/>
  <c r="G512" i="32"/>
  <c r="O696" i="32"/>
  <c r="O697" i="32" s="1"/>
  <c r="N697" i="32"/>
  <c r="N699" i="32" s="1"/>
  <c r="E559" i="32"/>
  <c r="E574" i="32"/>
  <c r="E552" i="32"/>
  <c r="E553" i="32"/>
  <c r="N559" i="32"/>
  <c r="N574" i="32"/>
  <c r="N552" i="32"/>
  <c r="N553" i="32"/>
  <c r="I672" i="32"/>
  <c r="H673" i="32"/>
  <c r="H675" i="32" s="1"/>
  <c r="O574" i="32"/>
  <c r="O552" i="32"/>
  <c r="O559" i="32"/>
  <c r="O553" i="32"/>
  <c r="H677" i="32"/>
  <c r="H679" i="32" s="1"/>
  <c r="I676" i="32"/>
  <c r="D513" i="32"/>
  <c r="C645" i="32"/>
  <c r="N663" i="32"/>
  <c r="J653" i="32"/>
  <c r="J650" i="32"/>
  <c r="J656" i="32"/>
  <c r="F650" i="32"/>
  <c r="F656" i="32"/>
  <c r="F653" i="32"/>
  <c r="D663" i="32"/>
  <c r="J665" i="31"/>
  <c r="K665" i="31"/>
  <c r="G665" i="31"/>
  <c r="O665" i="31"/>
  <c r="F665" i="31"/>
  <c r="D665" i="31"/>
  <c r="O719" i="29"/>
  <c r="N665" i="31"/>
  <c r="L665" i="31"/>
  <c r="I665" i="31"/>
  <c r="E665" i="31"/>
  <c r="I663" i="29"/>
  <c r="I645" i="29"/>
  <c r="D663" i="29"/>
  <c r="E673" i="31"/>
  <c r="E675" i="31" s="1"/>
  <c r="F672" i="31"/>
  <c r="L513" i="31"/>
  <c r="O645" i="31"/>
  <c r="O663" i="31"/>
  <c r="P658" i="31"/>
  <c r="H668" i="31" s="1"/>
  <c r="L645" i="31"/>
  <c r="H639" i="31"/>
  <c r="H433" i="31"/>
  <c r="D433" i="31"/>
  <c r="D640" i="31"/>
  <c r="D639" i="31"/>
  <c r="H645" i="31"/>
  <c r="N640" i="31"/>
  <c r="N639" i="31"/>
  <c r="N433" i="31"/>
  <c r="J433" i="31"/>
  <c r="J640" i="31"/>
  <c r="J639" i="31"/>
  <c r="F433" i="31"/>
  <c r="F639" i="31"/>
  <c r="L433" i="31"/>
  <c r="L640" i="31"/>
  <c r="L639" i="31"/>
  <c r="M650" i="31"/>
  <c r="M656" i="31"/>
  <c r="M653" i="31"/>
  <c r="D513" i="31"/>
  <c r="D551" i="31"/>
  <c r="D512" i="31"/>
  <c r="H681" i="31"/>
  <c r="H683" i="31" s="1"/>
  <c r="I680" i="31"/>
  <c r="N650" i="31"/>
  <c r="N663" i="31" s="1"/>
  <c r="M513" i="31"/>
  <c r="M512" i="31"/>
  <c r="M551" i="31"/>
  <c r="I645" i="31"/>
  <c r="F551" i="31"/>
  <c r="F512" i="31"/>
  <c r="F513" i="31"/>
  <c r="I685" i="31"/>
  <c r="I687" i="31" s="1"/>
  <c r="J684" i="31"/>
  <c r="F645" i="31"/>
  <c r="O706" i="31"/>
  <c r="O707" i="31"/>
  <c r="I551" i="31"/>
  <c r="I512" i="31"/>
  <c r="I513" i="31"/>
  <c r="O551" i="31"/>
  <c r="O512" i="31"/>
  <c r="O513" i="31"/>
  <c r="C513" i="31"/>
  <c r="C551" i="31"/>
  <c r="C512" i="31"/>
  <c r="G551" i="31"/>
  <c r="G512" i="31"/>
  <c r="G513" i="31"/>
  <c r="H551" i="31"/>
  <c r="H512" i="31"/>
  <c r="H513" i="31"/>
  <c r="K650" i="31"/>
  <c r="K656" i="31"/>
  <c r="K653" i="31"/>
  <c r="J645" i="31"/>
  <c r="C650" i="31"/>
  <c r="C656" i="31"/>
  <c r="C653" i="31"/>
  <c r="G645" i="31"/>
  <c r="D650" i="31"/>
  <c r="D663" i="31" s="1"/>
  <c r="J689" i="31"/>
  <c r="J691" i="31" s="1"/>
  <c r="K688" i="31"/>
  <c r="D645" i="31"/>
  <c r="O714" i="31"/>
  <c r="O715" i="31"/>
  <c r="J663" i="31"/>
  <c r="H653" i="31"/>
  <c r="H650" i="31"/>
  <c r="H656" i="31"/>
  <c r="N551" i="31"/>
  <c r="N513" i="31"/>
  <c r="N512" i="31"/>
  <c r="E650" i="31"/>
  <c r="E656" i="31"/>
  <c r="E653" i="31"/>
  <c r="G677" i="31"/>
  <c r="G679" i="31" s="1"/>
  <c r="H676" i="31"/>
  <c r="L697" i="31"/>
  <c r="L699" i="31" s="1"/>
  <c r="M696" i="31"/>
  <c r="E513" i="31"/>
  <c r="E512" i="31"/>
  <c r="E551" i="31"/>
  <c r="F650" i="31"/>
  <c r="F656" i="31"/>
  <c r="F653" i="31"/>
  <c r="M701" i="31"/>
  <c r="M703" i="31" s="1"/>
  <c r="N700" i="31"/>
  <c r="B551" i="31"/>
  <c r="B512" i="31"/>
  <c r="J693" i="31"/>
  <c r="J695" i="31" s="1"/>
  <c r="K692" i="31"/>
  <c r="L650" i="31"/>
  <c r="L663" i="31" s="1"/>
  <c r="I653" i="31"/>
  <c r="I656" i="31"/>
  <c r="I663" i="31" s="1"/>
  <c r="I650" i="31"/>
  <c r="G663" i="31"/>
  <c r="K551" i="31"/>
  <c r="L553" i="31" s="1"/>
  <c r="K513" i="31"/>
  <c r="K512" i="31"/>
  <c r="J512" i="31"/>
  <c r="J551" i="31"/>
  <c r="J513" i="31"/>
  <c r="O708" i="31"/>
  <c r="O709" i="31" s="1"/>
  <c r="N709" i="31"/>
  <c r="N711" i="31" s="1"/>
  <c r="L574" i="31"/>
  <c r="L552" i="31"/>
  <c r="L559" i="31"/>
  <c r="N665" i="29"/>
  <c r="F665" i="28"/>
  <c r="D665" i="28"/>
  <c r="K665" i="28"/>
  <c r="L665" i="28"/>
  <c r="M665" i="28"/>
  <c r="C665" i="28"/>
  <c r="K665" i="29"/>
  <c r="G665" i="28"/>
  <c r="O665" i="28"/>
  <c r="J665" i="28"/>
  <c r="I663" i="30"/>
  <c r="K663" i="30"/>
  <c r="O663" i="30"/>
  <c r="F673" i="30"/>
  <c r="F675" i="30" s="1"/>
  <c r="G672" i="30"/>
  <c r="N704" i="30"/>
  <c r="M705" i="30"/>
  <c r="M707" i="30" s="1"/>
  <c r="M663" i="30"/>
  <c r="I433" i="30"/>
  <c r="I639" i="30"/>
  <c r="I640" i="30"/>
  <c r="O433" i="30"/>
  <c r="O640" i="30"/>
  <c r="O639" i="30"/>
  <c r="G433" i="30"/>
  <c r="G639" i="30"/>
  <c r="G640" i="30"/>
  <c r="K433" i="30"/>
  <c r="K640" i="30"/>
  <c r="K639" i="30"/>
  <c r="M433" i="30"/>
  <c r="M639" i="30"/>
  <c r="M640" i="30"/>
  <c r="I665" i="30"/>
  <c r="E665" i="30"/>
  <c r="E670" i="30" s="1"/>
  <c r="O665" i="29"/>
  <c r="L665" i="29"/>
  <c r="H665" i="29"/>
  <c r="H670" i="29" s="1"/>
  <c r="P658" i="30"/>
  <c r="N668" i="30" s="1"/>
  <c r="O722" i="30"/>
  <c r="I665" i="29"/>
  <c r="E665" i="29"/>
  <c r="E670" i="29" s="1"/>
  <c r="B665" i="29"/>
  <c r="B670" i="29" s="1"/>
  <c r="O722" i="28"/>
  <c r="M665" i="29"/>
  <c r="J665" i="29"/>
  <c r="N665" i="28"/>
  <c r="F665" i="29"/>
  <c r="F670" i="29" s="1"/>
  <c r="C665" i="29"/>
  <c r="C670" i="29" s="1"/>
  <c r="G665" i="29"/>
  <c r="G670" i="29" s="1"/>
  <c r="B665" i="30"/>
  <c r="B670" i="30" s="1"/>
  <c r="O723" i="25"/>
  <c r="H665" i="28"/>
  <c r="O718" i="28"/>
  <c r="C665" i="30"/>
  <c r="C670" i="30" s="1"/>
  <c r="I665" i="28"/>
  <c r="K665" i="30"/>
  <c r="E665" i="28"/>
  <c r="F665" i="30"/>
  <c r="F670" i="30" s="1"/>
  <c r="N665" i="30"/>
  <c r="M665" i="30"/>
  <c r="J665" i="30"/>
  <c r="G665" i="30"/>
  <c r="D665" i="30"/>
  <c r="D670" i="30" s="1"/>
  <c r="O665" i="30"/>
  <c r="L665" i="30"/>
  <c r="H665" i="30"/>
  <c r="G512" i="30"/>
  <c r="G513" i="30"/>
  <c r="G551" i="30"/>
  <c r="H553" i="30" s="1"/>
  <c r="D551" i="30"/>
  <c r="D512" i="30"/>
  <c r="D513" i="30"/>
  <c r="H653" i="30"/>
  <c r="H650" i="30"/>
  <c r="H656" i="30"/>
  <c r="O714" i="30"/>
  <c r="O715" i="30"/>
  <c r="J693" i="30"/>
  <c r="J695" i="30" s="1"/>
  <c r="K692" i="30"/>
  <c r="I513" i="30"/>
  <c r="I551" i="30"/>
  <c r="I512" i="30"/>
  <c r="N663" i="30"/>
  <c r="O700" i="30"/>
  <c r="O701" i="30" s="1"/>
  <c r="N701" i="30"/>
  <c r="N703" i="30" s="1"/>
  <c r="J551" i="30"/>
  <c r="J513" i="30"/>
  <c r="J512" i="30"/>
  <c r="M551" i="30"/>
  <c r="M512" i="30"/>
  <c r="M513" i="30"/>
  <c r="H574" i="30"/>
  <c r="H552" i="30"/>
  <c r="H559" i="30"/>
  <c r="L551" i="30"/>
  <c r="L512" i="30"/>
  <c r="L513" i="30"/>
  <c r="E551" i="30"/>
  <c r="E512" i="30"/>
  <c r="E513" i="30"/>
  <c r="C513" i="30"/>
  <c r="C551" i="30"/>
  <c r="C512" i="30"/>
  <c r="O551" i="30"/>
  <c r="O512" i="30"/>
  <c r="O513" i="30"/>
  <c r="D650" i="30"/>
  <c r="D656" i="30"/>
  <c r="D653" i="30"/>
  <c r="H677" i="30"/>
  <c r="H679" i="30" s="1"/>
  <c r="I676" i="30"/>
  <c r="G663" i="30"/>
  <c r="O708" i="30"/>
  <c r="O709" i="30" s="1"/>
  <c r="N709" i="30"/>
  <c r="N711" i="30" s="1"/>
  <c r="E663" i="30"/>
  <c r="F663" i="30"/>
  <c r="B551" i="30"/>
  <c r="B512" i="30"/>
  <c r="H681" i="30"/>
  <c r="H683" i="30" s="1"/>
  <c r="I680" i="30"/>
  <c r="J689" i="30"/>
  <c r="J691" i="30" s="1"/>
  <c r="K688" i="30"/>
  <c r="L650" i="30"/>
  <c r="L656" i="30"/>
  <c r="L653" i="30"/>
  <c r="I685" i="30"/>
  <c r="I687" i="30" s="1"/>
  <c r="J684" i="30"/>
  <c r="F551" i="30"/>
  <c r="F512" i="30"/>
  <c r="F513" i="30"/>
  <c r="N551" i="30"/>
  <c r="N512" i="30"/>
  <c r="N513" i="30"/>
  <c r="K513" i="30"/>
  <c r="K551" i="30"/>
  <c r="K512" i="30"/>
  <c r="M696" i="30"/>
  <c r="L697" i="30"/>
  <c r="L699" i="30" s="1"/>
  <c r="N704" i="29"/>
  <c r="M705" i="29"/>
  <c r="M707" i="29" s="1"/>
  <c r="F677" i="29"/>
  <c r="F679" i="29" s="1"/>
  <c r="G676" i="29"/>
  <c r="N700" i="29"/>
  <c r="M701" i="29"/>
  <c r="M703" i="29" s="1"/>
  <c r="L696" i="29"/>
  <c r="K697" i="29"/>
  <c r="K699" i="29" s="1"/>
  <c r="N709" i="29"/>
  <c r="N711" i="29" s="1"/>
  <c r="O708" i="29"/>
  <c r="O709" i="29" s="1"/>
  <c r="E663" i="29"/>
  <c r="P658" i="29"/>
  <c r="N668" i="29" s="1"/>
  <c r="C663" i="29"/>
  <c r="F663" i="29"/>
  <c r="E574" i="29"/>
  <c r="E552" i="29"/>
  <c r="E553" i="29"/>
  <c r="E559" i="29"/>
  <c r="J689" i="29"/>
  <c r="J691" i="29" s="1"/>
  <c r="K688" i="29"/>
  <c r="N663" i="29"/>
  <c r="J693" i="29"/>
  <c r="J695" i="29" s="1"/>
  <c r="K692" i="29"/>
  <c r="G663" i="29"/>
  <c r="F673" i="29"/>
  <c r="F675" i="29" s="1"/>
  <c r="G672" i="29"/>
  <c r="M663" i="29"/>
  <c r="I551" i="29"/>
  <c r="I512" i="29"/>
  <c r="I513" i="29"/>
  <c r="F513" i="29"/>
  <c r="F551" i="29"/>
  <c r="F512" i="29"/>
  <c r="M574" i="29"/>
  <c r="M552" i="29"/>
  <c r="M553" i="29"/>
  <c r="M559" i="29"/>
  <c r="H551" i="29"/>
  <c r="H513" i="29"/>
  <c r="H512" i="29"/>
  <c r="J551" i="29"/>
  <c r="J512" i="29"/>
  <c r="J513" i="29"/>
  <c r="H681" i="29"/>
  <c r="H683" i="29" s="1"/>
  <c r="I680" i="29"/>
  <c r="L663" i="29"/>
  <c r="K663" i="29"/>
  <c r="O513" i="29"/>
  <c r="O551" i="29"/>
  <c r="O512" i="29"/>
  <c r="H663" i="29"/>
  <c r="B551" i="29"/>
  <c r="B512" i="29"/>
  <c r="G513" i="29"/>
  <c r="G551" i="29"/>
  <c r="G512" i="29"/>
  <c r="K551" i="29"/>
  <c r="K512" i="29"/>
  <c r="K513" i="29"/>
  <c r="L559" i="29"/>
  <c r="L574" i="29"/>
  <c r="L552" i="29"/>
  <c r="I685" i="29"/>
  <c r="I687" i="29" s="1"/>
  <c r="J684" i="29"/>
  <c r="J663" i="29"/>
  <c r="O714" i="29"/>
  <c r="O715" i="29"/>
  <c r="C551" i="29"/>
  <c r="C512" i="29"/>
  <c r="C513" i="29"/>
  <c r="N513" i="29"/>
  <c r="N551" i="29"/>
  <c r="N512" i="29"/>
  <c r="D559" i="29"/>
  <c r="D574" i="29"/>
  <c r="D552" i="29"/>
  <c r="M663" i="28"/>
  <c r="F663" i="28"/>
  <c r="H680" i="28"/>
  <c r="G681" i="28"/>
  <c r="G683" i="28" s="1"/>
  <c r="L663" i="28"/>
  <c r="H663" i="28"/>
  <c r="D663" i="28"/>
  <c r="O663" i="28"/>
  <c r="O551" i="28"/>
  <c r="O512" i="28"/>
  <c r="O513" i="28"/>
  <c r="I685" i="28"/>
  <c r="I687" i="28" s="1"/>
  <c r="J684" i="28"/>
  <c r="J559" i="28"/>
  <c r="J574" i="28"/>
  <c r="J552" i="28"/>
  <c r="G551" i="28"/>
  <c r="G512" i="28"/>
  <c r="G513" i="28"/>
  <c r="L513" i="28"/>
  <c r="L551" i="28"/>
  <c r="L512" i="28"/>
  <c r="K663" i="28"/>
  <c r="P658" i="28"/>
  <c r="O708" i="28"/>
  <c r="O709" i="28" s="1"/>
  <c r="N709" i="28"/>
  <c r="N711" i="28" s="1"/>
  <c r="C574" i="28"/>
  <c r="C552" i="28"/>
  <c r="C553" i="28"/>
  <c r="C559" i="28"/>
  <c r="I663" i="28"/>
  <c r="K574" i="28"/>
  <c r="K552" i="28"/>
  <c r="K553" i="28"/>
  <c r="K559" i="28"/>
  <c r="O706" i="28"/>
  <c r="O707" i="28"/>
  <c r="F551" i="28"/>
  <c r="F513" i="28"/>
  <c r="F512" i="28"/>
  <c r="E551" i="28"/>
  <c r="E513" i="28"/>
  <c r="E512" i="28"/>
  <c r="M551" i="28"/>
  <c r="M513" i="28"/>
  <c r="M512" i="28"/>
  <c r="O714" i="28"/>
  <c r="O715" i="28"/>
  <c r="J663" i="28"/>
  <c r="G673" i="28"/>
  <c r="G675" i="28" s="1"/>
  <c r="H672" i="28"/>
  <c r="G663" i="28"/>
  <c r="P656" i="28"/>
  <c r="B559" i="28"/>
  <c r="B574" i="28"/>
  <c r="B552" i="28"/>
  <c r="M696" i="28"/>
  <c r="L697" i="28"/>
  <c r="L699" i="28" s="1"/>
  <c r="I551" i="28"/>
  <c r="I512" i="28"/>
  <c r="I513" i="28"/>
  <c r="J513" i="28"/>
  <c r="H551" i="28"/>
  <c r="H512" i="28"/>
  <c r="H513" i="28"/>
  <c r="D513" i="28"/>
  <c r="D551" i="28"/>
  <c r="D512" i="28"/>
  <c r="L693" i="28"/>
  <c r="L695" i="28" s="1"/>
  <c r="M692" i="28"/>
  <c r="J689" i="28"/>
  <c r="J691" i="28" s="1"/>
  <c r="K688" i="28"/>
  <c r="N551" i="28"/>
  <c r="N513" i="28"/>
  <c r="N512" i="28"/>
  <c r="G677" i="28"/>
  <c r="G679" i="28" s="1"/>
  <c r="H676" i="28"/>
  <c r="C665" i="25"/>
  <c r="K665" i="25"/>
  <c r="M665" i="25"/>
  <c r="E665" i="25"/>
  <c r="D665" i="25"/>
  <c r="O719" i="25"/>
  <c r="F665" i="25"/>
  <c r="L665" i="25"/>
  <c r="N665" i="25"/>
  <c r="I665" i="25"/>
  <c r="H665" i="25"/>
  <c r="B665" i="25"/>
  <c r="G665" i="25"/>
  <c r="J665" i="25"/>
  <c r="O665" i="25"/>
  <c r="N704" i="25"/>
  <c r="M705" i="25"/>
  <c r="M707" i="25" s="1"/>
  <c r="P658" i="25"/>
  <c r="J668" i="25" s="1"/>
  <c r="N663" i="25"/>
  <c r="F433" i="25"/>
  <c r="F639" i="25"/>
  <c r="G639" i="25"/>
  <c r="G433" i="25"/>
  <c r="H433" i="25"/>
  <c r="H639" i="25"/>
  <c r="K645" i="25"/>
  <c r="M433" i="25"/>
  <c r="M640" i="25"/>
  <c r="M639" i="25"/>
  <c r="E433" i="25"/>
  <c r="E640" i="25"/>
  <c r="E639" i="25"/>
  <c r="K433" i="25"/>
  <c r="K640" i="25"/>
  <c r="K639" i="25"/>
  <c r="N433" i="25"/>
  <c r="N640" i="25"/>
  <c r="N639" i="25"/>
  <c r="I433" i="25"/>
  <c r="I639" i="25"/>
  <c r="I640" i="25"/>
  <c r="L639" i="25"/>
  <c r="L433" i="25"/>
  <c r="M645" i="25"/>
  <c r="O639" i="25"/>
  <c r="O640" i="25"/>
  <c r="O433" i="25"/>
  <c r="L640" i="25"/>
  <c r="D639" i="25"/>
  <c r="D433" i="25"/>
  <c r="O663" i="25"/>
  <c r="I663" i="25"/>
  <c r="O708" i="25"/>
  <c r="O709" i="25" s="1"/>
  <c r="N709" i="25"/>
  <c r="N711" i="25" s="1"/>
  <c r="F650" i="25"/>
  <c r="F656" i="25"/>
  <c r="F653" i="25"/>
  <c r="C663" i="25"/>
  <c r="C551" i="25"/>
  <c r="C513" i="25"/>
  <c r="C512" i="25"/>
  <c r="K689" i="25"/>
  <c r="K691" i="25" s="1"/>
  <c r="L688" i="25"/>
  <c r="K681" i="25"/>
  <c r="K683" i="25" s="1"/>
  <c r="L680" i="25"/>
  <c r="M551" i="25"/>
  <c r="N553" i="25" s="1"/>
  <c r="M513" i="25"/>
  <c r="M512" i="25"/>
  <c r="M684" i="25"/>
  <c r="L685" i="25"/>
  <c r="L687" i="25" s="1"/>
  <c r="L650" i="25"/>
  <c r="L656" i="25"/>
  <c r="L653" i="25"/>
  <c r="J663" i="25"/>
  <c r="J551" i="25"/>
  <c r="J512" i="25"/>
  <c r="J513" i="25"/>
  <c r="E663" i="25"/>
  <c r="M701" i="25"/>
  <c r="M703" i="25" s="1"/>
  <c r="N700" i="25"/>
  <c r="E513" i="25"/>
  <c r="E551" i="25"/>
  <c r="E512" i="25"/>
  <c r="B551" i="25"/>
  <c r="B512" i="25"/>
  <c r="D650" i="25"/>
  <c r="D656" i="25"/>
  <c r="D653" i="25"/>
  <c r="E645" i="25"/>
  <c r="G551" i="25"/>
  <c r="G513" i="25"/>
  <c r="G512" i="25"/>
  <c r="G677" i="25"/>
  <c r="G679" i="25" s="1"/>
  <c r="H676" i="25"/>
  <c r="F645" i="25"/>
  <c r="K693" i="25"/>
  <c r="K695" i="25" s="1"/>
  <c r="L692" i="25"/>
  <c r="H551" i="25"/>
  <c r="I553" i="25" s="1"/>
  <c r="H512" i="25"/>
  <c r="H513" i="25"/>
  <c r="C645" i="25"/>
  <c r="F512" i="25"/>
  <c r="F513" i="25"/>
  <c r="F551" i="25"/>
  <c r="F673" i="25"/>
  <c r="F675" i="25" s="1"/>
  <c r="G672" i="25"/>
  <c r="H653" i="25"/>
  <c r="H650" i="25"/>
  <c r="H656" i="25"/>
  <c r="D551" i="25"/>
  <c r="D513" i="25"/>
  <c r="D512" i="25"/>
  <c r="O551" i="25"/>
  <c r="O513" i="25"/>
  <c r="O512" i="25"/>
  <c r="N574" i="25"/>
  <c r="N552" i="25"/>
  <c r="N559" i="25"/>
  <c r="G656" i="25"/>
  <c r="G653" i="25"/>
  <c r="G650" i="25"/>
  <c r="L697" i="25"/>
  <c r="L699" i="25" s="1"/>
  <c r="M696" i="25"/>
  <c r="I559" i="25"/>
  <c r="I574" i="25"/>
  <c r="I552" i="25"/>
  <c r="K551" i="25"/>
  <c r="K512" i="25"/>
  <c r="K513" i="25"/>
  <c r="M663" i="25"/>
  <c r="O714" i="25"/>
  <c r="O715" i="25"/>
  <c r="L551" i="25"/>
  <c r="L513" i="25"/>
  <c r="L512" i="25"/>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I125" i="18" s="1"/>
  <c r="G429" i="18" s="1"/>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BB123" i="19"/>
  <c r="F567" i="19"/>
  <c r="J581" i="19"/>
  <c r="B588" i="19"/>
  <c r="B634" i="19" s="1"/>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BH125" i="18"/>
  <c r="L542" i="18"/>
  <c r="I542" i="18"/>
  <c r="I549" i="18" s="1"/>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B544" i="19" s="1"/>
  <c r="C367" i="19"/>
  <c r="O367" i="19"/>
  <c r="F373" i="19"/>
  <c r="N391" i="19"/>
  <c r="E397" i="19"/>
  <c r="C507" i="19"/>
  <c r="O507" i="19"/>
  <c r="M508" i="19"/>
  <c r="K509" i="19"/>
  <c r="I510" i="19"/>
  <c r="C484" i="19"/>
  <c r="E378" i="20"/>
  <c r="E496" i="19"/>
  <c r="F520" i="18"/>
  <c r="B536" i="18"/>
  <c r="D567" i="18"/>
  <c r="H581" i="18"/>
  <c r="E683" i="18"/>
  <c r="C391" i="19"/>
  <c r="O391" i="19"/>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J550" i="19" s="1"/>
  <c r="J558" i="19" s="1"/>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L540" i="19"/>
  <c r="I540" i="19"/>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O528" i="19"/>
  <c r="P530" i="19" s="1"/>
  <c r="I536" i="19"/>
  <c r="E567" i="19"/>
  <c r="C588" i="19"/>
  <c r="D590" i="19" s="1"/>
  <c r="C496" i="19"/>
  <c r="L520" i="19"/>
  <c r="F528" i="19"/>
  <c r="J536" i="19"/>
  <c r="F541" i="19"/>
  <c r="N496" i="19"/>
  <c r="O465" i="19"/>
  <c r="M478" i="19"/>
  <c r="C520" i="19"/>
  <c r="O520" i="19"/>
  <c r="M520" i="19"/>
  <c r="O541" i="19"/>
  <c r="O544" i="19" s="1"/>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F427" i="19" s="1"/>
  <c r="C426" i="19"/>
  <c r="K385" i="19"/>
  <c r="D397" i="19"/>
  <c r="F361" i="19"/>
  <c r="AE123" i="19"/>
  <c r="AE125" i="19" s="1"/>
  <c r="AQ123" i="19"/>
  <c r="AQ125" i="19" s="1"/>
  <c r="BC123" i="19"/>
  <c r="BC125"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M550" i="18" s="1"/>
  <c r="D520" i="18"/>
  <c r="N520" i="18"/>
  <c r="F536" i="18"/>
  <c r="E543" i="18"/>
  <c r="M541" i="18"/>
  <c r="J541" i="18"/>
  <c r="G541" i="18"/>
  <c r="D541" i="18"/>
  <c r="D548" i="18" s="1"/>
  <c r="K465" i="18"/>
  <c r="I465" i="18"/>
  <c r="O484" i="18"/>
  <c r="F490" i="18"/>
  <c r="F503" i="18"/>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2" i="18" s="1"/>
  <c r="K528" i="18"/>
  <c r="L530" i="18" s="1"/>
  <c r="J567" i="18"/>
  <c r="E496" i="18"/>
  <c r="I540" i="18"/>
  <c r="D478" i="18"/>
  <c r="J484" i="18"/>
  <c r="M503" i="18"/>
  <c r="M643" i="18" s="1"/>
  <c r="K503" i="18"/>
  <c r="K505" i="18" s="1"/>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E118" i="20" s="1"/>
  <c r="AQ116" i="20"/>
  <c r="AQ118" i="20" s="1"/>
  <c r="BC116" i="20"/>
  <c r="C390" i="20"/>
  <c r="O390" i="20"/>
  <c r="L372" i="20"/>
  <c r="E390" i="20"/>
  <c r="D509" i="20"/>
  <c r="J512" i="20"/>
  <c r="M372" i="20"/>
  <c r="B426" i="20"/>
  <c r="N426" i="20"/>
  <c r="J446" i="20"/>
  <c r="J611" i="20" s="1"/>
  <c r="F551" i="20"/>
  <c r="G553" i="20" s="1"/>
  <c r="H571" i="20"/>
  <c r="C121" i="20"/>
  <c r="H121" i="20"/>
  <c r="T121" i="20"/>
  <c r="AF121" i="20"/>
  <c r="E372" i="20"/>
  <c r="B396" i="20"/>
  <c r="F439" i="20"/>
  <c r="O454" i="20"/>
  <c r="K489" i="20"/>
  <c r="K490" i="20" s="1"/>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U118" i="20" s="1"/>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I455" i="20" s="1"/>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O523" i="20" s="1"/>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K659" i="20" s="1"/>
  <c r="L657" i="20"/>
  <c r="L659" i="20" s="1"/>
  <c r="J570" i="20"/>
  <c r="J568" i="20"/>
  <c r="H569" i="20"/>
  <c r="F570" i="20"/>
  <c r="D571" i="20"/>
  <c r="K568" i="20"/>
  <c r="I569" i="20"/>
  <c r="G570" i="20"/>
  <c r="I568" i="20"/>
  <c r="G569" i="20"/>
  <c r="E570" i="20"/>
  <c r="J454" i="20"/>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O490" i="20" s="1"/>
  <c r="E511" i="20"/>
  <c r="J521" i="20"/>
  <c r="M529" i="20"/>
  <c r="B551" i="20"/>
  <c r="B603" i="20" s="1"/>
  <c r="H551" i="20"/>
  <c r="I553" i="20" s="1"/>
  <c r="M505" i="20"/>
  <c r="K535" i="20"/>
  <c r="G446" i="20"/>
  <c r="G611" i="20" s="1"/>
  <c r="J462" i="20"/>
  <c r="J463" i="20" s="1"/>
  <c r="N510" i="20"/>
  <c r="L511" i="20"/>
  <c r="C529" i="20"/>
  <c r="B544" i="20"/>
  <c r="D551" i="20"/>
  <c r="D603" i="20" s="1"/>
  <c r="D610" i="20" s="1"/>
  <c r="G454" i="20"/>
  <c r="K462" i="20"/>
  <c r="G489" i="20"/>
  <c r="G491" i="20" s="1"/>
  <c r="E489" i="20"/>
  <c r="N529" i="20"/>
  <c r="K544" i="20"/>
  <c r="N470" i="20"/>
  <c r="L470" i="20"/>
  <c r="B476" i="20"/>
  <c r="N476" i="20"/>
  <c r="H489" i="20"/>
  <c r="N505" i="20"/>
  <c r="E529" i="20"/>
  <c r="O529" i="20"/>
  <c r="D544" i="20"/>
  <c r="N544" i="20"/>
  <c r="T118" i="20"/>
  <c r="AF118" i="20"/>
  <c r="AR118" i="20"/>
  <c r="L121" i="20"/>
  <c r="X121" i="20"/>
  <c r="AJ121" i="20"/>
  <c r="AV121" i="20"/>
  <c r="M360" i="20"/>
  <c r="K396" i="20"/>
  <c r="J426" i="20"/>
  <c r="G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O535" i="20"/>
  <c r="H439"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C446" i="20"/>
  <c r="O446" i="20"/>
  <c r="O491" i="20" s="1"/>
  <c r="D482" i="20"/>
  <c r="D530" i="20" s="1"/>
  <c r="I509" i="20"/>
  <c r="M510" i="20"/>
  <c r="N511" i="20"/>
  <c r="O533" i="20"/>
  <c r="I544" i="20"/>
  <c r="E596"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O609" i="20"/>
  <c r="P609" i="20" s="1"/>
  <c r="G643" i="20"/>
  <c r="N671" i="20"/>
  <c r="O669" i="18"/>
  <c r="M715" i="19"/>
  <c r="K700" i="19"/>
  <c r="L700" i="19" s="1"/>
  <c r="M700" i="19" s="1"/>
  <c r="K705" i="19"/>
  <c r="K707" i="19" s="1"/>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E544" i="19"/>
  <c r="D547" i="19"/>
  <c r="B548" i="19"/>
  <c r="B556"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530" i="19" s="1"/>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M509" i="19"/>
  <c r="M549" i="19" s="1"/>
  <c r="M572" i="19" s="1"/>
  <c r="K510" i="19"/>
  <c r="K550" i="19" s="1"/>
  <c r="K573" i="19" s="1"/>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AS123" i="19"/>
  <c r="M445" i="19"/>
  <c r="E415" i="19"/>
  <c r="K415" i="19"/>
  <c r="J125" i="19"/>
  <c r="W125" i="19"/>
  <c r="AI125" i="19"/>
  <c r="AU125" i="19"/>
  <c r="F123" i="19"/>
  <c r="S123" i="19"/>
  <c r="K418" i="19" s="1"/>
  <c r="F409" i="19"/>
  <c r="O423" i="19"/>
  <c r="BI125" i="19"/>
  <c r="C427" i="19"/>
  <c r="O415" i="19"/>
  <c r="G409" i="19"/>
  <c r="L439" i="19"/>
  <c r="Y123" i="19"/>
  <c r="AK123" i="19"/>
  <c r="AW123" i="19"/>
  <c r="K355" i="19"/>
  <c r="H415" i="19"/>
  <c r="K419" i="19"/>
  <c r="M439" i="19"/>
  <c r="L123" i="19"/>
  <c r="M419" i="19" s="1"/>
  <c r="M123" i="19"/>
  <c r="M418" i="19" s="1"/>
  <c r="Z123" i="19"/>
  <c r="J418" i="19" s="1"/>
  <c r="AL123" i="19"/>
  <c r="G418" i="19" s="1"/>
  <c r="AX123" i="19"/>
  <c r="D418" i="19" s="1"/>
  <c r="I415" i="19"/>
  <c r="J420" i="19"/>
  <c r="B123" i="19"/>
  <c r="O418" i="19" s="1"/>
  <c r="N123" i="19"/>
  <c r="M417" i="19" s="1"/>
  <c r="AA123" i="19"/>
  <c r="J417" i="19" s="1"/>
  <c r="AM123" i="19"/>
  <c r="G417" i="19" s="1"/>
  <c r="AY123" i="19"/>
  <c r="D417" i="19" s="1"/>
  <c r="K367" i="19"/>
  <c r="O123" i="19"/>
  <c r="AB123" i="19"/>
  <c r="AN123" i="19"/>
  <c r="F420" i="19" s="1"/>
  <c r="F421" i="19" s="1"/>
  <c r="AZ123" i="19"/>
  <c r="B419" i="19"/>
  <c r="N419" i="19"/>
  <c r="H445" i="19"/>
  <c r="M458" i="19"/>
  <c r="AO125" i="19"/>
  <c r="E439" i="19"/>
  <c r="M452" i="19"/>
  <c r="M415" i="19"/>
  <c r="N420" i="19"/>
  <c r="N421" i="19" s="1"/>
  <c r="O669" i="19"/>
  <c r="BE125" i="19"/>
  <c r="BF125" i="19"/>
  <c r="N644" i="19"/>
  <c r="F637" i="19"/>
  <c r="F636" i="19"/>
  <c r="D415" i="19"/>
  <c r="J421" i="19"/>
  <c r="D439" i="19"/>
  <c r="G439" i="19"/>
  <c r="G445" i="19"/>
  <c r="J452" i="19"/>
  <c r="J507" i="19"/>
  <c r="J547" i="19" s="1"/>
  <c r="H508" i="19"/>
  <c r="H548" i="19" s="1"/>
  <c r="F509" i="19"/>
  <c r="D510" i="19"/>
  <c r="J472" i="19"/>
  <c r="L478" i="19"/>
  <c r="B484" i="19"/>
  <c r="K644" i="19"/>
  <c r="G637" i="19"/>
  <c r="G636" i="19"/>
  <c r="K465" i="19"/>
  <c r="K504" i="19" s="1"/>
  <c r="K507" i="19"/>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L458" i="19"/>
  <c r="B465" i="19"/>
  <c r="B658" i="19" s="1"/>
  <c r="N465" i="19"/>
  <c r="C472" i="19"/>
  <c r="O472" i="19"/>
  <c r="H507" i="19"/>
  <c r="H547" i="19" s="1"/>
  <c r="H588" i="19"/>
  <c r="H603" i="19" s="1"/>
  <c r="M709" i="19"/>
  <c r="M711" i="19" s="1"/>
  <c r="N708" i="19"/>
  <c r="D465" i="19"/>
  <c r="D589" i="19" s="1"/>
  <c r="C503" i="19"/>
  <c r="O503" i="19"/>
  <c r="P505" i="19" s="1"/>
  <c r="C605" i="19"/>
  <c r="O605" i="19"/>
  <c r="M606" i="19"/>
  <c r="D567" i="19"/>
  <c r="H581" i="19"/>
  <c r="K634" i="19"/>
  <c r="C634" i="19"/>
  <c r="I688" i="19"/>
  <c r="H689" i="19"/>
  <c r="H691" i="19" s="1"/>
  <c r="F465" i="19"/>
  <c r="E503" i="19"/>
  <c r="L507" i="19"/>
  <c r="I581" i="19"/>
  <c r="L649" i="19"/>
  <c r="L603" i="19"/>
  <c r="L634" i="19"/>
  <c r="L632" i="19"/>
  <c r="G680" i="19"/>
  <c r="F681" i="19"/>
  <c r="F683" i="19" s="1"/>
  <c r="G691" i="19"/>
  <c r="L701" i="19"/>
  <c r="L703" i="19" s="1"/>
  <c r="E458" i="19"/>
  <c r="G465" i="19"/>
  <c r="G658" i="19" s="1"/>
  <c r="M507" i="19"/>
  <c r="M547" i="19" s="1"/>
  <c r="N521" i="19"/>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I697" i="19"/>
  <c r="I699" i="19" s="1"/>
  <c r="B608" i="19"/>
  <c r="N608" i="19"/>
  <c r="E676" i="19"/>
  <c r="G685" i="19"/>
  <c r="G687" i="19" s="1"/>
  <c r="E681" i="19"/>
  <c r="E683" i="19" s="1"/>
  <c r="O654" i="19"/>
  <c r="O721" i="19"/>
  <c r="O722" i="19" s="1"/>
  <c r="Y125" i="18"/>
  <c r="AW125" i="18"/>
  <c r="J125" i="18"/>
  <c r="M417" i="18"/>
  <c r="W125" i="18"/>
  <c r="J417" i="18"/>
  <c r="D417" i="18"/>
  <c r="AU125" i="18"/>
  <c r="L125" i="18"/>
  <c r="AK125" i="18"/>
  <c r="M125" i="18"/>
  <c r="L418" i="18"/>
  <c r="Z125" i="18"/>
  <c r="I418" i="18"/>
  <c r="AL125" i="18"/>
  <c r="AX125" i="18"/>
  <c r="G417" i="18"/>
  <c r="B125" i="18"/>
  <c r="AA125" i="18"/>
  <c r="F417" i="18"/>
  <c r="C417" i="18"/>
  <c r="AY125" i="18"/>
  <c r="I420" i="18"/>
  <c r="I421" i="18" s="1"/>
  <c r="X125" i="18"/>
  <c r="C123" i="18"/>
  <c r="AB123" i="18"/>
  <c r="BI125" i="18"/>
  <c r="O123" i="18"/>
  <c r="AN125" i="18"/>
  <c r="D123" i="18"/>
  <c r="Q123" i="18"/>
  <c r="L419" i="18" s="1"/>
  <c r="AC123" i="18"/>
  <c r="I419" i="18" s="1"/>
  <c r="AO123" i="18"/>
  <c r="BA123" i="18"/>
  <c r="B420" i="18" s="1"/>
  <c r="B421" i="18" s="1"/>
  <c r="R125" i="18"/>
  <c r="AV125" i="18"/>
  <c r="AD125" i="18"/>
  <c r="F123" i="18"/>
  <c r="P417" i="18" s="1"/>
  <c r="S123" i="18"/>
  <c r="AE123" i="18"/>
  <c r="H418" i="18" s="1"/>
  <c r="AQ123" i="18"/>
  <c r="BC123" i="18"/>
  <c r="B418" i="18" s="1"/>
  <c r="K544" i="18"/>
  <c r="N418" i="18"/>
  <c r="E125" i="18"/>
  <c r="P430" i="18" s="1"/>
  <c r="G123" i="18"/>
  <c r="T123" i="18"/>
  <c r="AF123" i="18"/>
  <c r="AR123" i="18"/>
  <c r="AJ125" i="18"/>
  <c r="F420" i="18"/>
  <c r="F421" i="18" s="1"/>
  <c r="AG125" i="18"/>
  <c r="G419" i="18"/>
  <c r="O423" i="18"/>
  <c r="O426" i="18"/>
  <c r="O427" i="18" s="1"/>
  <c r="U125" i="18"/>
  <c r="I123" i="18"/>
  <c r="M419" i="18" s="1"/>
  <c r="V123" i="18"/>
  <c r="J419" i="18" s="1"/>
  <c r="AH123" i="18"/>
  <c r="AT123" i="18"/>
  <c r="D419" i="18" s="1"/>
  <c r="K125" i="18"/>
  <c r="L420" i="18"/>
  <c r="L421" i="18" s="1"/>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G536" i="18"/>
  <c r="H538" i="18" s="1"/>
  <c r="J637" i="18"/>
  <c r="J636" i="18"/>
  <c r="B397" i="18"/>
  <c r="N397" i="18"/>
  <c r="J415" i="18"/>
  <c r="C439" i="18"/>
  <c r="O439" i="18"/>
  <c r="J445" i="18"/>
  <c r="F643" i="18"/>
  <c r="F644" i="18"/>
  <c r="F505" i="18"/>
  <c r="F504" i="18"/>
  <c r="K637" i="18"/>
  <c r="K636" i="18"/>
  <c r="I379" i="18"/>
  <c r="D439" i="18"/>
  <c r="O522" i="18"/>
  <c r="I538" i="18"/>
  <c r="L637" i="18"/>
  <c r="L636" i="18"/>
  <c r="J379" i="18"/>
  <c r="E439" i="18"/>
  <c r="J452" i="18"/>
  <c r="H547" i="18"/>
  <c r="D549" i="18"/>
  <c r="N550" i="18"/>
  <c r="I472" i="18"/>
  <c r="I529" i="18" s="1"/>
  <c r="K478" i="18"/>
  <c r="M484" i="18"/>
  <c r="J644" i="18"/>
  <c r="J643" i="18"/>
  <c r="E644" i="18"/>
  <c r="E643" i="18"/>
  <c r="M548" i="18"/>
  <c r="J538" i="18"/>
  <c r="M636" i="18"/>
  <c r="M637" i="18"/>
  <c r="K379" i="18"/>
  <c r="M445" i="18"/>
  <c r="K452" i="18"/>
  <c r="G64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504"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G520" i="18"/>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M537" i="18" s="1"/>
  <c r="N643" i="18"/>
  <c r="I550" i="18"/>
  <c r="F528" i="18"/>
  <c r="G530" i="18" s="1"/>
  <c r="G637" i="18"/>
  <c r="G636" i="18"/>
  <c r="E379" i="18"/>
  <c r="L439" i="18"/>
  <c r="M439" i="18"/>
  <c r="K445" i="18"/>
  <c r="F648" i="18"/>
  <c r="F655" i="18" s="1"/>
  <c r="F458" i="18"/>
  <c r="C642" i="18"/>
  <c r="F547" i="18"/>
  <c r="I520" i="18"/>
  <c r="J522" i="18" s="1"/>
  <c r="G529" i="18"/>
  <c r="E536" i="18"/>
  <c r="F538" i="18" s="1"/>
  <c r="G597" i="18"/>
  <c r="M458" i="18"/>
  <c r="O465" i="18"/>
  <c r="P466" i="18" s="1"/>
  <c r="D472" i="18"/>
  <c r="D537" i="18" s="1"/>
  <c r="G508" i="18"/>
  <c r="E581" i="18"/>
  <c r="E588" i="18"/>
  <c r="H603" i="18"/>
  <c r="H680" i="18"/>
  <c r="G681" i="18"/>
  <c r="G683" i="18" s="1"/>
  <c r="M709" i="18"/>
  <c r="M711" i="18" s="1"/>
  <c r="N708" i="18"/>
  <c r="B458" i="18"/>
  <c r="N458" i="18"/>
  <c r="D465" i="18"/>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J588" i="18"/>
  <c r="K590" i="18" s="1"/>
  <c r="D658"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N121" i="17"/>
  <c r="M375" i="17" s="1"/>
  <c r="Z121" i="17"/>
  <c r="J375" i="17" s="1"/>
  <c r="AL121" i="17"/>
  <c r="G375" i="17" s="1"/>
  <c r="AX121" i="17"/>
  <c r="D375" i="17" s="1"/>
  <c r="H116" i="17"/>
  <c r="H118" i="17" s="1"/>
  <c r="T116" i="17"/>
  <c r="T118" i="17" s="1"/>
  <c r="AF116" i="17"/>
  <c r="AF118" i="17" s="1"/>
  <c r="AR116" i="17"/>
  <c r="AR118" i="17" s="1"/>
  <c r="BD116" i="17"/>
  <c r="BD118" i="17" s="1"/>
  <c r="K121" i="17"/>
  <c r="W121" i="17"/>
  <c r="K374" i="17" s="1"/>
  <c r="AI121" i="17"/>
  <c r="H374" i="17" s="1"/>
  <c r="AU121" i="17"/>
  <c r="E374" i="17" s="1"/>
  <c r="AT121" i="17"/>
  <c r="E375" i="17" s="1"/>
  <c r="V121" i="17"/>
  <c r="K375" i="17" s="1"/>
  <c r="AH121" i="17"/>
  <c r="H375" i="17" s="1"/>
  <c r="AD121" i="17"/>
  <c r="I375" i="17" s="1"/>
  <c r="AP121" i="17"/>
  <c r="F375" i="17" s="1"/>
  <c r="I116" i="17"/>
  <c r="I118" i="17" s="1"/>
  <c r="U116" i="17"/>
  <c r="U118" i="17" s="1"/>
  <c r="AG116" i="17"/>
  <c r="AG118" i="17" s="1"/>
  <c r="AS116" i="17"/>
  <c r="AS118" i="17" s="1"/>
  <c r="BE116" i="17"/>
  <c r="BE118" i="17" s="1"/>
  <c r="R121" i="17"/>
  <c r="L375" i="17" s="1"/>
  <c r="B116" i="17"/>
  <c r="B118" i="17" s="1"/>
  <c r="O419" i="17" s="1"/>
  <c r="C116" i="17"/>
  <c r="C118" i="17" s="1"/>
  <c r="O116" i="17"/>
  <c r="O118" i="17" s="1"/>
  <c r="AA116" i="17"/>
  <c r="AA118" i="17" s="1"/>
  <c r="AM116" i="17"/>
  <c r="AM118" i="17" s="1"/>
  <c r="AY116" i="17"/>
  <c r="AY118" i="17" s="1"/>
  <c r="BK116" i="17"/>
  <c r="BK118" i="17" s="1"/>
  <c r="P121" i="17"/>
  <c r="AB121" i="17"/>
  <c r="AN121" i="17"/>
  <c r="AZ121" i="17"/>
  <c r="H568" i="17"/>
  <c r="F569" i="17"/>
  <c r="D570" i="17"/>
  <c r="B571" i="17"/>
  <c r="N571" i="17"/>
  <c r="O121" i="17"/>
  <c r="M374" i="17" s="1"/>
  <c r="AA121" i="17"/>
  <c r="J374" i="17" s="1"/>
  <c r="AM121" i="17"/>
  <c r="G374" i="17" s="1"/>
  <c r="AY121" i="17"/>
  <c r="D374" i="17" s="1"/>
  <c r="F121" i="17"/>
  <c r="AE121" i="17"/>
  <c r="I374" i="17" s="1"/>
  <c r="AQ121" i="17"/>
  <c r="F374" i="17" s="1"/>
  <c r="C121" i="17"/>
  <c r="N377" i="17" s="1"/>
  <c r="N378" i="17" s="1"/>
  <c r="F568" i="17"/>
  <c r="D569" i="17"/>
  <c r="B570" i="17"/>
  <c r="N570" i="17"/>
  <c r="AG121" i="17"/>
  <c r="H376" i="17" s="1"/>
  <c r="AS121" i="17"/>
  <c r="E376" i="17" s="1"/>
  <c r="I121" i="17"/>
  <c r="U121" i="17"/>
  <c r="K376" i="17" s="1"/>
  <c r="J121" i="17"/>
  <c r="G121" i="17"/>
  <c r="M377" i="17" s="1"/>
  <c r="M378" i="17" s="1"/>
  <c r="S121" i="17"/>
  <c r="L374" i="17" s="1"/>
  <c r="N442" i="17"/>
  <c r="F445" i="17"/>
  <c r="D451" i="17"/>
  <c r="B121" i="17"/>
  <c r="O377" i="17" s="1"/>
  <c r="O378" i="17" s="1"/>
  <c r="J360" i="17"/>
  <c r="M568" i="17"/>
  <c r="K569" i="17"/>
  <c r="I570" i="17"/>
  <c r="J442" i="17"/>
  <c r="J443" i="17"/>
  <c r="AF121" i="17"/>
  <c r="AR121" i="17"/>
  <c r="O485" i="17"/>
  <c r="N470" i="17"/>
  <c r="F488" i="17"/>
  <c r="I568" i="17"/>
  <c r="G569" i="17"/>
  <c r="E570" i="17"/>
  <c r="C571" i="17"/>
  <c r="O571" i="17"/>
  <c r="G419" i="17"/>
  <c r="M667" i="17"/>
  <c r="G444" i="17"/>
  <c r="H645" i="17"/>
  <c r="H647" i="17" s="1"/>
  <c r="D121" i="17"/>
  <c r="N376" i="17" s="1"/>
  <c r="E121" i="17"/>
  <c r="Q121" i="17"/>
  <c r="L376" i="17" s="1"/>
  <c r="AC121" i="17"/>
  <c r="I376" i="17" s="1"/>
  <c r="AO121" i="17"/>
  <c r="F376" i="17" s="1"/>
  <c r="L571" i="17"/>
  <c r="H406" i="17"/>
  <c r="M488" i="17"/>
  <c r="M121" i="17"/>
  <c r="M376" i="17" s="1"/>
  <c r="Y121" i="17"/>
  <c r="J376" i="17" s="1"/>
  <c r="AK121" i="17"/>
  <c r="G376" i="17" s="1"/>
  <c r="AW121" i="17"/>
  <c r="D376" i="17" s="1"/>
  <c r="H416" i="17"/>
  <c r="D631" i="17"/>
  <c r="I416" i="17"/>
  <c r="I426" i="17"/>
  <c r="C417" i="17"/>
  <c r="K568" i="17"/>
  <c r="I569" i="17"/>
  <c r="G570" i="17"/>
  <c r="H589" i="17"/>
  <c r="J417" i="17"/>
  <c r="G445" i="17"/>
  <c r="B590" i="17"/>
  <c r="J653" i="17"/>
  <c r="J655" i="17"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O572" i="18" l="1"/>
  <c r="O557" i="18"/>
  <c r="G420" i="19"/>
  <c r="G421" i="19" s="1"/>
  <c r="G535" i="17"/>
  <c r="K643" i="18"/>
  <c r="K644" i="18"/>
  <c r="B529" i="18"/>
  <c r="C603" i="19"/>
  <c r="N505" i="19"/>
  <c r="G595" i="20"/>
  <c r="J491" i="20"/>
  <c r="C531" i="20"/>
  <c r="N419" i="20"/>
  <c r="M701" i="28"/>
  <c r="M703" i="28" s="1"/>
  <c r="N700" i="28"/>
  <c r="E505" i="18"/>
  <c r="O712" i="19"/>
  <c r="B571" i="19"/>
  <c r="I544" i="18"/>
  <c r="E530" i="19"/>
  <c r="B429" i="19"/>
  <c r="D504" i="18"/>
  <c r="C530" i="20"/>
  <c r="E429" i="19"/>
  <c r="O547" i="19"/>
  <c r="C547" i="19"/>
  <c r="C658" i="19"/>
  <c r="B632" i="19"/>
  <c r="H455" i="20"/>
  <c r="N416" i="20"/>
  <c r="H429" i="19"/>
  <c r="O710" i="33"/>
  <c r="O711" i="33"/>
  <c r="H522" i="18"/>
  <c r="J603" i="19"/>
  <c r="C538" i="19"/>
  <c r="E603" i="20"/>
  <c r="N507" i="20"/>
  <c r="K523" i="20"/>
  <c r="L463" i="20"/>
  <c r="K547" i="19"/>
  <c r="C649" i="19"/>
  <c r="J634" i="19"/>
  <c r="E595" i="20"/>
  <c r="N447" i="20"/>
  <c r="N375" i="20"/>
  <c r="J560" i="20"/>
  <c r="C590" i="19"/>
  <c r="O557" i="19"/>
  <c r="D552" i="32"/>
  <c r="F432" i="18"/>
  <c r="C632" i="19"/>
  <c r="O548" i="19"/>
  <c r="O571" i="19" s="1"/>
  <c r="M595" i="20"/>
  <c r="D668" i="34"/>
  <c r="O668" i="34"/>
  <c r="I668" i="34"/>
  <c r="H668" i="34"/>
  <c r="F663" i="34"/>
  <c r="K668" i="34"/>
  <c r="E668" i="34"/>
  <c r="F668" i="34"/>
  <c r="N668" i="34"/>
  <c r="C668" i="34"/>
  <c r="B668" i="34"/>
  <c r="H681" i="34"/>
  <c r="H683" i="34" s="1"/>
  <c r="I680" i="34"/>
  <c r="M701" i="34"/>
  <c r="M703" i="34" s="1"/>
  <c r="N700" i="34"/>
  <c r="M692" i="34"/>
  <c r="L693" i="34"/>
  <c r="L695" i="34" s="1"/>
  <c r="J663" i="34"/>
  <c r="M668" i="34"/>
  <c r="J668" i="34"/>
  <c r="I672" i="34"/>
  <c r="H673" i="34"/>
  <c r="H675" i="34" s="1"/>
  <c r="L689" i="34"/>
  <c r="L691" i="34" s="1"/>
  <c r="M688" i="34"/>
  <c r="N574" i="34"/>
  <c r="N553" i="34"/>
  <c r="N552" i="34"/>
  <c r="N559" i="34"/>
  <c r="H677" i="34"/>
  <c r="H679" i="34" s="1"/>
  <c r="I676" i="34"/>
  <c r="F574" i="34"/>
  <c r="F553" i="34"/>
  <c r="F552" i="34"/>
  <c r="F559" i="34"/>
  <c r="K574" i="34"/>
  <c r="K559" i="34"/>
  <c r="K553" i="34"/>
  <c r="K552" i="34"/>
  <c r="O574" i="34"/>
  <c r="O553" i="34"/>
  <c r="O552" i="34"/>
  <c r="O559" i="34"/>
  <c r="O704" i="34"/>
  <c r="O705" i="34" s="1"/>
  <c r="N705" i="34"/>
  <c r="N707" i="34" s="1"/>
  <c r="B559" i="34"/>
  <c r="B574" i="34"/>
  <c r="B552" i="34"/>
  <c r="C574" i="34"/>
  <c r="C559" i="34"/>
  <c r="D561" i="34" s="1"/>
  <c r="C553" i="34"/>
  <c r="C552" i="34"/>
  <c r="M574" i="34"/>
  <c r="M552" i="34"/>
  <c r="M559" i="34"/>
  <c r="M553" i="34"/>
  <c r="E574" i="34"/>
  <c r="E552" i="34"/>
  <c r="E553" i="34"/>
  <c r="E559" i="34"/>
  <c r="D560" i="34"/>
  <c r="D657" i="34"/>
  <c r="I575" i="34"/>
  <c r="I582" i="34"/>
  <c r="I633" i="34" s="1"/>
  <c r="L574" i="34"/>
  <c r="L552" i="34"/>
  <c r="L559" i="34"/>
  <c r="L553" i="34"/>
  <c r="G574" i="34"/>
  <c r="G553" i="34"/>
  <c r="G552" i="34"/>
  <c r="G559" i="34"/>
  <c r="I685" i="34"/>
  <c r="I687" i="34" s="1"/>
  <c r="J684" i="34"/>
  <c r="J575" i="34"/>
  <c r="J582" i="34"/>
  <c r="J633" i="34" s="1"/>
  <c r="I560" i="34"/>
  <c r="I657" i="34"/>
  <c r="N696" i="34"/>
  <c r="M697" i="34"/>
  <c r="M699" i="34" s="1"/>
  <c r="J561" i="34"/>
  <c r="J560" i="34"/>
  <c r="J657" i="34"/>
  <c r="P656" i="34"/>
  <c r="D575" i="34"/>
  <c r="D582" i="34"/>
  <c r="D633" i="34" s="1"/>
  <c r="H553" i="34"/>
  <c r="H552" i="34"/>
  <c r="H559" i="34"/>
  <c r="I561" i="34" s="1"/>
  <c r="H574" i="34"/>
  <c r="N705" i="33"/>
  <c r="N707" i="33" s="1"/>
  <c r="O704" i="33"/>
  <c r="O705" i="33" s="1"/>
  <c r="Q118" i="17"/>
  <c r="L418" i="17" s="1"/>
  <c r="L406" i="17"/>
  <c r="N418" i="17"/>
  <c r="N375" i="17"/>
  <c r="O376" i="17"/>
  <c r="N374" i="17"/>
  <c r="O375" i="17"/>
  <c r="N419" i="17"/>
  <c r="F574" i="33"/>
  <c r="F552" i="33"/>
  <c r="F559" i="33"/>
  <c r="G561" i="33" s="1"/>
  <c r="F553" i="33"/>
  <c r="C574" i="33"/>
  <c r="C553" i="33"/>
  <c r="C559" i="33"/>
  <c r="C552" i="33"/>
  <c r="N696" i="33"/>
  <c r="M697" i="33"/>
  <c r="M699" i="33" s="1"/>
  <c r="L574" i="33"/>
  <c r="L552" i="33"/>
  <c r="L553" i="33"/>
  <c r="L559" i="33"/>
  <c r="O559" i="33"/>
  <c r="O574" i="33"/>
  <c r="O553" i="33"/>
  <c r="O552" i="33"/>
  <c r="I681" i="33"/>
  <c r="I683" i="33" s="1"/>
  <c r="J680" i="33"/>
  <c r="J574" i="33"/>
  <c r="J552" i="33"/>
  <c r="J553" i="33"/>
  <c r="J559" i="33"/>
  <c r="M553" i="33"/>
  <c r="M559" i="33"/>
  <c r="M574" i="33"/>
  <c r="M552" i="33"/>
  <c r="D574" i="33"/>
  <c r="D552" i="33"/>
  <c r="D559" i="33"/>
  <c r="D553" i="33"/>
  <c r="G553" i="33"/>
  <c r="H677" i="33"/>
  <c r="H679" i="33" s="1"/>
  <c r="I676" i="33"/>
  <c r="L693" i="33"/>
  <c r="L695" i="33" s="1"/>
  <c r="M692" i="33"/>
  <c r="H561" i="33"/>
  <c r="H560" i="33"/>
  <c r="H657" i="33"/>
  <c r="G575" i="33"/>
  <c r="G582" i="33"/>
  <c r="G633" i="33" s="1"/>
  <c r="I560" i="33"/>
  <c r="I561" i="33"/>
  <c r="I657" i="33"/>
  <c r="B574" i="33"/>
  <c r="B552" i="33"/>
  <c r="B559" i="33"/>
  <c r="G560" i="33"/>
  <c r="G657" i="33"/>
  <c r="N574" i="33"/>
  <c r="N552" i="33"/>
  <c r="N553" i="33"/>
  <c r="N559" i="33"/>
  <c r="K574" i="33"/>
  <c r="K553" i="33"/>
  <c r="K559" i="33"/>
  <c r="K552" i="33"/>
  <c r="J689" i="33"/>
  <c r="J691" i="33" s="1"/>
  <c r="K688" i="33"/>
  <c r="H575" i="33"/>
  <c r="H582" i="33"/>
  <c r="H633" i="33" s="1"/>
  <c r="F673" i="33"/>
  <c r="F675" i="33" s="1"/>
  <c r="G672" i="33"/>
  <c r="J684" i="33"/>
  <c r="I685" i="33"/>
  <c r="I687" i="33" s="1"/>
  <c r="E553" i="33"/>
  <c r="E559" i="33"/>
  <c r="E574" i="33"/>
  <c r="E552" i="33"/>
  <c r="I575" i="33"/>
  <c r="I582" i="33"/>
  <c r="I633" i="33" s="1"/>
  <c r="N666" i="33"/>
  <c r="F666" i="33"/>
  <c r="M666" i="33"/>
  <c r="E666" i="33"/>
  <c r="K666" i="33"/>
  <c r="C666" i="33"/>
  <c r="J666" i="33"/>
  <c r="B666" i="33"/>
  <c r="I666" i="33"/>
  <c r="H666" i="33"/>
  <c r="O666" i="33"/>
  <c r="G666" i="33"/>
  <c r="L666" i="33"/>
  <c r="D666" i="33"/>
  <c r="M701" i="33"/>
  <c r="M703" i="33" s="1"/>
  <c r="N700" i="33"/>
  <c r="N668" i="32"/>
  <c r="H668" i="32"/>
  <c r="I668" i="32"/>
  <c r="D668" i="32"/>
  <c r="L668" i="32"/>
  <c r="F668" i="32"/>
  <c r="E668" i="32"/>
  <c r="B668" i="32"/>
  <c r="M668" i="32"/>
  <c r="J668" i="32"/>
  <c r="C668" i="32"/>
  <c r="G668" i="32"/>
  <c r="K668" i="32"/>
  <c r="J663" i="32"/>
  <c r="J676" i="32"/>
  <c r="I677" i="32"/>
  <c r="I679" i="32" s="1"/>
  <c r="J672" i="32"/>
  <c r="I673" i="32"/>
  <c r="I675" i="32" s="1"/>
  <c r="E575" i="32"/>
  <c r="E582" i="32"/>
  <c r="E633" i="32" s="1"/>
  <c r="M559" i="32"/>
  <c r="M574" i="32"/>
  <c r="M552" i="32"/>
  <c r="M553" i="32"/>
  <c r="B575" i="32"/>
  <c r="B582" i="32"/>
  <c r="B633" i="32" s="1"/>
  <c r="J574" i="32"/>
  <c r="J553" i="32"/>
  <c r="J559" i="32"/>
  <c r="J552" i="32"/>
  <c r="E561" i="32"/>
  <c r="E560" i="32"/>
  <c r="E657" i="32"/>
  <c r="I681" i="32"/>
  <c r="I683" i="32" s="1"/>
  <c r="J680" i="32"/>
  <c r="J685" i="32"/>
  <c r="J687" i="32" s="1"/>
  <c r="K684" i="32"/>
  <c r="K693" i="32"/>
  <c r="K695" i="32" s="1"/>
  <c r="L692" i="32"/>
  <c r="H574" i="32"/>
  <c r="H552" i="32"/>
  <c r="H553" i="32"/>
  <c r="H559" i="32"/>
  <c r="P656" i="32"/>
  <c r="O560" i="32"/>
  <c r="O561" i="32"/>
  <c r="O657" i="32"/>
  <c r="N575" i="32"/>
  <c r="N582" i="32"/>
  <c r="N633" i="32" s="1"/>
  <c r="O710" i="32"/>
  <c r="O711" i="32"/>
  <c r="L575" i="32"/>
  <c r="L582" i="32"/>
  <c r="L633" i="32" s="1"/>
  <c r="C553" i="32"/>
  <c r="C552" i="32"/>
  <c r="C574" i="32"/>
  <c r="C559" i="32"/>
  <c r="N560" i="32"/>
  <c r="N561" i="32"/>
  <c r="N657" i="32"/>
  <c r="O698" i="32"/>
  <c r="O699" i="32"/>
  <c r="L560" i="32"/>
  <c r="L657" i="32"/>
  <c r="H663" i="32"/>
  <c r="O575" i="32"/>
  <c r="O582" i="32"/>
  <c r="O633" i="32" s="1"/>
  <c r="D575" i="32"/>
  <c r="D582" i="32"/>
  <c r="D633" i="32" s="1"/>
  <c r="K553" i="32"/>
  <c r="K559" i="32"/>
  <c r="L561" i="32" s="1"/>
  <c r="K574" i="32"/>
  <c r="K552" i="32"/>
  <c r="D560" i="32"/>
  <c r="D657" i="32"/>
  <c r="B560" i="32"/>
  <c r="B657" i="32"/>
  <c r="F663" i="32"/>
  <c r="G574" i="32"/>
  <c r="G552" i="32"/>
  <c r="G553" i="32"/>
  <c r="G559" i="32"/>
  <c r="F559" i="32"/>
  <c r="F574" i="32"/>
  <c r="F553" i="32"/>
  <c r="F552" i="32"/>
  <c r="K689" i="32"/>
  <c r="K691" i="32" s="1"/>
  <c r="L688" i="32"/>
  <c r="I574" i="32"/>
  <c r="I552" i="32"/>
  <c r="I559" i="32"/>
  <c r="I553" i="32"/>
  <c r="G668" i="31"/>
  <c r="C663" i="31"/>
  <c r="C668" i="31"/>
  <c r="P656" i="31"/>
  <c r="L666" i="31" s="1"/>
  <c r="E668" i="31"/>
  <c r="N668" i="31"/>
  <c r="F673" i="31"/>
  <c r="F675" i="31" s="1"/>
  <c r="G672" i="31"/>
  <c r="O668" i="31"/>
  <c r="M663" i="31"/>
  <c r="M668" i="31"/>
  <c r="I668" i="31"/>
  <c r="D668" i="31"/>
  <c r="B668" i="31"/>
  <c r="L668" i="31"/>
  <c r="J668" i="31"/>
  <c r="F668" i="31"/>
  <c r="K668" i="31"/>
  <c r="N574" i="31"/>
  <c r="N553" i="31"/>
  <c r="N559" i="31"/>
  <c r="N552" i="31"/>
  <c r="K689" i="31"/>
  <c r="K691" i="31" s="1"/>
  <c r="L688" i="31"/>
  <c r="G553" i="31"/>
  <c r="G552" i="31"/>
  <c r="G559" i="31"/>
  <c r="G574" i="31"/>
  <c r="I681" i="31"/>
  <c r="I683" i="31" s="1"/>
  <c r="J680" i="31"/>
  <c r="F574" i="31"/>
  <c r="F553" i="31"/>
  <c r="F559" i="31"/>
  <c r="F552" i="31"/>
  <c r="L575" i="31"/>
  <c r="L582" i="31"/>
  <c r="L633" i="31" s="1"/>
  <c r="F663" i="31"/>
  <c r="H677" i="31"/>
  <c r="H679" i="31" s="1"/>
  <c r="I676" i="31"/>
  <c r="H663" i="31"/>
  <c r="E574" i="31"/>
  <c r="E553" i="31"/>
  <c r="E552" i="31"/>
  <c r="E559" i="31"/>
  <c r="C574" i="31"/>
  <c r="C552" i="31"/>
  <c r="C553" i="31"/>
  <c r="C559" i="31"/>
  <c r="D574" i="31"/>
  <c r="D553" i="31"/>
  <c r="D552" i="31"/>
  <c r="D559" i="31"/>
  <c r="O710" i="31"/>
  <c r="O711" i="31"/>
  <c r="E663" i="31"/>
  <c r="M574" i="31"/>
  <c r="M553" i="31"/>
  <c r="M559" i="31"/>
  <c r="M552" i="31"/>
  <c r="K693" i="31"/>
  <c r="K695" i="31" s="1"/>
  <c r="L692" i="31"/>
  <c r="I574" i="31"/>
  <c r="I552" i="31"/>
  <c r="I559" i="31"/>
  <c r="I553" i="31"/>
  <c r="B574" i="31"/>
  <c r="B552" i="31"/>
  <c r="B559" i="31"/>
  <c r="H559" i="31"/>
  <c r="H552" i="31"/>
  <c r="H574" i="31"/>
  <c r="H553" i="31"/>
  <c r="K574" i="31"/>
  <c r="K552" i="31"/>
  <c r="K559" i="31"/>
  <c r="L561" i="31" s="1"/>
  <c r="K553" i="31"/>
  <c r="L560" i="31"/>
  <c r="L657" i="31"/>
  <c r="J559" i="31"/>
  <c r="J553" i="31"/>
  <c r="J574" i="31"/>
  <c r="J552" i="31"/>
  <c r="O700" i="31"/>
  <c r="O701" i="31" s="1"/>
  <c r="N701" i="31"/>
  <c r="N703" i="31" s="1"/>
  <c r="N696" i="31"/>
  <c r="M697" i="31"/>
  <c r="M699" i="31" s="1"/>
  <c r="J685" i="31"/>
  <c r="J687" i="31" s="1"/>
  <c r="K684" i="31"/>
  <c r="K663" i="31"/>
  <c r="O553" i="31"/>
  <c r="O552" i="31"/>
  <c r="O574" i="31"/>
  <c r="O559" i="31"/>
  <c r="P656" i="30"/>
  <c r="M666" i="30" s="1"/>
  <c r="O704" i="30"/>
  <c r="O705" i="30" s="1"/>
  <c r="N705" i="30"/>
  <c r="N707" i="30" s="1"/>
  <c r="H672" i="30"/>
  <c r="G673" i="30"/>
  <c r="G675" i="30" s="1"/>
  <c r="D668" i="30"/>
  <c r="D663" i="30"/>
  <c r="H668" i="30"/>
  <c r="C668" i="30"/>
  <c r="G668" i="30"/>
  <c r="K668" i="30"/>
  <c r="O668" i="30"/>
  <c r="L668" i="30"/>
  <c r="I668" i="30"/>
  <c r="E668" i="30"/>
  <c r="B668" i="30"/>
  <c r="M668" i="30"/>
  <c r="J668" i="30"/>
  <c r="F668" i="30"/>
  <c r="K668" i="29"/>
  <c r="B552" i="30"/>
  <c r="B574" i="30"/>
  <c r="B559" i="30"/>
  <c r="C553" i="30"/>
  <c r="C574" i="30"/>
  <c r="C559" i="30"/>
  <c r="C552" i="30"/>
  <c r="H560" i="30"/>
  <c r="H657" i="30"/>
  <c r="L663" i="30"/>
  <c r="I574" i="30"/>
  <c r="I559" i="30"/>
  <c r="I553" i="30"/>
  <c r="I552" i="30"/>
  <c r="H663" i="30"/>
  <c r="N574" i="30"/>
  <c r="N559" i="30"/>
  <c r="N553" i="30"/>
  <c r="N552" i="30"/>
  <c r="J574" i="30"/>
  <c r="J553" i="30"/>
  <c r="J552" i="30"/>
  <c r="J559" i="30"/>
  <c r="K689" i="30"/>
  <c r="K691" i="30" s="1"/>
  <c r="L688" i="30"/>
  <c r="H575" i="30"/>
  <c r="H582" i="30"/>
  <c r="H633" i="30" s="1"/>
  <c r="K693" i="30"/>
  <c r="K695" i="30" s="1"/>
  <c r="L692" i="30"/>
  <c r="N696" i="30"/>
  <c r="M697" i="30"/>
  <c r="M699" i="30" s="1"/>
  <c r="O710" i="30"/>
  <c r="O711" i="30"/>
  <c r="E559" i="30"/>
  <c r="E574" i="30"/>
  <c r="E553" i="30"/>
  <c r="E552" i="30"/>
  <c r="F574" i="30"/>
  <c r="F553" i="30"/>
  <c r="F552" i="30"/>
  <c r="F559" i="30"/>
  <c r="I681" i="30"/>
  <c r="I683" i="30" s="1"/>
  <c r="J680" i="30"/>
  <c r="K553" i="30"/>
  <c r="K574" i="30"/>
  <c r="K552" i="30"/>
  <c r="K559" i="30"/>
  <c r="J685" i="30"/>
  <c r="J687" i="30" s="1"/>
  <c r="K684" i="30"/>
  <c r="O574" i="30"/>
  <c r="O553" i="30"/>
  <c r="O559" i="30"/>
  <c r="O552" i="30"/>
  <c r="O702" i="30"/>
  <c r="O703" i="30"/>
  <c r="D574" i="30"/>
  <c r="D552" i="30"/>
  <c r="D559" i="30"/>
  <c r="D553" i="30"/>
  <c r="J676" i="30"/>
  <c r="I677" i="30"/>
  <c r="I679" i="30" s="1"/>
  <c r="L574" i="30"/>
  <c r="L552" i="30"/>
  <c r="L559" i="30"/>
  <c r="L553" i="30"/>
  <c r="M559" i="30"/>
  <c r="M574" i="30"/>
  <c r="M552" i="30"/>
  <c r="M553" i="30"/>
  <c r="G574" i="30"/>
  <c r="G553" i="30"/>
  <c r="G552" i="30"/>
  <c r="G559" i="30"/>
  <c r="F668" i="29"/>
  <c r="O668" i="29"/>
  <c r="H668" i="29"/>
  <c r="C668" i="29"/>
  <c r="D668" i="29"/>
  <c r="G668" i="29"/>
  <c r="N705" i="29"/>
  <c r="N707" i="29" s="1"/>
  <c r="O704" i="29"/>
  <c r="O705" i="29" s="1"/>
  <c r="H676" i="29"/>
  <c r="G677" i="29"/>
  <c r="G679" i="29" s="1"/>
  <c r="O711" i="29"/>
  <c r="O710" i="29"/>
  <c r="M696" i="29"/>
  <c r="L697" i="29"/>
  <c r="L699" i="29" s="1"/>
  <c r="N701" i="29"/>
  <c r="N703" i="29" s="1"/>
  <c r="O700" i="29"/>
  <c r="O701" i="29" s="1"/>
  <c r="L668" i="29"/>
  <c r="I668" i="29"/>
  <c r="E668" i="29"/>
  <c r="B668" i="29"/>
  <c r="M668" i="29"/>
  <c r="J668" i="29"/>
  <c r="G574" i="29"/>
  <c r="G552" i="29"/>
  <c r="G553" i="29"/>
  <c r="G559" i="29"/>
  <c r="I553" i="29"/>
  <c r="I559" i="29"/>
  <c r="I574" i="29"/>
  <c r="I552" i="29"/>
  <c r="K693" i="29"/>
  <c r="K695" i="29" s="1"/>
  <c r="L692" i="29"/>
  <c r="E575" i="29"/>
  <c r="E582" i="29"/>
  <c r="E633" i="29" s="1"/>
  <c r="D575" i="29"/>
  <c r="D582" i="29"/>
  <c r="D633" i="29" s="1"/>
  <c r="C559" i="29"/>
  <c r="D561" i="29" s="1"/>
  <c r="C574" i="29"/>
  <c r="C552" i="29"/>
  <c r="C553" i="29"/>
  <c r="L575" i="29"/>
  <c r="L582" i="29"/>
  <c r="L633" i="29" s="1"/>
  <c r="M575" i="29"/>
  <c r="M582" i="29"/>
  <c r="M633" i="29" s="1"/>
  <c r="D560" i="29"/>
  <c r="D657" i="29"/>
  <c r="L560" i="29"/>
  <c r="L657" i="29"/>
  <c r="J553" i="29"/>
  <c r="J559" i="29"/>
  <c r="J574" i="29"/>
  <c r="J552" i="29"/>
  <c r="G673" i="29"/>
  <c r="G675" i="29" s="1"/>
  <c r="H672" i="29"/>
  <c r="B559" i="29"/>
  <c r="B574" i="29"/>
  <c r="B552" i="29"/>
  <c r="K689" i="29"/>
  <c r="K691" i="29" s="1"/>
  <c r="L688" i="29"/>
  <c r="F574" i="29"/>
  <c r="F552" i="29"/>
  <c r="F553" i="29"/>
  <c r="F559" i="29"/>
  <c r="N574" i="29"/>
  <c r="N552" i="29"/>
  <c r="N553" i="29"/>
  <c r="N559" i="29"/>
  <c r="J685" i="29"/>
  <c r="J687" i="29" s="1"/>
  <c r="K684" i="29"/>
  <c r="H574" i="29"/>
  <c r="H553" i="29"/>
  <c r="H559" i="29"/>
  <c r="H552" i="29"/>
  <c r="E560" i="29"/>
  <c r="E561" i="29"/>
  <c r="E657" i="29"/>
  <c r="K559" i="29"/>
  <c r="L561" i="29" s="1"/>
  <c r="K574" i="29"/>
  <c r="K552" i="29"/>
  <c r="K553" i="29"/>
  <c r="O574" i="29"/>
  <c r="O552" i="29"/>
  <c r="O553" i="29"/>
  <c r="O559" i="29"/>
  <c r="I681" i="29"/>
  <c r="I683" i="29" s="1"/>
  <c r="J680" i="29"/>
  <c r="M560" i="29"/>
  <c r="M561" i="29"/>
  <c r="M657" i="29"/>
  <c r="N666" i="29"/>
  <c r="F666" i="29"/>
  <c r="M666" i="29"/>
  <c r="E666" i="29"/>
  <c r="L666" i="29"/>
  <c r="D666" i="29"/>
  <c r="K666" i="29"/>
  <c r="C666" i="29"/>
  <c r="J666" i="29"/>
  <c r="B666" i="29"/>
  <c r="I666" i="29"/>
  <c r="H666" i="29"/>
  <c r="O666" i="29"/>
  <c r="G666" i="29"/>
  <c r="D553" i="29"/>
  <c r="L553" i="29"/>
  <c r="H681" i="28"/>
  <c r="H683" i="28" s="1"/>
  <c r="I680" i="28"/>
  <c r="K575" i="28"/>
  <c r="K582" i="28"/>
  <c r="K633" i="28" s="1"/>
  <c r="C575" i="28"/>
  <c r="C582" i="28"/>
  <c r="C633" i="28" s="1"/>
  <c r="J575" i="28"/>
  <c r="J582" i="28"/>
  <c r="J633" i="28" s="1"/>
  <c r="D574" i="28"/>
  <c r="D552" i="28"/>
  <c r="D553" i="28"/>
  <c r="D559" i="28"/>
  <c r="I559" i="28"/>
  <c r="J561" i="28" s="1"/>
  <c r="I574" i="28"/>
  <c r="I552" i="28"/>
  <c r="I553" i="28"/>
  <c r="N666" i="28"/>
  <c r="F666" i="28"/>
  <c r="M666" i="28"/>
  <c r="E666" i="28"/>
  <c r="L666" i="28"/>
  <c r="D666" i="28"/>
  <c r="K666" i="28"/>
  <c r="C666" i="28"/>
  <c r="J666" i="28"/>
  <c r="B666" i="28"/>
  <c r="I666" i="28"/>
  <c r="H666" i="28"/>
  <c r="O666" i="28"/>
  <c r="G666" i="28"/>
  <c r="J560" i="28"/>
  <c r="J657" i="28"/>
  <c r="N574" i="28"/>
  <c r="N553" i="28"/>
  <c r="N559" i="28"/>
  <c r="N552" i="28"/>
  <c r="K689" i="28"/>
  <c r="K691" i="28" s="1"/>
  <c r="L688" i="28"/>
  <c r="I672" i="28"/>
  <c r="H673" i="28"/>
  <c r="H675" i="28" s="1"/>
  <c r="O710" i="28"/>
  <c r="O711" i="28"/>
  <c r="J685" i="28"/>
  <c r="J687" i="28" s="1"/>
  <c r="K684" i="28"/>
  <c r="N696" i="28"/>
  <c r="M697" i="28"/>
  <c r="M699" i="28" s="1"/>
  <c r="M574" i="28"/>
  <c r="M552" i="28"/>
  <c r="M553" i="28"/>
  <c r="M559" i="28"/>
  <c r="F574" i="28"/>
  <c r="F553" i="28"/>
  <c r="F559" i="28"/>
  <c r="F552" i="28"/>
  <c r="J668" i="28"/>
  <c r="B668" i="28"/>
  <c r="I668" i="28"/>
  <c r="H668" i="28"/>
  <c r="O668" i="28"/>
  <c r="G668" i="28"/>
  <c r="N668" i="28"/>
  <c r="F668" i="28"/>
  <c r="M668" i="28"/>
  <c r="E668" i="28"/>
  <c r="L668" i="28"/>
  <c r="D668" i="28"/>
  <c r="K668" i="28"/>
  <c r="C668" i="28"/>
  <c r="M693" i="28"/>
  <c r="M695" i="28" s="1"/>
  <c r="N692" i="28"/>
  <c r="H553" i="28"/>
  <c r="H559" i="28"/>
  <c r="H574" i="28"/>
  <c r="H552" i="28"/>
  <c r="K560" i="28"/>
  <c r="K561" i="28"/>
  <c r="K657" i="28"/>
  <c r="C560" i="28"/>
  <c r="C561" i="28"/>
  <c r="C657" i="28"/>
  <c r="G553" i="28"/>
  <c r="G559" i="28"/>
  <c r="G574" i="28"/>
  <c r="G552" i="28"/>
  <c r="H677" i="28"/>
  <c r="H679" i="28" s="1"/>
  <c r="I676" i="28"/>
  <c r="B575" i="28"/>
  <c r="B582" i="28"/>
  <c r="B633" i="28" s="1"/>
  <c r="J553" i="28"/>
  <c r="B560" i="28"/>
  <c r="B657" i="28"/>
  <c r="E574" i="28"/>
  <c r="E552" i="28"/>
  <c r="E553" i="28"/>
  <c r="E559" i="28"/>
  <c r="L574" i="28"/>
  <c r="L552" i="28"/>
  <c r="L553" i="28"/>
  <c r="L559" i="28"/>
  <c r="O553" i="28"/>
  <c r="O559" i="28"/>
  <c r="O574" i="28"/>
  <c r="O552" i="28"/>
  <c r="L663" i="25"/>
  <c r="F663" i="25"/>
  <c r="D668" i="25"/>
  <c r="O704" i="25"/>
  <c r="O705" i="25" s="1"/>
  <c r="N705" i="25"/>
  <c r="N707" i="25" s="1"/>
  <c r="L668" i="25"/>
  <c r="E668" i="25"/>
  <c r="G668" i="25"/>
  <c r="F668" i="25"/>
  <c r="O668" i="25"/>
  <c r="M668" i="25"/>
  <c r="H668" i="25"/>
  <c r="N668" i="25"/>
  <c r="I668" i="25"/>
  <c r="C668" i="25"/>
  <c r="B668" i="25"/>
  <c r="K668" i="25"/>
  <c r="G673" i="25"/>
  <c r="G675" i="25" s="1"/>
  <c r="H672" i="25"/>
  <c r="H553" i="25"/>
  <c r="H574" i="25"/>
  <c r="H559" i="25"/>
  <c r="I561" i="25" s="1"/>
  <c r="H552" i="25"/>
  <c r="B559" i="25"/>
  <c r="B574" i="25"/>
  <c r="B552" i="25"/>
  <c r="L574" i="25"/>
  <c r="L552" i="25"/>
  <c r="L553" i="25"/>
  <c r="L559" i="25"/>
  <c r="I575" i="25"/>
  <c r="I582" i="25"/>
  <c r="I633" i="25" s="1"/>
  <c r="G663" i="25"/>
  <c r="P656" i="25"/>
  <c r="O574" i="25"/>
  <c r="O553" i="25"/>
  <c r="O552" i="25"/>
  <c r="O559" i="25"/>
  <c r="L693" i="25"/>
  <c r="L695" i="25" s="1"/>
  <c r="M692" i="25"/>
  <c r="J559" i="25"/>
  <c r="J574" i="25"/>
  <c r="J552" i="25"/>
  <c r="J553" i="25"/>
  <c r="C559" i="25"/>
  <c r="C553" i="25"/>
  <c r="C574" i="25"/>
  <c r="C552" i="25"/>
  <c r="I560" i="25"/>
  <c r="I657" i="25"/>
  <c r="F574" i="25"/>
  <c r="F552" i="25"/>
  <c r="F559" i="25"/>
  <c r="F553" i="25"/>
  <c r="G574" i="25"/>
  <c r="G553" i="25"/>
  <c r="G559" i="25"/>
  <c r="G552" i="25"/>
  <c r="E574" i="25"/>
  <c r="E552" i="25"/>
  <c r="E559" i="25"/>
  <c r="E553" i="25"/>
  <c r="M574" i="25"/>
  <c r="M552" i="25"/>
  <c r="M559" i="25"/>
  <c r="M553" i="25"/>
  <c r="N561" i="25"/>
  <c r="N560" i="25"/>
  <c r="N657" i="25"/>
  <c r="L681" i="25"/>
  <c r="L683" i="25" s="1"/>
  <c r="M680" i="25"/>
  <c r="D574" i="25"/>
  <c r="D552" i="25"/>
  <c r="D553" i="25"/>
  <c r="D559" i="25"/>
  <c r="N701" i="25"/>
  <c r="N703" i="25" s="1"/>
  <c r="O700" i="25"/>
  <c r="O701" i="25" s="1"/>
  <c r="M697" i="25"/>
  <c r="M699" i="25" s="1"/>
  <c r="N696" i="25"/>
  <c r="N575" i="25"/>
  <c r="N582" i="25"/>
  <c r="N633" i="25" s="1"/>
  <c r="H663" i="25"/>
  <c r="D663" i="25"/>
  <c r="L689" i="25"/>
  <c r="L691" i="25" s="1"/>
  <c r="M688" i="25"/>
  <c r="H677" i="25"/>
  <c r="H679" i="25" s="1"/>
  <c r="I676" i="25"/>
  <c r="K559" i="25"/>
  <c r="K574" i="25"/>
  <c r="K552" i="25"/>
  <c r="K553" i="25"/>
  <c r="N684" i="25"/>
  <c r="M685" i="25"/>
  <c r="M687" i="25" s="1"/>
  <c r="O710" i="25"/>
  <c r="O711" i="25"/>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73" i="19" s="1"/>
  <c r="L547" i="19"/>
  <c r="L570" i="19" s="1"/>
  <c r="D644" i="19"/>
  <c r="K549" i="19"/>
  <c r="K572" i="19" s="1"/>
  <c r="B568" i="19"/>
  <c r="C522" i="19"/>
  <c r="J505" i="19"/>
  <c r="H504" i="19"/>
  <c r="I632" i="19"/>
  <c r="L544" i="19"/>
  <c r="L545" i="19" s="1"/>
  <c r="N549" i="19"/>
  <c r="D568" i="19"/>
  <c r="B549" i="19"/>
  <c r="B557" i="19" s="1"/>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D573" i="18" s="1"/>
  <c r="P571" i="18"/>
  <c r="P556" i="18"/>
  <c r="D544" i="18"/>
  <c r="O713" i="18"/>
  <c r="P712" i="18"/>
  <c r="P713" i="18" s="1"/>
  <c r="E420" i="18"/>
  <c r="E421" i="18" s="1"/>
  <c r="F544" i="18"/>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I607" i="20" s="1"/>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N545" i="18" s="1"/>
  <c r="F544" i="19"/>
  <c r="J544" i="19"/>
  <c r="J537" i="19"/>
  <c r="O530" i="19"/>
  <c r="N556" i="19"/>
  <c r="B547" i="19"/>
  <c r="B555" i="19" s="1"/>
  <c r="B568" i="18"/>
  <c r="B658" i="18"/>
  <c r="G548" i="18"/>
  <c r="D521" i="18"/>
  <c r="E555" i="19"/>
  <c r="I566" i="20"/>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O653" i="18" s="1"/>
  <c r="F649" i="18"/>
  <c r="O589" i="18"/>
  <c r="O632" i="18"/>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4" i="20"/>
  <c r="I610" i="20"/>
  <c r="E611" i="20"/>
  <c r="E448" i="20"/>
  <c r="E447" i="20"/>
  <c r="E497" i="20"/>
  <c r="E560" i="20"/>
  <c r="E552" i="20"/>
  <c r="C560" i="20"/>
  <c r="C448" i="20"/>
  <c r="C447" i="20"/>
  <c r="C497" i="20"/>
  <c r="D456" i="20"/>
  <c r="F611"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N704" i="19"/>
  <c r="M705" i="19"/>
  <c r="M707" i="19" s="1"/>
  <c r="F658" i="19"/>
  <c r="J688" i="19"/>
  <c r="I689" i="19"/>
  <c r="I691" i="19" s="1"/>
  <c r="D642" i="19"/>
  <c r="D645" i="19" s="1"/>
  <c r="D511" i="19"/>
  <c r="D466" i="19"/>
  <c r="O521" i="19"/>
  <c r="G537" i="19"/>
  <c r="K555" i="19"/>
  <c r="K570" i="19"/>
  <c r="F557" i="19"/>
  <c r="F572" i="19"/>
  <c r="N504" i="19"/>
  <c r="L558"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K568" i="18"/>
  <c r="K555" i="18"/>
  <c r="K570" i="18"/>
  <c r="L589" i="18"/>
  <c r="M466" i="18"/>
  <c r="E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K535" i="17"/>
  <c r="D534" i="17"/>
  <c r="I536" i="17"/>
  <c r="K534" i="17"/>
  <c r="B536" i="17"/>
  <c r="D535" i="17"/>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M407" i="17"/>
  <c r="M408" i="17" s="1"/>
  <c r="N483" i="17"/>
  <c r="M483" i="17"/>
  <c r="G483" i="17"/>
  <c r="D483" i="17"/>
  <c r="I483" i="17"/>
  <c r="C483" i="17"/>
  <c r="F483" i="17"/>
  <c r="K483" i="17"/>
  <c r="J483" i="17"/>
  <c r="O483" i="17"/>
  <c r="L483" i="17"/>
  <c r="H483" i="17"/>
  <c r="N406" i="17"/>
  <c r="N407" i="17"/>
  <c r="N408" i="17" s="1"/>
  <c r="O407" i="17"/>
  <c r="O408" i="17" s="1"/>
  <c r="O404" i="17"/>
  <c r="E493" i="17"/>
  <c r="N404" i="17"/>
  <c r="N405" i="17"/>
  <c r="K433" i="17"/>
  <c r="K366" i="17"/>
  <c r="N493" i="17"/>
  <c r="O493" i="17"/>
  <c r="G495" i="17"/>
  <c r="O489" i="17"/>
  <c r="F366" i="17"/>
  <c r="O416" i="17"/>
  <c r="I496" i="17"/>
  <c r="C494" i="17"/>
  <c r="M494" i="17"/>
  <c r="C489" i="17"/>
  <c r="E603" i="17"/>
  <c r="E610" i="17" s="1"/>
  <c r="F496" i="17"/>
  <c r="O374" i="17"/>
  <c r="L566" i="17"/>
  <c r="I553" i="17"/>
  <c r="L603" i="17"/>
  <c r="L607" i="17" s="1"/>
  <c r="H495" i="17"/>
  <c r="G496" i="17"/>
  <c r="C495" i="17"/>
  <c r="K553" i="17"/>
  <c r="M496" i="17"/>
  <c r="M553" i="17"/>
  <c r="I603" i="17"/>
  <c r="I607" i="17" s="1"/>
  <c r="I566" i="17"/>
  <c r="K603" i="17"/>
  <c r="K607" i="17" s="1"/>
  <c r="G553" i="17"/>
  <c r="G603" i="17"/>
  <c r="G607" i="17" s="1"/>
  <c r="M603" i="17"/>
  <c r="M607" i="17" s="1"/>
  <c r="J446" i="17"/>
  <c r="F566" i="17"/>
  <c r="I454" i="17"/>
  <c r="F553" i="17"/>
  <c r="J566" i="17"/>
  <c r="H553" i="17"/>
  <c r="L553" i="17"/>
  <c r="H494" i="17"/>
  <c r="J505" i="17"/>
  <c r="J553" i="17"/>
  <c r="F495" i="17"/>
  <c r="H603" i="17"/>
  <c r="H607" i="17" s="1"/>
  <c r="O566" i="17"/>
  <c r="C566" i="17"/>
  <c r="C603" i="17"/>
  <c r="C610" i="17" s="1"/>
  <c r="I493" i="17"/>
  <c r="O596" i="17"/>
  <c r="O603" i="17"/>
  <c r="O610" i="17" s="1"/>
  <c r="E494" i="17"/>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M513" i="19" l="1"/>
  <c r="M556" i="19"/>
  <c r="M538" i="20"/>
  <c r="E430" i="18"/>
  <c r="J512" i="19"/>
  <c r="H604" i="20"/>
  <c r="M598" i="20"/>
  <c r="H572" i="19"/>
  <c r="Q658" i="18"/>
  <c r="D558" i="18"/>
  <c r="O700" i="28"/>
  <c r="O701" i="28" s="1"/>
  <c r="N701" i="28"/>
  <c r="N703" i="28" s="1"/>
  <c r="B572" i="19"/>
  <c r="M693" i="34"/>
  <c r="M695" i="34" s="1"/>
  <c r="N692" i="34"/>
  <c r="O700" i="34"/>
  <c r="O701" i="34" s="1"/>
  <c r="N701" i="34"/>
  <c r="N703" i="34" s="1"/>
  <c r="I681" i="34"/>
  <c r="I683" i="34" s="1"/>
  <c r="J680" i="34"/>
  <c r="H575" i="34"/>
  <c r="H582" i="34"/>
  <c r="H633" i="34" s="1"/>
  <c r="B560" i="34"/>
  <c r="B657" i="34"/>
  <c r="E575" i="34"/>
  <c r="E582" i="34"/>
  <c r="E633" i="34" s="1"/>
  <c r="H561" i="34"/>
  <c r="H560" i="34"/>
  <c r="H657" i="34"/>
  <c r="N666" i="34"/>
  <c r="F666" i="34"/>
  <c r="M666" i="34"/>
  <c r="E666" i="34"/>
  <c r="L666" i="34"/>
  <c r="D666" i="34"/>
  <c r="K666" i="34"/>
  <c r="C666" i="34"/>
  <c r="J666" i="34"/>
  <c r="B666" i="34"/>
  <c r="I666" i="34"/>
  <c r="O666" i="34"/>
  <c r="G666" i="34"/>
  <c r="H666" i="34"/>
  <c r="G575" i="34"/>
  <c r="G582" i="34"/>
  <c r="G633" i="34" s="1"/>
  <c r="F575" i="34"/>
  <c r="F582" i="34"/>
  <c r="F633" i="34" s="1"/>
  <c r="N575" i="34"/>
  <c r="N582" i="34"/>
  <c r="N633" i="34" s="1"/>
  <c r="C560" i="34"/>
  <c r="C561" i="34"/>
  <c r="C657" i="34"/>
  <c r="O706" i="34"/>
  <c r="O707" i="34"/>
  <c r="K560" i="34"/>
  <c r="K561" i="34"/>
  <c r="K657" i="34"/>
  <c r="J685" i="34"/>
  <c r="J687" i="34" s="1"/>
  <c r="K684" i="34"/>
  <c r="L560" i="34"/>
  <c r="L561" i="34"/>
  <c r="L657" i="34"/>
  <c r="C575" i="34"/>
  <c r="C582" i="34"/>
  <c r="C633" i="34" s="1"/>
  <c r="O561" i="34"/>
  <c r="O560" i="34"/>
  <c r="O657" i="34"/>
  <c r="K575" i="34"/>
  <c r="K582" i="34"/>
  <c r="K633" i="34" s="1"/>
  <c r="M689" i="34"/>
  <c r="M691" i="34" s="1"/>
  <c r="N688" i="34"/>
  <c r="M561" i="34"/>
  <c r="M560" i="34"/>
  <c r="M657" i="34"/>
  <c r="J676" i="34"/>
  <c r="I677" i="34"/>
  <c r="I679" i="34" s="1"/>
  <c r="O696" i="34"/>
  <c r="O697" i="34" s="1"/>
  <c r="N697" i="34"/>
  <c r="N699" i="34" s="1"/>
  <c r="G561" i="34"/>
  <c r="G560" i="34"/>
  <c r="G657" i="34"/>
  <c r="L575" i="34"/>
  <c r="L582" i="34"/>
  <c r="L633" i="34" s="1"/>
  <c r="F561" i="34"/>
  <c r="F560" i="34"/>
  <c r="F657" i="34"/>
  <c r="E561" i="34"/>
  <c r="E560" i="34"/>
  <c r="E657" i="34"/>
  <c r="M575" i="34"/>
  <c r="M582" i="34"/>
  <c r="M633" i="34" s="1"/>
  <c r="B575" i="34"/>
  <c r="B582" i="34"/>
  <c r="B633" i="34" s="1"/>
  <c r="O575" i="34"/>
  <c r="O582" i="34"/>
  <c r="O633" i="34" s="1"/>
  <c r="N561" i="34"/>
  <c r="N560" i="34"/>
  <c r="N657" i="34"/>
  <c r="J672" i="34"/>
  <c r="I673" i="34"/>
  <c r="I675" i="34" s="1"/>
  <c r="O706" i="33"/>
  <c r="O707" i="33"/>
  <c r="E560" i="33"/>
  <c r="E561" i="33"/>
  <c r="E657" i="33"/>
  <c r="B560" i="33"/>
  <c r="B657" i="33"/>
  <c r="L688" i="33"/>
  <c r="K689" i="33"/>
  <c r="K691" i="33" s="1"/>
  <c r="C575" i="33"/>
  <c r="C582" i="33"/>
  <c r="C633" i="33" s="1"/>
  <c r="N561" i="33"/>
  <c r="N560" i="33"/>
  <c r="N657" i="33"/>
  <c r="M560" i="33"/>
  <c r="M561" i="33"/>
  <c r="M657" i="33"/>
  <c r="K680" i="33"/>
  <c r="J681" i="33"/>
  <c r="J683" i="33" s="1"/>
  <c r="B575" i="33"/>
  <c r="B582" i="33"/>
  <c r="B633" i="33" s="1"/>
  <c r="D561" i="33"/>
  <c r="D560" i="33"/>
  <c r="D657" i="33"/>
  <c r="L575" i="33"/>
  <c r="L582" i="33"/>
  <c r="L633" i="33" s="1"/>
  <c r="J561" i="33"/>
  <c r="J560" i="33"/>
  <c r="J657" i="33"/>
  <c r="O700" i="33"/>
  <c r="O701" i="33" s="1"/>
  <c r="N701" i="33"/>
  <c r="N703" i="33" s="1"/>
  <c r="J685" i="33"/>
  <c r="J687" i="33" s="1"/>
  <c r="K684" i="33"/>
  <c r="K560" i="33"/>
  <c r="K561" i="33"/>
  <c r="K657" i="33"/>
  <c r="M693" i="33"/>
  <c r="M695" i="33" s="1"/>
  <c r="N692" i="33"/>
  <c r="D575" i="33"/>
  <c r="D582" i="33"/>
  <c r="D633" i="33" s="1"/>
  <c r="O575" i="33"/>
  <c r="O582" i="33"/>
  <c r="O633" i="33" s="1"/>
  <c r="F561" i="33"/>
  <c r="F560" i="33"/>
  <c r="F657" i="33"/>
  <c r="G673" i="33"/>
  <c r="G675" i="33" s="1"/>
  <c r="H672" i="33"/>
  <c r="O560" i="33"/>
  <c r="O561" i="33"/>
  <c r="O657" i="33"/>
  <c r="O696" i="33"/>
  <c r="O697" i="33" s="1"/>
  <c r="N697" i="33"/>
  <c r="N699" i="33" s="1"/>
  <c r="N575" i="33"/>
  <c r="N582" i="33"/>
  <c r="N633" i="33" s="1"/>
  <c r="K575" i="33"/>
  <c r="K582" i="33"/>
  <c r="K633" i="33" s="1"/>
  <c r="J676" i="33"/>
  <c r="I677" i="33"/>
  <c r="I679" i="33" s="1"/>
  <c r="J575" i="33"/>
  <c r="J582" i="33"/>
  <c r="J633" i="33" s="1"/>
  <c r="F575" i="33"/>
  <c r="F582" i="33"/>
  <c r="F633" i="33" s="1"/>
  <c r="E575" i="33"/>
  <c r="E582" i="33"/>
  <c r="E633" i="33" s="1"/>
  <c r="M575" i="33"/>
  <c r="M582" i="33"/>
  <c r="M633" i="33" s="1"/>
  <c r="L561" i="33"/>
  <c r="L560" i="33"/>
  <c r="L657" i="33"/>
  <c r="C560" i="33"/>
  <c r="C561" i="33"/>
  <c r="C657" i="33"/>
  <c r="K575" i="32"/>
  <c r="K582" i="32"/>
  <c r="K633" i="32" s="1"/>
  <c r="H560" i="32"/>
  <c r="H561" i="32"/>
  <c r="H657" i="32"/>
  <c r="M560" i="32"/>
  <c r="M561" i="32"/>
  <c r="M657" i="32"/>
  <c r="I561" i="32"/>
  <c r="I560" i="32"/>
  <c r="I657" i="32"/>
  <c r="F575" i="32"/>
  <c r="F582" i="32"/>
  <c r="F633" i="32" s="1"/>
  <c r="K561" i="32"/>
  <c r="K560" i="32"/>
  <c r="K657" i="32"/>
  <c r="C561" i="32"/>
  <c r="C560" i="32"/>
  <c r="C657" i="32"/>
  <c r="J681" i="32"/>
  <c r="J683" i="32" s="1"/>
  <c r="K680" i="32"/>
  <c r="F560" i="32"/>
  <c r="F561" i="32"/>
  <c r="F657" i="32"/>
  <c r="C575" i="32"/>
  <c r="C582" i="32"/>
  <c r="C633" i="32" s="1"/>
  <c r="J575" i="32"/>
  <c r="J582" i="32"/>
  <c r="J633" i="32" s="1"/>
  <c r="I575" i="32"/>
  <c r="I582" i="32"/>
  <c r="I633" i="32" s="1"/>
  <c r="H575" i="32"/>
  <c r="H582" i="32"/>
  <c r="H633" i="32" s="1"/>
  <c r="G560" i="32"/>
  <c r="G561" i="32"/>
  <c r="G657" i="32"/>
  <c r="L689" i="32"/>
  <c r="L691" i="32" s="1"/>
  <c r="M688" i="32"/>
  <c r="D561" i="32"/>
  <c r="L693" i="32"/>
  <c r="L695" i="32" s="1"/>
  <c r="M692" i="32"/>
  <c r="K672" i="32"/>
  <c r="J673" i="32"/>
  <c r="J675" i="32" s="1"/>
  <c r="G575" i="32"/>
  <c r="G582" i="32"/>
  <c r="G633" i="32" s="1"/>
  <c r="N666" i="32"/>
  <c r="F666" i="32"/>
  <c r="M666" i="32"/>
  <c r="E666" i="32"/>
  <c r="L666" i="32"/>
  <c r="D666" i="32"/>
  <c r="K666" i="32"/>
  <c r="C666" i="32"/>
  <c r="J666" i="32"/>
  <c r="B666" i="32"/>
  <c r="I666" i="32"/>
  <c r="H666" i="32"/>
  <c r="O666" i="32"/>
  <c r="G666" i="32"/>
  <c r="K685" i="32"/>
  <c r="K687" i="32" s="1"/>
  <c r="L684" i="32"/>
  <c r="J561" i="32"/>
  <c r="J560" i="32"/>
  <c r="J657" i="32"/>
  <c r="M575" i="32"/>
  <c r="M582" i="32"/>
  <c r="M633" i="32" s="1"/>
  <c r="K676" i="32"/>
  <c r="J677" i="32"/>
  <c r="J679" i="32" s="1"/>
  <c r="I666" i="31"/>
  <c r="C666" i="31"/>
  <c r="D666" i="31"/>
  <c r="E666" i="31"/>
  <c r="N666" i="31"/>
  <c r="O666" i="31"/>
  <c r="J666" i="31"/>
  <c r="H666" i="31"/>
  <c r="M666" i="31"/>
  <c r="B666" i="31"/>
  <c r="F666" i="31"/>
  <c r="K666" i="31"/>
  <c r="G666" i="31"/>
  <c r="G673" i="31"/>
  <c r="G675" i="31" s="1"/>
  <c r="H672" i="31"/>
  <c r="O575" i="31"/>
  <c r="O582" i="31"/>
  <c r="O633" i="31" s="1"/>
  <c r="O696" i="31"/>
  <c r="O697" i="31" s="1"/>
  <c r="N697" i="31"/>
  <c r="N699" i="31" s="1"/>
  <c r="E561" i="31"/>
  <c r="E560" i="31"/>
  <c r="E657" i="31"/>
  <c r="J676" i="31"/>
  <c r="I677" i="31"/>
  <c r="I679" i="31" s="1"/>
  <c r="F575" i="31"/>
  <c r="F582" i="31"/>
  <c r="F633" i="31" s="1"/>
  <c r="O702" i="31"/>
  <c r="O703" i="31"/>
  <c r="H575" i="31"/>
  <c r="H582" i="31"/>
  <c r="H633" i="31" s="1"/>
  <c r="M561" i="31"/>
  <c r="M560" i="31"/>
  <c r="M657" i="31"/>
  <c r="D575" i="31"/>
  <c r="D582" i="31"/>
  <c r="D633" i="31" s="1"/>
  <c r="L689" i="31"/>
  <c r="L691" i="31" s="1"/>
  <c r="M688" i="31"/>
  <c r="H560" i="31"/>
  <c r="H561" i="31"/>
  <c r="H657" i="31"/>
  <c r="M575" i="31"/>
  <c r="M582" i="31"/>
  <c r="M633" i="31" s="1"/>
  <c r="J575" i="31"/>
  <c r="J582" i="31"/>
  <c r="J633" i="31" s="1"/>
  <c r="K561" i="31"/>
  <c r="K560" i="31"/>
  <c r="K657" i="31"/>
  <c r="I575" i="31"/>
  <c r="I582" i="31"/>
  <c r="I633" i="31" s="1"/>
  <c r="G575" i="31"/>
  <c r="G582" i="31"/>
  <c r="G633" i="31" s="1"/>
  <c r="N561" i="31"/>
  <c r="N560" i="31"/>
  <c r="N657" i="31"/>
  <c r="K685" i="31"/>
  <c r="K687" i="31" s="1"/>
  <c r="L684" i="31"/>
  <c r="B560" i="31"/>
  <c r="B657" i="31"/>
  <c r="G560" i="31"/>
  <c r="G561" i="31"/>
  <c r="G657" i="31"/>
  <c r="I561" i="31"/>
  <c r="I560" i="31"/>
  <c r="I657" i="31"/>
  <c r="J681" i="31"/>
  <c r="J683" i="31" s="1"/>
  <c r="K680" i="31"/>
  <c r="C561" i="31"/>
  <c r="C560" i="31"/>
  <c r="C657" i="31"/>
  <c r="J560" i="31"/>
  <c r="J561" i="31"/>
  <c r="J657" i="31"/>
  <c r="K575" i="31"/>
  <c r="K582" i="31"/>
  <c r="K633" i="31" s="1"/>
  <c r="L693" i="31"/>
  <c r="L695" i="31" s="1"/>
  <c r="M692" i="31"/>
  <c r="D561" i="31"/>
  <c r="D560" i="31"/>
  <c r="D657" i="31"/>
  <c r="C575" i="31"/>
  <c r="C582" i="31"/>
  <c r="C633" i="31" s="1"/>
  <c r="F561" i="31"/>
  <c r="F560" i="31"/>
  <c r="F657" i="31"/>
  <c r="N575" i="31"/>
  <c r="N582" i="31"/>
  <c r="N633" i="31" s="1"/>
  <c r="E575" i="31"/>
  <c r="E582" i="31"/>
  <c r="E633" i="31" s="1"/>
  <c r="O561" i="31"/>
  <c r="O560" i="31"/>
  <c r="O657" i="31"/>
  <c r="B575" i="31"/>
  <c r="B582" i="31"/>
  <c r="B633" i="31" s="1"/>
  <c r="K666" i="30"/>
  <c r="F666" i="30"/>
  <c r="B666" i="30"/>
  <c r="J666" i="30"/>
  <c r="N666" i="30"/>
  <c r="C666" i="30"/>
  <c r="G666" i="30"/>
  <c r="D666" i="30"/>
  <c r="O666" i="30"/>
  <c r="L666" i="30"/>
  <c r="H666" i="30"/>
  <c r="E666" i="30"/>
  <c r="I666" i="30"/>
  <c r="I672" i="30"/>
  <c r="H673" i="30"/>
  <c r="H675" i="30" s="1"/>
  <c r="O706" i="30"/>
  <c r="O707" i="30"/>
  <c r="M575" i="30"/>
  <c r="M582" i="30"/>
  <c r="M633" i="30" s="1"/>
  <c r="K685" i="30"/>
  <c r="K687" i="30" s="1"/>
  <c r="L684" i="30"/>
  <c r="I561" i="30"/>
  <c r="I560" i="30"/>
  <c r="I657" i="30"/>
  <c r="C560" i="30"/>
  <c r="C561" i="30"/>
  <c r="C657" i="30"/>
  <c r="G560" i="30"/>
  <c r="G561" i="30"/>
  <c r="G657" i="30"/>
  <c r="M561" i="30"/>
  <c r="M560" i="30"/>
  <c r="M657" i="30"/>
  <c r="K676" i="30"/>
  <c r="J677" i="30"/>
  <c r="J679" i="30" s="1"/>
  <c r="L689" i="30"/>
  <c r="L691" i="30" s="1"/>
  <c r="M688" i="30"/>
  <c r="I575" i="30"/>
  <c r="I582" i="30"/>
  <c r="I633" i="30" s="1"/>
  <c r="C575" i="30"/>
  <c r="C582" i="30"/>
  <c r="C633" i="30" s="1"/>
  <c r="K560" i="30"/>
  <c r="K561" i="30"/>
  <c r="K657" i="30"/>
  <c r="F575" i="30"/>
  <c r="F582" i="30"/>
  <c r="F633" i="30" s="1"/>
  <c r="N561" i="30"/>
  <c r="N560" i="30"/>
  <c r="N657" i="30"/>
  <c r="J561" i="30"/>
  <c r="J560" i="30"/>
  <c r="J657" i="30"/>
  <c r="G575" i="30"/>
  <c r="G582" i="30"/>
  <c r="G633" i="30" s="1"/>
  <c r="L560" i="30"/>
  <c r="L561" i="30"/>
  <c r="L657" i="30"/>
  <c r="O560" i="30"/>
  <c r="O561" i="30"/>
  <c r="O657" i="30"/>
  <c r="K575" i="30"/>
  <c r="K582" i="30"/>
  <c r="K633" i="30" s="1"/>
  <c r="O696" i="30"/>
  <c r="O697" i="30" s="1"/>
  <c r="N697" i="30"/>
  <c r="N699" i="30" s="1"/>
  <c r="B560" i="30"/>
  <c r="B657" i="30"/>
  <c r="N575" i="30"/>
  <c r="N582" i="30"/>
  <c r="N633" i="30" s="1"/>
  <c r="D575" i="30"/>
  <c r="D582" i="30"/>
  <c r="D633" i="30" s="1"/>
  <c r="J681" i="30"/>
  <c r="J683" i="30" s="1"/>
  <c r="K680" i="30"/>
  <c r="L693" i="30"/>
  <c r="L695" i="30" s="1"/>
  <c r="M692" i="30"/>
  <c r="B575" i="30"/>
  <c r="B582" i="30"/>
  <c r="B633" i="30" s="1"/>
  <c r="D561" i="30"/>
  <c r="D560" i="30"/>
  <c r="D657" i="30"/>
  <c r="L575" i="30"/>
  <c r="L582" i="30"/>
  <c r="L633" i="30" s="1"/>
  <c r="O575" i="30"/>
  <c r="O582" i="30"/>
  <c r="O633" i="30" s="1"/>
  <c r="E575" i="30"/>
  <c r="E582" i="30"/>
  <c r="E633" i="30" s="1"/>
  <c r="H561" i="30"/>
  <c r="F561" i="30"/>
  <c r="F560" i="30"/>
  <c r="F657" i="30"/>
  <c r="E561" i="30"/>
  <c r="E560" i="30"/>
  <c r="E657" i="30"/>
  <c r="J575" i="30"/>
  <c r="J582" i="30"/>
  <c r="J633" i="30" s="1"/>
  <c r="O706" i="29"/>
  <c r="O707" i="29"/>
  <c r="H677" i="29"/>
  <c r="H679" i="29" s="1"/>
  <c r="I676" i="29"/>
  <c r="O702" i="29"/>
  <c r="O703" i="29"/>
  <c r="N696" i="29"/>
  <c r="M697" i="29"/>
  <c r="M699" i="29" s="1"/>
  <c r="J681" i="29"/>
  <c r="J683" i="29" s="1"/>
  <c r="K680" i="29"/>
  <c r="H561" i="29"/>
  <c r="H560" i="29"/>
  <c r="H657" i="29"/>
  <c r="N560" i="29"/>
  <c r="N561" i="29"/>
  <c r="N657" i="29"/>
  <c r="F575" i="29"/>
  <c r="F582" i="29"/>
  <c r="F633" i="29" s="1"/>
  <c r="I672" i="29"/>
  <c r="H673" i="29"/>
  <c r="H675" i="29" s="1"/>
  <c r="K575" i="29"/>
  <c r="K582" i="29"/>
  <c r="K633" i="29" s="1"/>
  <c r="O561" i="29"/>
  <c r="O560" i="29"/>
  <c r="O657" i="29"/>
  <c r="K560" i="29"/>
  <c r="K561" i="29"/>
  <c r="K657" i="29"/>
  <c r="H575" i="29"/>
  <c r="H582" i="29"/>
  <c r="H633" i="29" s="1"/>
  <c r="L689" i="29"/>
  <c r="L691" i="29" s="1"/>
  <c r="M688" i="29"/>
  <c r="L693" i="29"/>
  <c r="L695" i="29" s="1"/>
  <c r="M692" i="29"/>
  <c r="N575" i="29"/>
  <c r="N582" i="29"/>
  <c r="N633" i="29" s="1"/>
  <c r="J575" i="29"/>
  <c r="J582" i="29"/>
  <c r="J633" i="29" s="1"/>
  <c r="C575" i="29"/>
  <c r="C582" i="29"/>
  <c r="C633" i="29" s="1"/>
  <c r="G561" i="29"/>
  <c r="G560" i="29"/>
  <c r="G657" i="29"/>
  <c r="C560" i="29"/>
  <c r="C561" i="29"/>
  <c r="C657" i="29"/>
  <c r="O575" i="29"/>
  <c r="O582" i="29"/>
  <c r="O633" i="29" s="1"/>
  <c r="F560" i="29"/>
  <c r="F561" i="29"/>
  <c r="F657" i="29"/>
  <c r="B575" i="29"/>
  <c r="B582" i="29"/>
  <c r="B633" i="29" s="1"/>
  <c r="J560" i="29"/>
  <c r="J561" i="29"/>
  <c r="J657" i="29"/>
  <c r="I575" i="29"/>
  <c r="I582" i="29"/>
  <c r="I633" i="29" s="1"/>
  <c r="K685" i="29"/>
  <c r="K687" i="29" s="1"/>
  <c r="L684" i="29"/>
  <c r="I561" i="29"/>
  <c r="I560" i="29"/>
  <c r="I657" i="29"/>
  <c r="G575" i="29"/>
  <c r="G582" i="29"/>
  <c r="G633" i="29" s="1"/>
  <c r="B560" i="29"/>
  <c r="B657" i="29"/>
  <c r="I681" i="28"/>
  <c r="I683" i="28" s="1"/>
  <c r="J680" i="28"/>
  <c r="F575" i="28"/>
  <c r="F582" i="28"/>
  <c r="F633" i="28" s="1"/>
  <c r="O696" i="28"/>
  <c r="O697" i="28" s="1"/>
  <c r="N697" i="28"/>
  <c r="N699" i="28" s="1"/>
  <c r="J672" i="28"/>
  <c r="I673" i="28"/>
  <c r="I675" i="28" s="1"/>
  <c r="H575" i="28"/>
  <c r="H582" i="28"/>
  <c r="H633" i="28" s="1"/>
  <c r="K685" i="28"/>
  <c r="K687" i="28" s="1"/>
  <c r="L684" i="28"/>
  <c r="L689" i="28"/>
  <c r="L691" i="28" s="1"/>
  <c r="M688" i="28"/>
  <c r="D575" i="28"/>
  <c r="D582" i="28"/>
  <c r="D633" i="28" s="1"/>
  <c r="E561" i="28"/>
  <c r="E560" i="28"/>
  <c r="E657" i="28"/>
  <c r="L560" i="28"/>
  <c r="L561" i="28"/>
  <c r="L657" i="28"/>
  <c r="E575" i="28"/>
  <c r="E582" i="28"/>
  <c r="E633" i="28" s="1"/>
  <c r="H560" i="28"/>
  <c r="H561" i="28"/>
  <c r="H657" i="28"/>
  <c r="M561" i="28"/>
  <c r="M560" i="28"/>
  <c r="M657" i="28"/>
  <c r="J676" i="28"/>
  <c r="I677" i="28"/>
  <c r="I679" i="28" s="1"/>
  <c r="I575" i="28"/>
  <c r="I582" i="28"/>
  <c r="I633" i="28" s="1"/>
  <c r="N561" i="28"/>
  <c r="N560" i="28"/>
  <c r="N657" i="28"/>
  <c r="L575" i="28"/>
  <c r="L582" i="28"/>
  <c r="L633" i="28" s="1"/>
  <c r="N693" i="28"/>
  <c r="N695" i="28" s="1"/>
  <c r="O692" i="28"/>
  <c r="O693" i="28" s="1"/>
  <c r="M575" i="28"/>
  <c r="M582" i="28"/>
  <c r="M633" i="28" s="1"/>
  <c r="I560" i="28"/>
  <c r="I561" i="28"/>
  <c r="I657" i="28"/>
  <c r="O575" i="28"/>
  <c r="O582" i="28"/>
  <c r="O633" i="28" s="1"/>
  <c r="G575" i="28"/>
  <c r="G582" i="28"/>
  <c r="G633" i="28" s="1"/>
  <c r="F561" i="28"/>
  <c r="F560" i="28"/>
  <c r="F657" i="28"/>
  <c r="N575" i="28"/>
  <c r="N582" i="28"/>
  <c r="N633" i="28" s="1"/>
  <c r="D560" i="28"/>
  <c r="D561" i="28"/>
  <c r="D657" i="28"/>
  <c r="O561" i="28"/>
  <c r="O560" i="28"/>
  <c r="O657" i="28"/>
  <c r="G561" i="28"/>
  <c r="G560" i="28"/>
  <c r="G657" i="28"/>
  <c r="O706" i="25"/>
  <c r="O707" i="25"/>
  <c r="O684" i="25"/>
  <c r="O685" i="25" s="1"/>
  <c r="N685" i="25"/>
  <c r="N687" i="25" s="1"/>
  <c r="M689" i="25"/>
  <c r="M691" i="25" s="1"/>
  <c r="N688" i="25"/>
  <c r="O702" i="25"/>
  <c r="O703" i="25"/>
  <c r="L560" i="25"/>
  <c r="L561" i="25"/>
  <c r="L657" i="25"/>
  <c r="G575" i="25"/>
  <c r="G582" i="25"/>
  <c r="G633" i="25" s="1"/>
  <c r="E560" i="25"/>
  <c r="E561" i="25"/>
  <c r="E657" i="25"/>
  <c r="J575" i="25"/>
  <c r="J582" i="25"/>
  <c r="J633" i="25" s="1"/>
  <c r="O575" i="25"/>
  <c r="O582" i="25"/>
  <c r="O633" i="25" s="1"/>
  <c r="H561" i="25"/>
  <c r="H560" i="25"/>
  <c r="H657" i="25"/>
  <c r="K575" i="25"/>
  <c r="K582" i="25"/>
  <c r="K633" i="25" s="1"/>
  <c r="D560" i="25"/>
  <c r="D561" i="25"/>
  <c r="D657" i="25"/>
  <c r="J560" i="25"/>
  <c r="J561" i="25"/>
  <c r="J657" i="25"/>
  <c r="L575" i="25"/>
  <c r="L582" i="25"/>
  <c r="L633" i="25" s="1"/>
  <c r="H575" i="25"/>
  <c r="H582" i="25"/>
  <c r="H633" i="25" s="1"/>
  <c r="K560" i="25"/>
  <c r="K561" i="25"/>
  <c r="K657" i="25"/>
  <c r="F561" i="25"/>
  <c r="F560" i="25"/>
  <c r="F657" i="25"/>
  <c r="C575" i="25"/>
  <c r="C582" i="25"/>
  <c r="C633" i="25" s="1"/>
  <c r="N666" i="25"/>
  <c r="F666" i="25"/>
  <c r="M666" i="25"/>
  <c r="E666" i="25"/>
  <c r="L666" i="25"/>
  <c r="D666" i="25"/>
  <c r="K666" i="25"/>
  <c r="C666" i="25"/>
  <c r="H666" i="25"/>
  <c r="O666" i="25"/>
  <c r="G666" i="25"/>
  <c r="J666" i="25"/>
  <c r="I666" i="25"/>
  <c r="B666" i="25"/>
  <c r="M560" i="25"/>
  <c r="M561" i="25"/>
  <c r="M657" i="25"/>
  <c r="E575" i="25"/>
  <c r="E582" i="25"/>
  <c r="E633" i="25" s="1"/>
  <c r="N692" i="25"/>
  <c r="M693" i="25"/>
  <c r="M695" i="25" s="1"/>
  <c r="J676" i="25"/>
  <c r="I677" i="25"/>
  <c r="I679" i="25" s="1"/>
  <c r="O696" i="25"/>
  <c r="O697" i="25" s="1"/>
  <c r="N697" i="25"/>
  <c r="N699" i="25" s="1"/>
  <c r="D575" i="25"/>
  <c r="D582" i="25"/>
  <c r="D633" i="25" s="1"/>
  <c r="F575" i="25"/>
  <c r="F582" i="25"/>
  <c r="F633" i="25" s="1"/>
  <c r="C560" i="25"/>
  <c r="C561" i="25"/>
  <c r="C657" i="25"/>
  <c r="B575" i="25"/>
  <c r="B582" i="25"/>
  <c r="B633" i="25" s="1"/>
  <c r="H673" i="25"/>
  <c r="H675" i="25" s="1"/>
  <c r="I672" i="25"/>
  <c r="N680" i="25"/>
  <c r="M681" i="25"/>
  <c r="M683" i="25" s="1"/>
  <c r="M575" i="25"/>
  <c r="M582" i="25"/>
  <c r="M633" i="25" s="1"/>
  <c r="G561" i="25"/>
  <c r="G560" i="25"/>
  <c r="G657" i="25"/>
  <c r="O561" i="25"/>
  <c r="O560" i="25"/>
  <c r="O657" i="25"/>
  <c r="B560" i="25"/>
  <c r="B657" i="25"/>
  <c r="M665" i="18"/>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M559" i="18"/>
  <c r="M657" i="18" s="1"/>
  <c r="M574" i="18"/>
  <c r="M552" i="18"/>
  <c r="D551" i="18"/>
  <c r="D513" i="18"/>
  <c r="D512" i="18"/>
  <c r="E653" i="18"/>
  <c r="E650" i="18"/>
  <c r="E656" i="18"/>
  <c r="O707" i="18"/>
  <c r="N653" i="18"/>
  <c r="N650" i="18"/>
  <c r="N656"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C663" i="18"/>
  <c r="L697" i="18"/>
  <c r="L699" i="18" s="1"/>
  <c r="M696" i="18"/>
  <c r="K640" i="18"/>
  <c r="K639" i="18"/>
  <c r="F607" i="17"/>
  <c r="J607" i="17"/>
  <c r="L537" i="17"/>
  <c r="J537" i="17"/>
  <c r="N537" i="17"/>
  <c r="I537" i="17"/>
  <c r="K537" i="17"/>
  <c r="F537" i="17"/>
  <c r="M537" i="17"/>
  <c r="O537" i="17"/>
  <c r="B537" i="17"/>
  <c r="C537" i="17"/>
  <c r="G537" i="17"/>
  <c r="D537" i="17"/>
  <c r="D538" i="17" s="1"/>
  <c r="H537" i="17"/>
  <c r="E537" i="17"/>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J611" i="17"/>
  <c r="G610" i="17"/>
  <c r="G604" i="17"/>
  <c r="N491" i="17"/>
  <c r="O490" i="17"/>
  <c r="K610" i="17"/>
  <c r="K604" i="17"/>
  <c r="J447" i="17"/>
  <c r="L604" i="17"/>
  <c r="E607" i="17"/>
  <c r="F604" i="17"/>
  <c r="F616" i="17" s="1"/>
  <c r="E604" i="17"/>
  <c r="E616" i="17" s="1"/>
  <c r="M610" i="17"/>
  <c r="M604" i="17"/>
  <c r="L610" i="17"/>
  <c r="D507" i="17"/>
  <c r="N552" i="17"/>
  <c r="E507" i="17"/>
  <c r="H610" i="17"/>
  <c r="H604" i="17"/>
  <c r="C604" i="17"/>
  <c r="C616" i="17" s="1"/>
  <c r="J604" i="17"/>
  <c r="J616" i="17" s="1"/>
  <c r="I610" i="17"/>
  <c r="E491" i="17"/>
  <c r="I604" i="17"/>
  <c r="L490" i="17"/>
  <c r="D552" i="17"/>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O702" i="28" l="1"/>
  <c r="O703" i="28"/>
  <c r="Q656" i="19"/>
  <c r="N663" i="18"/>
  <c r="P559" i="19"/>
  <c r="Q656" i="18"/>
  <c r="J681" i="34"/>
  <c r="J683" i="34" s="1"/>
  <c r="K680" i="34"/>
  <c r="O702" i="34"/>
  <c r="O703" i="34"/>
  <c r="N693" i="34"/>
  <c r="N695" i="34" s="1"/>
  <c r="O692" i="34"/>
  <c r="O693" i="34" s="1"/>
  <c r="P657" i="34"/>
  <c r="E667" i="34" s="1"/>
  <c r="O698" i="34"/>
  <c r="O699" i="34"/>
  <c r="O688" i="34"/>
  <c r="O689" i="34" s="1"/>
  <c r="N689" i="34"/>
  <c r="N691" i="34" s="1"/>
  <c r="K672" i="34"/>
  <c r="J673" i="34"/>
  <c r="J675" i="34" s="1"/>
  <c r="K676" i="34"/>
  <c r="J677" i="34"/>
  <c r="J679" i="34" s="1"/>
  <c r="K685" i="34"/>
  <c r="K687" i="34" s="1"/>
  <c r="L684" i="34"/>
  <c r="P657" i="33"/>
  <c r="G667" i="33" s="1"/>
  <c r="G670" i="33" s="1"/>
  <c r="L689" i="33"/>
  <c r="L691" i="33" s="1"/>
  <c r="M688" i="33"/>
  <c r="O698" i="33"/>
  <c r="O699" i="33"/>
  <c r="J677" i="33"/>
  <c r="J679" i="33" s="1"/>
  <c r="K676" i="33"/>
  <c r="K681" i="33"/>
  <c r="K683" i="33" s="1"/>
  <c r="L680" i="33"/>
  <c r="K685" i="33"/>
  <c r="K687" i="33" s="1"/>
  <c r="L684" i="33"/>
  <c r="N693" i="33"/>
  <c r="N695" i="33" s="1"/>
  <c r="O692" i="33"/>
  <c r="O693" i="33" s="1"/>
  <c r="O702" i="33"/>
  <c r="O703" i="33"/>
  <c r="I672" i="33"/>
  <c r="H673" i="33"/>
  <c r="H675" i="33" s="1"/>
  <c r="M693" i="32"/>
  <c r="M695" i="32" s="1"/>
  <c r="N692" i="32"/>
  <c r="M684" i="32"/>
  <c r="L685" i="32"/>
  <c r="L687" i="32" s="1"/>
  <c r="M689" i="32"/>
  <c r="M691" i="32" s="1"/>
  <c r="N688" i="32"/>
  <c r="K681" i="32"/>
  <c r="K683" i="32" s="1"/>
  <c r="L680" i="32"/>
  <c r="P657" i="32"/>
  <c r="L676" i="32"/>
  <c r="K677" i="32"/>
  <c r="K679" i="32" s="1"/>
  <c r="L672" i="32"/>
  <c r="K673" i="32"/>
  <c r="K675" i="32" s="1"/>
  <c r="I672" i="31"/>
  <c r="H673" i="31"/>
  <c r="H675" i="31" s="1"/>
  <c r="K676" i="31"/>
  <c r="J677" i="31"/>
  <c r="J679" i="31" s="1"/>
  <c r="P657" i="31"/>
  <c r="M689" i="31"/>
  <c r="M691" i="31" s="1"/>
  <c r="N688" i="31"/>
  <c r="N692" i="31"/>
  <c r="M693" i="31"/>
  <c r="M695" i="31" s="1"/>
  <c r="K681" i="31"/>
  <c r="K683" i="31" s="1"/>
  <c r="L680" i="31"/>
  <c r="O698" i="31"/>
  <c r="O699" i="31"/>
  <c r="M684" i="31"/>
  <c r="L685" i="31"/>
  <c r="L687" i="31" s="1"/>
  <c r="P657" i="30"/>
  <c r="H667" i="30" s="1"/>
  <c r="H670" i="30" s="1"/>
  <c r="J672" i="30"/>
  <c r="I673" i="30"/>
  <c r="I675" i="30" s="1"/>
  <c r="L676" i="30"/>
  <c r="K677" i="30"/>
  <c r="K679" i="30" s="1"/>
  <c r="K681" i="30"/>
  <c r="K683" i="30" s="1"/>
  <c r="L680" i="30"/>
  <c r="O698" i="30"/>
  <c r="O699" i="30"/>
  <c r="M689" i="30"/>
  <c r="M691" i="30" s="1"/>
  <c r="N688" i="30"/>
  <c r="M684" i="30"/>
  <c r="L685" i="30"/>
  <c r="L687" i="30" s="1"/>
  <c r="M693" i="30"/>
  <c r="M695" i="30" s="1"/>
  <c r="N692" i="30"/>
  <c r="J676" i="29"/>
  <c r="I677" i="29"/>
  <c r="I679" i="29" s="1"/>
  <c r="O696" i="29"/>
  <c r="O697" i="29" s="1"/>
  <c r="N697" i="29"/>
  <c r="N699" i="29" s="1"/>
  <c r="M693" i="29"/>
  <c r="M695" i="29" s="1"/>
  <c r="N692" i="29"/>
  <c r="K681" i="29"/>
  <c r="K683" i="29" s="1"/>
  <c r="L680" i="29"/>
  <c r="M689" i="29"/>
  <c r="M691" i="29" s="1"/>
  <c r="N688" i="29"/>
  <c r="M684" i="29"/>
  <c r="L685" i="29"/>
  <c r="L687" i="29" s="1"/>
  <c r="P657" i="29"/>
  <c r="J672" i="29"/>
  <c r="I673" i="29"/>
  <c r="I675" i="29" s="1"/>
  <c r="J681" i="28"/>
  <c r="J683" i="28" s="1"/>
  <c r="K680" i="28"/>
  <c r="O695" i="28"/>
  <c r="O694" i="28"/>
  <c r="M689" i="28"/>
  <c r="M691" i="28" s="1"/>
  <c r="N688" i="28"/>
  <c r="P657" i="28"/>
  <c r="K672" i="28"/>
  <c r="J673" i="28"/>
  <c r="J675" i="28" s="1"/>
  <c r="O698" i="28"/>
  <c r="O699" i="28"/>
  <c r="M684" i="28"/>
  <c r="L685" i="28"/>
  <c r="L687" i="28" s="1"/>
  <c r="K676" i="28"/>
  <c r="J677" i="28"/>
  <c r="J679" i="28" s="1"/>
  <c r="O698" i="25"/>
  <c r="O699" i="25"/>
  <c r="K676" i="25"/>
  <c r="J677" i="25"/>
  <c r="J679" i="25" s="1"/>
  <c r="O680" i="25"/>
  <c r="O681" i="25" s="1"/>
  <c r="N681" i="25"/>
  <c r="N683" i="25" s="1"/>
  <c r="P657" i="25"/>
  <c r="O688" i="25"/>
  <c r="O689" i="25" s="1"/>
  <c r="N689" i="25"/>
  <c r="N691" i="25" s="1"/>
  <c r="J672" i="25"/>
  <c r="I673" i="25"/>
  <c r="I675" i="25" s="1"/>
  <c r="N693" i="25"/>
  <c r="N695" i="25" s="1"/>
  <c r="O692" i="25"/>
  <c r="O693" i="25" s="1"/>
  <c r="O686" i="25"/>
  <c r="O687" i="25"/>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G616" i="17"/>
  <c r="H616" i="17"/>
  <c r="K616" i="17"/>
  <c r="L616" i="17"/>
  <c r="M616" i="17"/>
  <c r="P610" i="17"/>
  <c r="F619" i="17" s="1"/>
  <c r="I616" i="17"/>
  <c r="G515" i="17"/>
  <c r="F514" i="17"/>
  <c r="F515" i="17"/>
  <c r="J515" i="17"/>
  <c r="E514" i="17"/>
  <c r="E515" i="17"/>
  <c r="I515" i="17"/>
  <c r="J499" i="17"/>
  <c r="N515" i="17"/>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O694" i="34" l="1"/>
  <c r="O695" i="34"/>
  <c r="K681" i="34"/>
  <c r="K683" i="34" s="1"/>
  <c r="L680" i="34"/>
  <c r="J667" i="34"/>
  <c r="F667" i="34"/>
  <c r="I667" i="34"/>
  <c r="N667" i="34"/>
  <c r="K667" i="34"/>
  <c r="O667" i="34"/>
  <c r="B667" i="34"/>
  <c r="G667" i="34"/>
  <c r="D667" i="34"/>
  <c r="H667" i="34"/>
  <c r="C667" i="34"/>
  <c r="L667" i="34"/>
  <c r="M667" i="34"/>
  <c r="L672" i="34"/>
  <c r="K673" i="34"/>
  <c r="K675" i="34" s="1"/>
  <c r="M684" i="34"/>
  <c r="L685" i="34"/>
  <c r="L687" i="34" s="1"/>
  <c r="O691" i="34"/>
  <c r="O690" i="34"/>
  <c r="L676" i="34"/>
  <c r="K677" i="34"/>
  <c r="K679" i="34" s="1"/>
  <c r="F667" i="33"/>
  <c r="F670" i="33" s="1"/>
  <c r="J667" i="33"/>
  <c r="J670" i="33" s="1"/>
  <c r="C667" i="33"/>
  <c r="C670" i="33" s="1"/>
  <c r="L667" i="33"/>
  <c r="L670" i="33" s="1"/>
  <c r="O667" i="33"/>
  <c r="O670" i="33" s="1"/>
  <c r="H667" i="33"/>
  <c r="H670" i="33" s="1"/>
  <c r="K667" i="33"/>
  <c r="K670" i="33" s="1"/>
  <c r="D667" i="33"/>
  <c r="D670" i="33" s="1"/>
  <c r="I667" i="33"/>
  <c r="I670" i="33" s="1"/>
  <c r="M667" i="33"/>
  <c r="M670" i="33" s="1"/>
  <c r="N667" i="33"/>
  <c r="N670" i="33" s="1"/>
  <c r="E667" i="33"/>
  <c r="E670" i="33" s="1"/>
  <c r="B667" i="33"/>
  <c r="B670" i="33" s="1"/>
  <c r="L681" i="33"/>
  <c r="L683" i="33" s="1"/>
  <c r="M680" i="33"/>
  <c r="J672" i="33"/>
  <c r="I673" i="33"/>
  <c r="I675" i="33" s="1"/>
  <c r="O694" i="33"/>
  <c r="O695" i="33"/>
  <c r="M684" i="33"/>
  <c r="L685" i="33"/>
  <c r="L687" i="33" s="1"/>
  <c r="M689" i="33"/>
  <c r="M691" i="33" s="1"/>
  <c r="N688" i="33"/>
  <c r="L676" i="33"/>
  <c r="K677" i="33"/>
  <c r="K679" i="33" s="1"/>
  <c r="N684" i="32"/>
  <c r="M685" i="32"/>
  <c r="M687" i="32" s="1"/>
  <c r="M676" i="32"/>
  <c r="L677" i="32"/>
  <c r="L679" i="32" s="1"/>
  <c r="N693" i="32"/>
  <c r="N695" i="32" s="1"/>
  <c r="O692" i="32"/>
  <c r="O693" i="32" s="1"/>
  <c r="H667" i="32"/>
  <c r="O667" i="32"/>
  <c r="G667" i="32"/>
  <c r="N667" i="32"/>
  <c r="F667" i="32"/>
  <c r="M667" i="32"/>
  <c r="E667" i="32"/>
  <c r="L667" i="32"/>
  <c r="D667" i="32"/>
  <c r="K667" i="32"/>
  <c r="C667" i="32"/>
  <c r="J667" i="32"/>
  <c r="B667" i="32"/>
  <c r="I667" i="32"/>
  <c r="L681" i="32"/>
  <c r="L683" i="32" s="1"/>
  <c r="M680" i="32"/>
  <c r="O688" i="32"/>
  <c r="O689" i="32" s="1"/>
  <c r="N689" i="32"/>
  <c r="N691" i="32" s="1"/>
  <c r="M672" i="32"/>
  <c r="L673" i="32"/>
  <c r="L675" i="32" s="1"/>
  <c r="J672" i="31"/>
  <c r="I673" i="31"/>
  <c r="I675" i="31" s="1"/>
  <c r="N693" i="31"/>
  <c r="N695" i="31" s="1"/>
  <c r="O692" i="31"/>
  <c r="O693" i="31" s="1"/>
  <c r="O688" i="31"/>
  <c r="O689" i="31" s="1"/>
  <c r="N689" i="31"/>
  <c r="N691" i="31" s="1"/>
  <c r="H667" i="31"/>
  <c r="H670" i="31" s="1"/>
  <c r="O667" i="31"/>
  <c r="O670" i="31" s="1"/>
  <c r="G667" i="31"/>
  <c r="G670" i="31" s="1"/>
  <c r="N667" i="31"/>
  <c r="N670" i="31" s="1"/>
  <c r="F667" i="31"/>
  <c r="F670" i="31" s="1"/>
  <c r="M667" i="31"/>
  <c r="M670" i="31" s="1"/>
  <c r="E667" i="31"/>
  <c r="E670" i="31" s="1"/>
  <c r="L667" i="31"/>
  <c r="L670" i="31" s="1"/>
  <c r="D667" i="31"/>
  <c r="D670" i="31" s="1"/>
  <c r="J667" i="31"/>
  <c r="J670" i="31" s="1"/>
  <c r="B667" i="31"/>
  <c r="B670" i="31" s="1"/>
  <c r="K667" i="31"/>
  <c r="K670" i="31" s="1"/>
  <c r="C667" i="31"/>
  <c r="C670" i="31" s="1"/>
  <c r="I667" i="31"/>
  <c r="I670" i="31" s="1"/>
  <c r="L681" i="31"/>
  <c r="L683" i="31" s="1"/>
  <c r="M680" i="31"/>
  <c r="N684" i="31"/>
  <c r="M685" i="31"/>
  <c r="M687" i="31" s="1"/>
  <c r="L676" i="31"/>
  <c r="K677" i="31"/>
  <c r="K679" i="31" s="1"/>
  <c r="E667" i="30"/>
  <c r="I667" i="30"/>
  <c r="I670" i="30" s="1"/>
  <c r="M667" i="30"/>
  <c r="M670" i="30" s="1"/>
  <c r="B667" i="30"/>
  <c r="F667" i="30"/>
  <c r="N667" i="30"/>
  <c r="N670" i="30" s="1"/>
  <c r="C667" i="30"/>
  <c r="G667" i="30"/>
  <c r="G670" i="30" s="1"/>
  <c r="K667" i="30"/>
  <c r="K670" i="30" s="1"/>
  <c r="O667" i="30"/>
  <c r="O670" i="30" s="1"/>
  <c r="L667" i="30"/>
  <c r="L670" i="30" s="1"/>
  <c r="J667" i="30"/>
  <c r="J670" i="30" s="1"/>
  <c r="D667" i="30"/>
  <c r="K672" i="30"/>
  <c r="J673" i="30"/>
  <c r="J675" i="30" s="1"/>
  <c r="O688" i="30"/>
  <c r="O689" i="30" s="1"/>
  <c r="N689" i="30"/>
  <c r="N691" i="30" s="1"/>
  <c r="N684" i="30"/>
  <c r="M685" i="30"/>
  <c r="M687" i="30" s="1"/>
  <c r="L681" i="30"/>
  <c r="L683" i="30" s="1"/>
  <c r="M680" i="30"/>
  <c r="N693" i="30"/>
  <c r="N695" i="30" s="1"/>
  <c r="O692" i="30"/>
  <c r="O693" i="30" s="1"/>
  <c r="M676" i="30"/>
  <c r="L677" i="30"/>
  <c r="L679" i="30" s="1"/>
  <c r="K676" i="29"/>
  <c r="J677" i="29"/>
  <c r="J679" i="29" s="1"/>
  <c r="O698" i="29"/>
  <c r="O699" i="29"/>
  <c r="N684" i="29"/>
  <c r="M685" i="29"/>
  <c r="M687" i="29" s="1"/>
  <c r="O688" i="29"/>
  <c r="O689" i="29" s="1"/>
  <c r="N689" i="29"/>
  <c r="N691" i="29" s="1"/>
  <c r="K672" i="29"/>
  <c r="J673" i="29"/>
  <c r="J675" i="29" s="1"/>
  <c r="L681" i="29"/>
  <c r="L683" i="29" s="1"/>
  <c r="M680" i="29"/>
  <c r="N693" i="29"/>
  <c r="N695" i="29" s="1"/>
  <c r="O692" i="29"/>
  <c r="O693" i="29" s="1"/>
  <c r="H667" i="29"/>
  <c r="O667" i="29"/>
  <c r="O670" i="29" s="1"/>
  <c r="G667" i="29"/>
  <c r="N667" i="29"/>
  <c r="N670" i="29" s="1"/>
  <c r="F667" i="29"/>
  <c r="M667" i="29"/>
  <c r="M670" i="29" s="1"/>
  <c r="E667" i="29"/>
  <c r="L667" i="29"/>
  <c r="L670" i="29" s="1"/>
  <c r="D667" i="29"/>
  <c r="K667" i="29"/>
  <c r="K670" i="29" s="1"/>
  <c r="C667" i="29"/>
  <c r="J667" i="29"/>
  <c r="J670" i="29" s="1"/>
  <c r="B667" i="29"/>
  <c r="I667" i="29"/>
  <c r="I670" i="29" s="1"/>
  <c r="K681" i="28"/>
  <c r="K683" i="28" s="1"/>
  <c r="L680" i="28"/>
  <c r="L676" i="28"/>
  <c r="K677" i="28"/>
  <c r="K679" i="28" s="1"/>
  <c r="L672" i="28"/>
  <c r="K673" i="28"/>
  <c r="K675" i="28" s="1"/>
  <c r="H667" i="28"/>
  <c r="H670" i="28" s="1"/>
  <c r="O667" i="28"/>
  <c r="O670" i="28" s="1"/>
  <c r="G667" i="28"/>
  <c r="G670" i="28" s="1"/>
  <c r="N667" i="28"/>
  <c r="N670" i="28" s="1"/>
  <c r="F667" i="28"/>
  <c r="F670" i="28" s="1"/>
  <c r="M667" i="28"/>
  <c r="M670" i="28" s="1"/>
  <c r="E667" i="28"/>
  <c r="E670" i="28" s="1"/>
  <c r="L667" i="28"/>
  <c r="L670" i="28" s="1"/>
  <c r="D667" i="28"/>
  <c r="D670" i="28" s="1"/>
  <c r="K667" i="28"/>
  <c r="K670" i="28" s="1"/>
  <c r="C667" i="28"/>
  <c r="C670" i="28" s="1"/>
  <c r="J667" i="28"/>
  <c r="J670" i="28" s="1"/>
  <c r="B667" i="28"/>
  <c r="B670" i="28" s="1"/>
  <c r="I667" i="28"/>
  <c r="I670" i="28" s="1"/>
  <c r="N684" i="28"/>
  <c r="M685" i="28"/>
  <c r="M687" i="28" s="1"/>
  <c r="O688" i="28"/>
  <c r="O689" i="28" s="1"/>
  <c r="N689" i="28"/>
  <c r="N691" i="28" s="1"/>
  <c r="L676" i="25"/>
  <c r="K677" i="25"/>
  <c r="K679" i="25" s="1"/>
  <c r="K672" i="25"/>
  <c r="J673" i="25"/>
  <c r="J675" i="25" s="1"/>
  <c r="O691" i="25"/>
  <c r="O690" i="25"/>
  <c r="H667" i="25"/>
  <c r="H670" i="25" s="1"/>
  <c r="O667" i="25"/>
  <c r="O670" i="25" s="1"/>
  <c r="G667" i="25"/>
  <c r="G670" i="25" s="1"/>
  <c r="N667" i="25"/>
  <c r="N670" i="25" s="1"/>
  <c r="F667" i="25"/>
  <c r="F670" i="25" s="1"/>
  <c r="M667" i="25"/>
  <c r="M670" i="25" s="1"/>
  <c r="E667" i="25"/>
  <c r="E670" i="25" s="1"/>
  <c r="J667" i="25"/>
  <c r="J670" i="25" s="1"/>
  <c r="B667" i="25"/>
  <c r="B670" i="25" s="1"/>
  <c r="I667" i="25"/>
  <c r="I670" i="25" s="1"/>
  <c r="C667" i="25"/>
  <c r="C670" i="25" s="1"/>
  <c r="K667" i="25"/>
  <c r="K670" i="25" s="1"/>
  <c r="D667" i="25"/>
  <c r="D670" i="25" s="1"/>
  <c r="L667" i="25"/>
  <c r="L670" i="25" s="1"/>
  <c r="O695" i="25"/>
  <c r="O694" i="25"/>
  <c r="O682" i="25"/>
  <c r="O683" i="25"/>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B619" i="17"/>
  <c r="N619" i="17"/>
  <c r="H619" i="17"/>
  <c r="C619" i="17"/>
  <c r="K619" i="17"/>
  <c r="M619" i="17"/>
  <c r="O619" i="17"/>
  <c r="D619" i="17"/>
  <c r="E619" i="17"/>
  <c r="G619" i="17"/>
  <c r="I619" i="17"/>
  <c r="J619" i="17"/>
  <c r="L619" i="17"/>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Q657" i="19" l="1"/>
  <c r="L681" i="34"/>
  <c r="L683" i="34" s="1"/>
  <c r="M680" i="34"/>
  <c r="M672" i="34"/>
  <c r="L673" i="34"/>
  <c r="L675" i="34" s="1"/>
  <c r="M676" i="34"/>
  <c r="L677" i="34"/>
  <c r="L679" i="34" s="1"/>
  <c r="N684" i="34"/>
  <c r="M685" i="34"/>
  <c r="M687" i="34" s="1"/>
  <c r="N684" i="33"/>
  <c r="M685" i="33"/>
  <c r="M687" i="33" s="1"/>
  <c r="M676" i="33"/>
  <c r="L677" i="33"/>
  <c r="L679" i="33" s="1"/>
  <c r="J673" i="33"/>
  <c r="J675" i="33" s="1"/>
  <c r="K672" i="33"/>
  <c r="O688" i="33"/>
  <c r="O689" i="33" s="1"/>
  <c r="N689" i="33"/>
  <c r="N691" i="33" s="1"/>
  <c r="M681" i="33"/>
  <c r="M683" i="33" s="1"/>
  <c r="N680" i="33"/>
  <c r="M673" i="32"/>
  <c r="M675" i="32" s="1"/>
  <c r="N672" i="32"/>
  <c r="N685" i="32"/>
  <c r="N687" i="32" s="1"/>
  <c r="O684" i="32"/>
  <c r="O685" i="32" s="1"/>
  <c r="O690" i="32"/>
  <c r="O691" i="32"/>
  <c r="N680" i="32"/>
  <c r="M681" i="32"/>
  <c r="M683" i="32" s="1"/>
  <c r="O694" i="32"/>
  <c r="O695" i="32"/>
  <c r="M677" i="32"/>
  <c r="M679" i="32" s="1"/>
  <c r="N676" i="32"/>
  <c r="K672" i="31"/>
  <c r="J673" i="31"/>
  <c r="J675" i="31" s="1"/>
  <c r="N685" i="31"/>
  <c r="N687" i="31" s="1"/>
  <c r="O684" i="31"/>
  <c r="O685" i="31" s="1"/>
  <c r="N680" i="31"/>
  <c r="M681" i="31"/>
  <c r="M683" i="31" s="1"/>
  <c r="O690" i="31"/>
  <c r="O691" i="31"/>
  <c r="O694" i="31"/>
  <c r="O695" i="31"/>
  <c r="M676" i="31"/>
  <c r="L677" i="31"/>
  <c r="L679" i="31" s="1"/>
  <c r="K673" i="30"/>
  <c r="K675" i="30" s="1"/>
  <c r="L672" i="30"/>
  <c r="N680" i="30"/>
  <c r="M681" i="30"/>
  <c r="M683" i="30" s="1"/>
  <c r="M677" i="30"/>
  <c r="M679" i="30" s="1"/>
  <c r="N676" i="30"/>
  <c r="N685" i="30"/>
  <c r="N687" i="30" s="1"/>
  <c r="O684" i="30"/>
  <c r="O685" i="30" s="1"/>
  <c r="O694" i="30"/>
  <c r="O695" i="30"/>
  <c r="O690" i="30"/>
  <c r="O691" i="30"/>
  <c r="K677" i="29"/>
  <c r="K679" i="29" s="1"/>
  <c r="L676" i="29"/>
  <c r="O690" i="29"/>
  <c r="O691" i="29"/>
  <c r="N685" i="29"/>
  <c r="N687" i="29" s="1"/>
  <c r="O684" i="29"/>
  <c r="O685" i="29" s="1"/>
  <c r="N680" i="29"/>
  <c r="M681" i="29"/>
  <c r="M683" i="29" s="1"/>
  <c r="L672" i="29"/>
  <c r="K673" i="29"/>
  <c r="K675" i="29" s="1"/>
  <c r="O694" i="29"/>
  <c r="O695" i="29"/>
  <c r="L681" i="28"/>
  <c r="L683" i="28" s="1"/>
  <c r="M680" i="28"/>
  <c r="N685" i="28"/>
  <c r="N687" i="28" s="1"/>
  <c r="O684" i="28"/>
  <c r="O685" i="28" s="1"/>
  <c r="M672" i="28"/>
  <c r="L673" i="28"/>
  <c r="L675" i="28" s="1"/>
  <c r="O690" i="28"/>
  <c r="O691" i="28"/>
  <c r="M676" i="28"/>
  <c r="L677" i="28"/>
  <c r="L679" i="28" s="1"/>
  <c r="M676" i="25"/>
  <c r="L677" i="25"/>
  <c r="L679" i="25" s="1"/>
  <c r="L672" i="25"/>
  <c r="K673" i="25"/>
  <c r="K675" i="25"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M681" i="34" l="1"/>
  <c r="M683" i="34" s="1"/>
  <c r="N680" i="34"/>
  <c r="N685" i="34"/>
  <c r="N687" i="34" s="1"/>
  <c r="O684" i="34"/>
  <c r="O685" i="34" s="1"/>
  <c r="M677" i="34"/>
  <c r="M679" i="34" s="1"/>
  <c r="N676" i="34"/>
  <c r="M673" i="34"/>
  <c r="M675" i="34" s="1"/>
  <c r="N672" i="34"/>
  <c r="N685" i="33"/>
  <c r="N687" i="33" s="1"/>
  <c r="O684" i="33"/>
  <c r="O685" i="33" s="1"/>
  <c r="O691" i="33"/>
  <c r="O690" i="33"/>
  <c r="L672" i="33"/>
  <c r="K673" i="33"/>
  <c r="K675" i="33" s="1"/>
  <c r="M677" i="33"/>
  <c r="M679" i="33" s="1"/>
  <c r="N676" i="33"/>
  <c r="O680" i="33"/>
  <c r="O681" i="33" s="1"/>
  <c r="N681" i="33"/>
  <c r="N683" i="33" s="1"/>
  <c r="O680" i="32"/>
  <c r="O681" i="32" s="1"/>
  <c r="N681" i="32"/>
  <c r="N683" i="32" s="1"/>
  <c r="N677" i="32"/>
  <c r="N679" i="32" s="1"/>
  <c r="O676" i="32"/>
  <c r="O677" i="32" s="1"/>
  <c r="O687" i="32"/>
  <c r="O686" i="32"/>
  <c r="N673" i="32"/>
  <c r="N675" i="32" s="1"/>
  <c r="O672" i="32"/>
  <c r="O673" i="32" s="1"/>
  <c r="L672" i="31"/>
  <c r="K673" i="31"/>
  <c r="K675" i="31" s="1"/>
  <c r="O680" i="31"/>
  <c r="O681" i="31" s="1"/>
  <c r="N681" i="31"/>
  <c r="N683" i="31" s="1"/>
  <c r="M677" i="31"/>
  <c r="M679" i="31" s="1"/>
  <c r="N676" i="31"/>
  <c r="O686" i="31"/>
  <c r="O687" i="31"/>
  <c r="M672" i="30"/>
  <c r="L673" i="30"/>
  <c r="L675" i="30" s="1"/>
  <c r="N677" i="30"/>
  <c r="N679" i="30" s="1"/>
  <c r="O676" i="30"/>
  <c r="O677" i="30" s="1"/>
  <c r="O687" i="30"/>
  <c r="O686" i="30"/>
  <c r="O680" i="30"/>
  <c r="O681" i="30" s="1"/>
  <c r="N681" i="30"/>
  <c r="N683" i="30" s="1"/>
  <c r="M676" i="29"/>
  <c r="L677" i="29"/>
  <c r="L679" i="29" s="1"/>
  <c r="M672" i="29"/>
  <c r="L673" i="29"/>
  <c r="L675" i="29" s="1"/>
  <c r="O680" i="29"/>
  <c r="O681" i="29" s="1"/>
  <c r="N681" i="29"/>
  <c r="N683" i="29" s="1"/>
  <c r="O686" i="29"/>
  <c r="O687" i="29"/>
  <c r="N680" i="28"/>
  <c r="M681" i="28"/>
  <c r="M683" i="28" s="1"/>
  <c r="M677" i="28"/>
  <c r="M679" i="28" s="1"/>
  <c r="N676" i="28"/>
  <c r="M673" i="28"/>
  <c r="M675" i="28" s="1"/>
  <c r="N672" i="28"/>
  <c r="O687" i="28"/>
  <c r="O686" i="28"/>
  <c r="M672" i="25"/>
  <c r="L673" i="25"/>
  <c r="L675" i="25" s="1"/>
  <c r="M677" i="25"/>
  <c r="M679" i="25" s="1"/>
  <c r="N676" i="25"/>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M632" i="17"/>
  <c r="L633" i="17"/>
  <c r="L635" i="17" s="1"/>
  <c r="N640" i="17"/>
  <c r="M641" i="17"/>
  <c r="M643" i="17" s="1"/>
  <c r="N636" i="17"/>
  <c r="M637" i="17"/>
  <c r="M639" i="17" s="1"/>
  <c r="O646" i="17"/>
  <c r="O647" i="17"/>
  <c r="N646" i="17"/>
  <c r="N647" i="17"/>
  <c r="I625" i="17"/>
  <c r="I627" i="17" s="1"/>
  <c r="J624" i="17"/>
  <c r="J629" i="17"/>
  <c r="J631" i="17" s="1"/>
  <c r="K628" i="17"/>
  <c r="N681" i="34" l="1"/>
  <c r="N683" i="34" s="1"/>
  <c r="O680" i="34"/>
  <c r="O681" i="34" s="1"/>
  <c r="N677" i="34"/>
  <c r="N679" i="34" s="1"/>
  <c r="O676" i="34"/>
  <c r="O677" i="34" s="1"/>
  <c r="O686" i="34"/>
  <c r="O687" i="34"/>
  <c r="N673" i="34"/>
  <c r="N675" i="34" s="1"/>
  <c r="O672" i="34"/>
  <c r="O673" i="34" s="1"/>
  <c r="O682" i="33"/>
  <c r="O683" i="33"/>
  <c r="O676" i="33"/>
  <c r="O677" i="33" s="1"/>
  <c r="N677" i="33"/>
  <c r="N679" i="33" s="1"/>
  <c r="M672" i="33"/>
  <c r="L673" i="33"/>
  <c r="L675" i="33" s="1"/>
  <c r="O687" i="33"/>
  <c r="O686" i="33"/>
  <c r="O674" i="32"/>
  <c r="O675" i="32"/>
  <c r="O678" i="32"/>
  <c r="O679" i="32"/>
  <c r="O683" i="32"/>
  <c r="O682" i="32"/>
  <c r="L673" i="31"/>
  <c r="L675" i="31" s="1"/>
  <c r="M672" i="31"/>
  <c r="N677" i="31"/>
  <c r="N679" i="31" s="1"/>
  <c r="O676" i="31"/>
  <c r="O677" i="31" s="1"/>
  <c r="O682" i="31"/>
  <c r="O683" i="31"/>
  <c r="M673" i="30"/>
  <c r="M675" i="30" s="1"/>
  <c r="N672" i="30"/>
  <c r="O678" i="30"/>
  <c r="O679" i="30"/>
  <c r="O683" i="30"/>
  <c r="O682" i="30"/>
  <c r="M677" i="29"/>
  <c r="M679" i="29" s="1"/>
  <c r="N676" i="29"/>
  <c r="O682" i="29"/>
  <c r="O683" i="29"/>
  <c r="M673" i="29"/>
  <c r="M675" i="29" s="1"/>
  <c r="N672" i="29"/>
  <c r="N681" i="28"/>
  <c r="N683" i="28" s="1"/>
  <c r="O680" i="28"/>
  <c r="O681" i="28" s="1"/>
  <c r="N677" i="28"/>
  <c r="N679" i="28" s="1"/>
  <c r="O676" i="28"/>
  <c r="O677" i="28" s="1"/>
  <c r="N673" i="28"/>
  <c r="N675" i="28" s="1"/>
  <c r="O672" i="28"/>
  <c r="O673" i="28" s="1"/>
  <c r="M673" i="25"/>
  <c r="M675" i="25" s="1"/>
  <c r="N672" i="25"/>
  <c r="N677" i="25"/>
  <c r="N679" i="25" s="1"/>
  <c r="O676" i="25"/>
  <c r="O677" i="25" s="1"/>
  <c r="O695" i="19"/>
  <c r="O689" i="19"/>
  <c r="P688" i="19"/>
  <c r="P689" i="19" s="1"/>
  <c r="P694" i="19"/>
  <c r="P695" i="19"/>
  <c r="O685" i="19"/>
  <c r="O686" i="19" s="1"/>
  <c r="P684" i="19"/>
  <c r="P685" i="19" s="1"/>
  <c r="P686" i="18"/>
  <c r="P687" i="18"/>
  <c r="P690" i="18"/>
  <c r="P691" i="18"/>
  <c r="O693" i="18"/>
  <c r="O695" i="18" s="1"/>
  <c r="P692" i="18"/>
  <c r="P693" i="18" s="1"/>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O694" i="18" l="1"/>
  <c r="O682" i="34"/>
  <c r="O683" i="34"/>
  <c r="O678" i="34"/>
  <c r="O679" i="34"/>
  <c r="O674" i="34"/>
  <c r="O675" i="34"/>
  <c r="N672" i="33"/>
  <c r="M673" i="33"/>
  <c r="M675" i="33" s="1"/>
  <c r="O678" i="33"/>
  <c r="O679" i="33"/>
  <c r="M673" i="31"/>
  <c r="M675" i="31" s="1"/>
  <c r="N672" i="31"/>
  <c r="O678" i="31"/>
  <c r="O679" i="31"/>
  <c r="N673" i="30"/>
  <c r="N675" i="30" s="1"/>
  <c r="O672" i="30"/>
  <c r="O673" i="30" s="1"/>
  <c r="N677" i="29"/>
  <c r="N679" i="29" s="1"/>
  <c r="O676" i="29"/>
  <c r="O677" i="29" s="1"/>
  <c r="N673" i="29"/>
  <c r="N675" i="29" s="1"/>
  <c r="O672" i="29"/>
  <c r="O673" i="29" s="1"/>
  <c r="O683" i="28"/>
  <c r="O682" i="28"/>
  <c r="O674" i="28"/>
  <c r="O675" i="28"/>
  <c r="O678" i="28"/>
  <c r="O679" i="28"/>
  <c r="O678" i="25"/>
  <c r="O679" i="25"/>
  <c r="N673" i="25"/>
  <c r="N675" i="25" s="1"/>
  <c r="O672" i="25"/>
  <c r="O673" i="25" s="1"/>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73" i="33" l="1"/>
  <c r="N675" i="33" s="1"/>
  <c r="O672" i="33"/>
  <c r="O673" i="33" s="1"/>
  <c r="O672" i="31"/>
  <c r="O673" i="31" s="1"/>
  <c r="N673" i="31"/>
  <c r="N675" i="31" s="1"/>
  <c r="O675" i="30"/>
  <c r="O674" i="30"/>
  <c r="O678" i="29"/>
  <c r="O679" i="29"/>
  <c r="O674" i="29"/>
  <c r="O675" i="29"/>
  <c r="O674" i="25"/>
  <c r="O675" i="25"/>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O674" i="33" l="1"/>
  <c r="O675" i="33"/>
  <c r="O675" i="31"/>
  <c r="O674" i="31"/>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O673" i="19" l="1"/>
  <c r="O674" i="19" s="1"/>
  <c r="P672" i="19"/>
  <c r="P673" i="19" s="1"/>
  <c r="P678" i="19"/>
  <c r="P679" i="19"/>
  <c r="O678" i="18"/>
  <c r="O673" i="18"/>
  <c r="O674" i="18" s="1"/>
  <c r="P672" i="18"/>
  <c r="P673" i="18" s="1"/>
  <c r="P678" i="18"/>
  <c r="P679" i="18"/>
  <c r="O627" i="20"/>
  <c r="O626" i="20"/>
  <c r="N626" i="20"/>
  <c r="N627" i="20"/>
  <c r="O675" i="19"/>
  <c r="N626" i="17"/>
  <c r="N627" i="17"/>
  <c r="O626" i="17"/>
  <c r="O627" i="17"/>
  <c r="O675" i="18" l="1"/>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7"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2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2"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3"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4"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5"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6"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37"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5"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6"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7"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58"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59"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2"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3"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4"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5"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6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68"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69"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2"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73"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<sst xmlns="http://schemas.openxmlformats.org/spreadsheetml/2006/main" count="14533" uniqueCount="2565">
  <si>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</si>
  <si>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</si>
  <si>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</si>
  <si>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</si>
  <si>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</si>
  <si>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</si>
  <si>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</si>
  <si>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</si>
  <si>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</si>
  <si>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</si>
  <si>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</si>
  <si>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</si>
  <si>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</si>
  <si>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</si>
  <si>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</si>
  <si>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</si>
  <si>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</si>
  <si>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</si>
  <si>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</si>
  <si>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</si>
  <si>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</si>
  <si>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</si>
  <si>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</si>
  <si>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</si>
  <si>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</si>
  <si>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</si>
  <si>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</si>
  <si>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</si>
  <si>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</si>
  <si>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</si>
  <si>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</si>
  <si>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</si>
  <si>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</si>
  <si>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</si>
  <si>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</si>
  <si>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</si>
  <si>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</si>
  <si>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</si>
  <si>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</si>
  <si>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</si>
  <si>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</si>
  <si>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</si>
  <si>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</si>
  <si>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</si>
  <si>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</si>
  <si>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</si>
  <si>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</si>
  <si>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</si>
  <si>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</si>
  <si>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</si>
  <si>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</si>
  <si>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</si>
  <si>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</si>
  <si>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</si>
  <si>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</si>
  <si>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</si>
  <si>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</si>
  <si>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</si>
  <si>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</si>
  <si>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</si>
  <si>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</si>
  <si>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</si>
  <si>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</si>
  <si>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</si>
  <si>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</si>
  <si>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</si>
  <si>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</si>
  <si>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</si>
  <si>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</si>
  <si>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</si>
  <si>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</si>
  <si>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</si>
  <si>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</si>
  <si>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</si>
  <si>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</si>
  <si>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</si>
  <si>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</si>
  <si>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</si>
  <si>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</si>
  <si>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</si>
  <si>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</si>
  <si>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</si>
  <si>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</si>
  <si>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</si>
  <si>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</si>
  <si>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</si>
  <si>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</si>
  <si>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</si>
  <si>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</si>
  <si>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</si>
  <si>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</si>
  <si>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</si>
  <si>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</si>
  <si>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</si>
  <si>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</si>
  <si>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</si>
  <si>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</si>
  <si>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</si>
  <si>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</si>
  <si>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</si>
  <si>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</si>
  <si>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</si>
  <si>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</si>
  <si>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</si>
  <si>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</si>
  <si>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</si>
  <si>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</si>
  <si>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</si>
  <si>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</si>
  <si>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</si>
  <si>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</si>
  <si>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</si>
  <si>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</si>
  <si>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</si>
  <si>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</si>
  <si>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</si>
  <si>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</si>
  <si>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</si>
  <si>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</si>
  <si>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</si>
  <si>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</si>
  <si>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</si>
  <si>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</si>
  <si>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</si>
  <si>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</si>
  <si>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</si>
  <si>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</si>
  <si>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</si>
  <si>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</si>
  <si>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</si>
  <si>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</si>
  <si>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</si>
  <si>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</si>
  <si>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</si>
  <si>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</si>
  <si>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</si>
  <si>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</si>
  <si>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</si>
  <si>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</si>
  <si>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</si>
  <si>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</si>
  <si>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</si>
  <si>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</si>
  <si>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</si>
  <si>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</si>
  <si>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</si>
  <si>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</si>
  <si>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</si>
  <si>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</si>
  <si>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</si>
  <si>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</si>
  <si>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</si>
  <si>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</si>
  <si>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</si>
  <si>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</si>
  <si>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</si>
  <si>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</si>
  <si>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</si>
  <si>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</si>
  <si>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</si>
  <si>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</si>
  <si>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</si>
  <si>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</si>
  <si>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</si>
  <si>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</si>
  <si>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</si>
  <si>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</si>
  <si>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</si>
  <si>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</si>
  <si>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</si>
  <si>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</si>
  <si>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</si>
  <si>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</si>
  <si>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</si>
  <si>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</si>
  <si>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</si>
  <si>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</si>
  <si>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</si>
  <si>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</si>
  <si>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</si>
  <si>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</si>
  <si>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</si>
  <si>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</si>
  <si>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</si>
  <si>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</si>
  <si>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</si>
  <si>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</si>
  <si>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</si>
  <si>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</si>
  <si>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</si>
  <si>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</si>
  <si>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</si>
  <si>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</si>
  <si>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</si>
  <si>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</si>
  <si>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</si>
  <si>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</si>
  <si>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</si>
  <si>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</si>
  <si>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</si>
  <si>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</si>
  <si>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</si>
  <si>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</si>
  <si>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</si>
  <si>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</si>
  <si>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</si>
  <si>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</si>
  <si>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</si>
  <si>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</si>
  <si>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</si>
  <si>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</si>
  <si>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</si>
  <si>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</si>
  <si>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</si>
  <si>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</si>
  <si>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</si>
  <si>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</si>
  <si>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</si>
  <si>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</si>
  <si>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</si>
  <si>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</si>
  <si>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</si>
  <si>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</si>
  <si>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</si>
  <si>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</si>
  <si>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</si>
  <si>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</si>
  <si>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</si>
  <si>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</si>
  <si>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</si>
  <si>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</si>
  <si>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</si>
  <si>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</si>
  <si>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</si>
  <si>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</si>
  <si>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</si>
  <si>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</si>
  <si>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</si>
  <si>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</si>
  <si>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</si>
  <si>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</si>
  <si>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</si>
  <si>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</si>
  <si>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</si>
  <si>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</si>
  <si>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</si>
  <si>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</si>
  <si>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</si>
  <si>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</si>
  <si>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</si>
  <si>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</si>
  <si>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</si>
  <si>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</si>
  <si>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</si>
  <si>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</si>
  <si>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</si>
  <si>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</si>
  <si>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</si>
  <si>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</si>
  <si>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</si>
  <si>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</si>
  <si>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</si>
  <si>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</si>
  <si>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</si>
  <si>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</si>
  <si>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</si>
  <si>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</si>
  <si>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</si>
  <si>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</si>
  <si>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</si>
  <si>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</si>
  <si>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</si>
  <si>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</si>
  <si>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</si>
  <si>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</si>
  <si>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</si>
  <si>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</si>
  <si>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</si>
  <si>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</si>
  <si>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</si>
  <si>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</si>
  <si>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</si>
  <si>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</si>
  <si>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</si>
  <si>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</si>
  <si>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</si>
  <si>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</si>
  <si>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</si>
  <si>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</si>
  <si>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</si>
  <si>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</si>
  <si>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</si>
  <si>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</si>
  <si>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</si>
  <si>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</si>
  <si>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</si>
  <si>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</si>
  <si>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</si>
  <si>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</si>
  <si>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</si>
  <si>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</si>
  <si>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</si>
  <si>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</si>
  <si>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</si>
  <si>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</si>
  <si>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</si>
  <si>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</si>
  <si>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</si>
  <si>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</si>
  <si>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</si>
  <si>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</si>
  <si>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</si>
  <si>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</si>
  <si>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</si>
  <si>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</si>
  <si>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</si>
  <si>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</si>
  <si>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</si>
  <si>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</si>
  <si>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</si>
  <si>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</si>
  <si>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</si>
  <si>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</si>
  <si>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</si>
  <si>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</si>
  <si>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</si>
  <si>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</si>
  <si>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</si>
  <si>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</si>
  <si>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</si>
  <si>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</si>
  <si>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</si>
  <si>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</si>
  <si>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</si>
  <si>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</si>
  <si>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</si>
  <si>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</si>
  <si>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</si>
  <si>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</si>
  <si>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</si>
  <si>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</si>
  <si>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</si>
  <si>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</si>
  <si>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</si>
  <si>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</si>
  <si>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</si>
  <si>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</si>
  <si>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</si>
  <si>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</si>
  <si>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</si>
  <si>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</si>
  <si>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</si>
  <si>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</si>
  <si>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</si>
  <si>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</si>
  <si>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</si>
  <si>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</si>
  <si>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</si>
  <si>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</si>
  <si>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</si>
  <si>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</si>
  <si>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</si>
  <si>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</si>
  <si>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</si>
  <si>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</si>
  <si>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</si>
  <si>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</si>
  <si>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</si>
  <si>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</si>
  <si>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</si>
  <si>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</si>
  <si>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</si>
  <si>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</si>
  <si>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</si>
  <si>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</si>
  <si>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</si>
  <si>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</si>
  <si>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</si>
  <si>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</si>
  <si>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</si>
  <si>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</si>
  <si>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</si>
  <si>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</si>
  <si>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</si>
  <si>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</si>
  <si>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</si>
  <si>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</si>
  <si>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</si>
  <si>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</si>
  <si>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</si>
  <si>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</si>
  <si>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</si>
  <si>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</si>
  <si>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</si>
  <si>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</si>
  <si>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</si>
  <si>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</si>
  <si>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</si>
  <si>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</si>
  <si>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</si>
  <si>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</si>
  <si>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</si>
  <si>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</si>
  <si>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</si>
  <si>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</si>
  <si>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</si>
  <si>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</si>
  <si>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</si>
  <si>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</si>
  <si>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</si>
  <si>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</si>
  <si>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</si>
  <si>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</si>
  <si>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</si>
  <si>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</si>
  <si>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</si>
  <si>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</si>
  <si>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</si>
  <si>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</si>
  <si>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</si>
  <si>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</si>
  <si>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</si>
  <si>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</si>
  <si>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</si>
  <si>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</si>
  <si>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</si>
  <si>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</si>
  <si>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</si>
  <si>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</si>
  <si>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</si>
  <si>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</si>
  <si>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</si>
  <si>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</si>
  <si>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</si>
  <si>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</si>
  <si>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</si>
  <si>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</si>
  <si>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</si>
  <si>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</si>
  <si>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</si>
  <si>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</si>
  <si>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</si>
  <si>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</si>
  <si>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</si>
  <si>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</si>
  <si>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</si>
  <si>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</si>
  <si>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</si>
  <si>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</si>
  <si>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</si>
  <si>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</si>
  <si>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</si>
  <si>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</si>
  <si>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</si>
  <si>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</si>
  <si>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</si>
  <si>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</si>
  <si>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</si>
  <si>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</si>
  <si>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</si>
  <si>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</si>
  <si>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</si>
  <si>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</si>
  <si>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</si>
  <si>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</si>
  <si>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</si>
  <si>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</si>
  <si>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</si>
  <si>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</si>
  <si>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</si>
  <si>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</si>
  <si>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</si>
  <si>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</si>
  <si>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</si>
  <si>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</si>
  <si>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</si>
  <si>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</si>
  <si>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</si>
  <si>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</si>
  <si>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</si>
  <si>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</si>
  <si>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</si>
  <si>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</si>
  <si>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</si>
  <si>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</si>
  <si>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</si>
  <si>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</si>
  <si>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</si>
  <si>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</si>
  <si>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</si>
  <si>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</si>
  <si>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</si>
  <si>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</si>
  <si>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</si>
  <si>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</si>
  <si>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</si>
  <si>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</si>
  <si>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</si>
  <si>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</si>
  <si>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</si>
  <si>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</si>
  <si>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</si>
  <si>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</si>
  <si>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</si>
  <si>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</si>
  <si>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</si>
  <si>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</si>
  <si>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</si>
  <si>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</si>
  <si>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</si>
  <si>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</si>
  <si>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</si>
  <si>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</si>
  <si>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</si>
  <si>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</si>
  <si>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</si>
  <si>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</si>
  <si>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</si>
  <si>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</si>
  <si>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</si>
  <si>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</si>
  <si>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</si>
  <si>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</si>
  <si>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</si>
  <si>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</si>
  <si>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</si>
  <si>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</si>
  <si>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</si>
  <si>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</si>
  <si>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</si>
  <si>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</si>
  <si>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</si>
  <si>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</si>
  <si>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</si>
  <si>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</si>
  <si>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</si>
  <si>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</si>
  <si>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</si>
  <si>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</si>
  <si>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</si>
  <si>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</si>
  <si>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</si>
  <si>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</si>
  <si>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</si>
  <si>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</si>
  <si>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</si>
  <si>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</si>
  <si>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</si>
  <si>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</si>
  <si>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</si>
  <si>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</si>
  <si>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</si>
  <si>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</si>
  <si>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</si>
  <si>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</si>
  <si>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</si>
  <si>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</si>
  <si>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</si>
  <si>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</si>
  <si>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</si>
  <si>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</si>
  <si>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</si>
  <si>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</si>
  <si>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</si>
  <si>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</si>
  <si>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</si>
  <si>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</si>
  <si>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</si>
  <si>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</si>
  <si>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</si>
  <si>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</si>
  <si>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</si>
  <si>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</si>
  <si>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</si>
  <si>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</si>
  <si>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</si>
  <si>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</si>
  <si>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</si>
  <si>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</si>
  <si>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</si>
  <si>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</si>
  <si>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</si>
  <si>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</si>
  <si>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</si>
  <si>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</si>
  <si>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</si>
  <si>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</si>
  <si>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</si>
  <si>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</si>
  <si>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</si>
  <si>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</si>
  <si>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</si>
  <si>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</si>
  <si>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</si>
  <si>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</si>
  <si>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</si>
  <si>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</si>
  <si>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</si>
  <si>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</si>
  <si>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</si>
  <si>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</si>
  <si>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</si>
  <si>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</si>
  <si>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</si>
  <si>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</si>
  <si>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</si>
  <si>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</si>
  <si>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</si>
  <si>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</si>
  <si>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</si>
  <si>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</si>
  <si>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</si>
  <si>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</si>
  <si>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</si>
  <si>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</si>
  <si>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</si>
  <si>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</si>
  <si>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</si>
  <si>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</si>
  <si>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</si>
  <si>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</si>
  <si>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</si>
  <si>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</si>
  <si>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</si>
  <si>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</si>
  <si>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</si>
  <si>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</si>
  <si>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</si>
  <si>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</si>
  <si>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</si>
  <si>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</si>
  <si>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</si>
  <si>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</si>
  <si>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</si>
  <si>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</si>
  <si>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</si>
  <si>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</si>
  <si>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</si>
  <si>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</si>
  <si>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</si>
  <si>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</si>
  <si>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</si>
  <si>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</si>
  <si>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</si>
  <si>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</si>
  <si>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</si>
  <si>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</si>
  <si>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</si>
  <si>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</si>
  <si>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</si>
  <si>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</si>
  <si>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</si>
  <si>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</si>
  <si>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</si>
  <si>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</si>
  <si>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</si>
  <si>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</si>
  <si>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</si>
  <si>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</si>
  <si>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</si>
  <si>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</si>
  <si>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</si>
  <si>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</si>
  <si>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</si>
  <si>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</si>
  <si>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</si>
  <si>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</si>
  <si>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</si>
  <si>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</si>
  <si>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</si>
  <si>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</si>
  <si>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</si>
  <si>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</si>
  <si>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</si>
  <si>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</si>
  <si>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</si>
  <si>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</si>
  <si>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</si>
  <si>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</si>
  <si>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</si>
  <si>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</si>
  <si>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</si>
  <si>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</si>
  <si>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</si>
  <si>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</si>
  <si>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</si>
  <si>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</si>
  <si>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</si>
  <si>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</si>
  <si>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</si>
  <si>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</si>
  <si>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</si>
  <si>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</si>
  <si>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</si>
  <si>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</si>
  <si>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</si>
  <si>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</si>
  <si>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</si>
  <si>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</si>
  <si>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</si>
  <si>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</si>
  <si>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</si>
  <si>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</si>
  <si>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</si>
  <si>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</si>
  <si>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</si>
  <si>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</si>
  <si>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</si>
  <si>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</si>
  <si>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</si>
  <si>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</si>
  <si>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</si>
  <si>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</si>
  <si>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</si>
  <si>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</si>
  <si>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</si>
  <si>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</si>
  <si>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</si>
  <si>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</si>
  <si>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</si>
  <si>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</si>
  <si>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</si>
  <si>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</si>
  <si>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</si>
  <si>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</si>
  <si>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</si>
  <si>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</si>
  <si>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</si>
  <si>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</si>
  <si>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</si>
  <si>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</si>
  <si>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</si>
  <si>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</si>
  <si>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</si>
  <si>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</si>
  <si>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</si>
  <si>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</si>
  <si>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</si>
  <si>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</si>
  <si>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</si>
  <si>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</si>
  <si>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</si>
  <si>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</si>
  <si>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58.00</t>
  </si>
  <si>
    <t>17.50</t>
  </si>
  <si>
    <t>25.75</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</si>
  <si>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</si>
  <si>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</si>
  <si>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</si>
  <si>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</si>
  <si>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</si>
  <si>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</si>
  <si>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</si>
  <si>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</si>
  <si>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</si>
  <si>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</si>
  <si>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</si>
  <si>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</si>
  <si>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</si>
  <si>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</si>
  <si>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</si>
  <si>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</si>
  <si>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</si>
  <si>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</si>
  <si>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</si>
  <si>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</si>
  <si>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</si>
  <si>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</si>
  <si>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</si>
  <si>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</si>
  <si>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</si>
  <si>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</si>
  <si>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</si>
  <si>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</si>
  <si>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</si>
  <si>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</si>
  <si>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</si>
  <si>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</si>
  <si>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</si>
  <si>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</si>
  <si>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</si>
  <si>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</si>
  <si>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ล่าสุด</t>
  </si>
  <si>
    <t>สูงสุด</t>
  </si>
  <si>
    <t>ต่ำสุด</t>
  </si>
  <si>
    <t>หลักทรัพย์</t>
  </si>
  <si>
    <t>เปิด</t>
  </si>
  <si>
    <t>26.00</t>
  </si>
  <si>
    <t>1.50</t>
  </si>
  <si>
    <t>8.40</t>
  </si>
  <si>
    <t>17.00</t>
  </si>
  <si>
    <t>38.00</t>
  </si>
  <si>
    <t>4.80</t>
  </si>
  <si>
    <t>22.00</t>
  </si>
  <si>
    <t>6.10</t>
  </si>
  <si>
    <t>KISS</t>
  </si>
  <si>
    <t>16.10</t>
  </si>
  <si>
    <t>9.10</t>
  </si>
  <si>
    <t>12.20</t>
  </si>
  <si>
    <t>49.50</t>
  </si>
  <si>
    <t>14.00</t>
  </si>
  <si>
    <t>5.70</t>
  </si>
  <si>
    <t>4.08</t>
  </si>
  <si>
    <t>7.60</t>
  </si>
  <si>
    <t>22.90</t>
  </si>
  <si>
    <t>14.50</t>
  </si>
  <si>
    <t>34.75</t>
  </si>
  <si>
    <t>7.25</t>
  </si>
  <si>
    <t>12.10</t>
  </si>
  <si>
    <t>29.75</t>
  </si>
  <si>
    <t>11.10</t>
  </si>
  <si>
    <t>12.70</t>
  </si>
  <si>
    <t>13.00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</si>
  <si>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</si>
  <si>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</si>
  <si>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</si>
  <si>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</si>
  <si>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</si>
  <si>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</si>
  <si>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</si>
  <si>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</si>
  <si>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</si>
  <si>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</si>
  <si>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</si>
  <si>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</si>
  <si>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</si>
  <si>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</si>
  <si>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</si>
  <si>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</si>
  <si>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</si>
  <si>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</si>
  <si>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</si>
  <si>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</si>
  <si>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</si>
  <si>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3.42</t>
  </si>
  <si>
    <t>15.00</t>
  </si>
  <si>
    <t>32.00</t>
  </si>
  <si>
    <t>3.80</t>
  </si>
  <si>
    <t>18.10</t>
  </si>
  <si>
    <t>6.50</t>
  </si>
  <si>
    <t>10.30</t>
  </si>
  <si>
    <t>54.75</t>
  </si>
  <si>
    <t>28.75</t>
  </si>
  <si>
    <t>12.50</t>
  </si>
  <si>
    <t>53.00</t>
  </si>
  <si>
    <t>8.50</t>
  </si>
  <si>
    <t>43.75</t>
  </si>
  <si>
    <t>29.25</t>
  </si>
  <si>
    <t>41.00</t>
  </si>
  <si>
    <t>33.00</t>
  </si>
  <si>
    <t>4.02</t>
  </si>
  <si>
    <t>8.20</t>
  </si>
  <si>
    <t>15.50</t>
  </si>
  <si>
    <t>14.20</t>
  </si>
  <si>
    <t>MFEC</t>
  </si>
  <si>
    <t>5.55</t>
  </si>
  <si>
    <t>9.50</t>
  </si>
  <si>
    <t>25.25</t>
  </si>
  <si>
    <t>18.30</t>
  </si>
  <si>
    <t>17.90</t>
  </si>
  <si>
    <t>1.12</t>
  </si>
  <si>
    <t>68.25</t>
  </si>
  <si>
    <t>6.05</t>
  </si>
  <si>
    <t>13.80</t>
  </si>
  <si>
    <t>9.90</t>
  </si>
  <si>
    <t>7.80</t>
  </si>
  <si>
    <t>21.50</t>
  </si>
  <si>
    <t>14.80</t>
  </si>
  <si>
    <t>เปลี่ยน แปลง</t>
  </si>
  <si>
    <t>%เปลี่ยน แปลง</t>
  </si>
  <si>
    <t>EE</t>
  </si>
  <si>
    <t>0.80</t>
  </si>
  <si>
    <t>0.79</t>
  </si>
  <si>
    <t>-0.01</t>
  </si>
  <si>
    <t>-1.25</t>
  </si>
  <si>
    <t>17.60</t>
  </si>
  <si>
    <t>17.70</t>
  </si>
  <si>
    <t>-0.40</t>
  </si>
  <si>
    <t>LEE</t>
  </si>
  <si>
    <t>2.52</t>
  </si>
  <si>
    <t>2.54</t>
  </si>
  <si>
    <t>+0.04</t>
  </si>
  <si>
    <t>6.25</t>
  </si>
  <si>
    <t>6.20</t>
  </si>
  <si>
    <t>+0.05</t>
  </si>
  <si>
    <t>+0.81</t>
  </si>
  <si>
    <t>PPPM &lt;C, NP&gt;</t>
  </si>
  <si>
    <t>0.00</t>
  </si>
  <si>
    <t>11.20</t>
  </si>
  <si>
    <t>10.40</t>
  </si>
  <si>
    <t>10.90</t>
  </si>
  <si>
    <t>TRUBB</t>
  </si>
  <si>
    <t>2.48</t>
  </si>
  <si>
    <t>2.56</t>
  </si>
  <si>
    <t>2.46</t>
  </si>
  <si>
    <t>+0.02</t>
  </si>
  <si>
    <t>6.75</t>
  </si>
  <si>
    <t>7.05</t>
  </si>
  <si>
    <t>6.70</t>
  </si>
  <si>
    <t>6.90</t>
  </si>
  <si>
    <t>UPOIC</t>
  </si>
  <si>
    <t>8.00</t>
  </si>
  <si>
    <t>7.45</t>
  </si>
  <si>
    <t>-0.60</t>
  </si>
  <si>
    <t>UVAN</t>
  </si>
  <si>
    <t>8.75</t>
  </si>
  <si>
    <t>8.30</t>
  </si>
  <si>
    <t>8.45</t>
  </si>
  <si>
    <t>VPO</t>
  </si>
  <si>
    <t>1.59</t>
  </si>
  <si>
    <t>1.53</t>
  </si>
  <si>
    <t>1.55</t>
  </si>
  <si>
    <t>-0.03</t>
  </si>
  <si>
    <t>-1.90</t>
  </si>
  <si>
    <t>5.50</t>
  </si>
  <si>
    <t>5.60</t>
  </si>
  <si>
    <t>5.45</t>
  </si>
  <si>
    <t>-0.05</t>
  </si>
  <si>
    <t>-0.90</t>
  </si>
  <si>
    <t>17.20</t>
  </si>
  <si>
    <t>17.10</t>
  </si>
  <si>
    <t>-0.10</t>
  </si>
  <si>
    <t>-0.58</t>
  </si>
  <si>
    <t>BR</t>
  </si>
  <si>
    <t>3.54</t>
  </si>
  <si>
    <t>3.58</t>
  </si>
  <si>
    <t>3.46</t>
  </si>
  <si>
    <t>+0.57</t>
  </si>
  <si>
    <t>BRR</t>
  </si>
  <si>
    <t>5.65</t>
  </si>
  <si>
    <t>+0.50</t>
  </si>
  <si>
    <t>CFRESH</t>
  </si>
  <si>
    <t>4.04</t>
  </si>
  <si>
    <t>3.98</t>
  </si>
  <si>
    <t>CHOTI</t>
  </si>
  <si>
    <t>CM</t>
  </si>
  <si>
    <t>3.64</t>
  </si>
  <si>
    <t>3.44</t>
  </si>
  <si>
    <t>3.62</t>
  </si>
  <si>
    <t>26.50</t>
  </si>
  <si>
    <t>-0.25</t>
  </si>
  <si>
    <t>-0.94</t>
  </si>
  <si>
    <t>CPI</t>
  </si>
  <si>
    <t>5.40</t>
  </si>
  <si>
    <t>5.15</t>
  </si>
  <si>
    <t>+0.15</t>
  </si>
  <si>
    <t>F&amp;D</t>
  </si>
  <si>
    <t>22.10</t>
  </si>
  <si>
    <t>-0.44</t>
  </si>
  <si>
    <t>GLOCON</t>
  </si>
  <si>
    <t>0.94</t>
  </si>
  <si>
    <t>0.99</t>
  </si>
  <si>
    <t>0.97</t>
  </si>
  <si>
    <t>29.50</t>
  </si>
  <si>
    <t>29.00</t>
  </si>
  <si>
    <t>8.05</t>
  </si>
  <si>
    <t>JDF</t>
  </si>
  <si>
    <t>3.36</t>
  </si>
  <si>
    <t>+0.10</t>
  </si>
  <si>
    <t>KBS</t>
  </si>
  <si>
    <t>4.26</t>
  </si>
  <si>
    <t>4.44</t>
  </si>
  <si>
    <t>4.38</t>
  </si>
  <si>
    <t>+0.06</t>
  </si>
  <si>
    <t>3.78</t>
  </si>
  <si>
    <t>3.82</t>
  </si>
  <si>
    <t>-0.02</t>
  </si>
  <si>
    <t>-0.52</t>
  </si>
  <si>
    <t>KTIS</t>
  </si>
  <si>
    <t>4.90</t>
  </si>
  <si>
    <t>4.86</t>
  </si>
  <si>
    <t>-0.04</t>
  </si>
  <si>
    <t>LST</t>
  </si>
  <si>
    <t>5.35</t>
  </si>
  <si>
    <t>+0.75</t>
  </si>
  <si>
    <t>MALEE</t>
  </si>
  <si>
    <t>7.15</t>
  </si>
  <si>
    <t>7.30</t>
  </si>
  <si>
    <t>7.10</t>
  </si>
  <si>
    <t>32.75</t>
  </si>
  <si>
    <t>34.00</t>
  </si>
  <si>
    <t>+1.25</t>
  </si>
  <si>
    <t>5.95</t>
  </si>
  <si>
    <t>-0.15</t>
  </si>
  <si>
    <t>-2.44</t>
  </si>
  <si>
    <t>16.80</t>
  </si>
  <si>
    <t>47.75</t>
  </si>
  <si>
    <t>46.50</t>
  </si>
  <si>
    <t>46.75</t>
  </si>
  <si>
    <t>-0.75</t>
  </si>
  <si>
    <t>33.75</t>
  </si>
  <si>
    <t>PB</t>
  </si>
  <si>
    <t>PLUS</t>
  </si>
  <si>
    <t>7.00</t>
  </si>
  <si>
    <t>6.60</t>
  </si>
  <si>
    <t>PM</t>
  </si>
  <si>
    <t>8.95</t>
  </si>
  <si>
    <t>9.05</t>
  </si>
  <si>
    <t>+0.56</t>
  </si>
  <si>
    <t>PRG</t>
  </si>
  <si>
    <t>10.60</t>
  </si>
  <si>
    <t>+0.30</t>
  </si>
  <si>
    <t>14.70</t>
  </si>
  <si>
    <t>15.20</t>
  </si>
  <si>
    <t>34.25</t>
  </si>
  <si>
    <t>33.50</t>
  </si>
  <si>
    <t>SAUCE</t>
  </si>
  <si>
    <t>27.50</t>
  </si>
  <si>
    <t>-0.50</t>
  </si>
  <si>
    <t>SFP</t>
  </si>
  <si>
    <t>15.30</t>
  </si>
  <si>
    <t>+0.66</t>
  </si>
  <si>
    <t>SNP</t>
  </si>
  <si>
    <t>15.40</t>
  </si>
  <si>
    <t>15.10</t>
  </si>
  <si>
    <t>SORKON</t>
  </si>
  <si>
    <t>5.30</t>
  </si>
  <si>
    <t>5.25</t>
  </si>
  <si>
    <t>SSC</t>
  </si>
  <si>
    <t>30.00</t>
  </si>
  <si>
    <t>+0.25</t>
  </si>
  <si>
    <t>+0.84</t>
  </si>
  <si>
    <t>SSF</t>
  </si>
  <si>
    <t>10.10</t>
  </si>
  <si>
    <t>9.65</t>
  </si>
  <si>
    <t>-0.20</t>
  </si>
  <si>
    <t>SST</t>
  </si>
  <si>
    <t>5.20</t>
  </si>
  <si>
    <t>5.05</t>
  </si>
  <si>
    <t>5.10</t>
  </si>
  <si>
    <t>-1.92</t>
  </si>
  <si>
    <t>TC</t>
  </si>
  <si>
    <t>7.20</t>
  </si>
  <si>
    <t>6.45</t>
  </si>
  <si>
    <t>6.55</t>
  </si>
  <si>
    <t>200.00</t>
  </si>
  <si>
    <t>-2.00</t>
  </si>
  <si>
    <t>-0.99</t>
  </si>
  <si>
    <t>TIPCO</t>
  </si>
  <si>
    <t>9.00</t>
  </si>
  <si>
    <t>8.85</t>
  </si>
  <si>
    <t>+0.69</t>
  </si>
  <si>
    <t>17.30</t>
  </si>
  <si>
    <t>-0.57</t>
  </si>
  <si>
    <t>31.50</t>
  </si>
  <si>
    <t>31.75</t>
  </si>
  <si>
    <t>31.25</t>
  </si>
  <si>
    <t>W</t>
  </si>
  <si>
    <t>3.14</t>
  </si>
  <si>
    <t>3.08</t>
  </si>
  <si>
    <t>3.12</t>
  </si>
  <si>
    <t>-0.64</t>
  </si>
  <si>
    <t>11.80</t>
  </si>
  <si>
    <t>11.70</t>
  </si>
  <si>
    <t>+0.86</t>
  </si>
  <si>
    <t>202.00</t>
  </si>
  <si>
    <t>+1.00</t>
  </si>
  <si>
    <t>AIT</t>
  </si>
  <si>
    <t>ALT</t>
  </si>
  <si>
    <t>AMR</t>
  </si>
  <si>
    <t>BLISS &lt;SP, NP, NC&gt;</t>
  </si>
  <si>
    <t>13.30</t>
  </si>
  <si>
    <t>44.00</t>
  </si>
  <si>
    <t>45.00</t>
  </si>
  <si>
    <t>+1.12</t>
  </si>
  <si>
    <t>42.25</t>
  </si>
  <si>
    <t>44.50</t>
  </si>
  <si>
    <t>13.20</t>
  </si>
  <si>
    <t>12.80</t>
  </si>
  <si>
    <t>12.90</t>
  </si>
  <si>
    <t>ILINK</t>
  </si>
  <si>
    <t>7.75</t>
  </si>
  <si>
    <t>7.65</t>
  </si>
  <si>
    <t>INET</t>
  </si>
  <si>
    <t>-0.88</t>
  </si>
  <si>
    <t>4.60</t>
  </si>
  <si>
    <t>4.62</t>
  </si>
  <si>
    <t>4.48</t>
  </si>
  <si>
    <t>4.32</t>
  </si>
  <si>
    <t>4.22</t>
  </si>
  <si>
    <t>4.34</t>
  </si>
  <si>
    <t>3.88</t>
  </si>
  <si>
    <t>3.66</t>
  </si>
  <si>
    <t>3.70</t>
  </si>
  <si>
    <t>+0.95</t>
  </si>
  <si>
    <t>55.25</t>
  </si>
  <si>
    <t>55.50</t>
  </si>
  <si>
    <t>JTS</t>
  </si>
  <si>
    <t>8.55</t>
  </si>
  <si>
    <t>8.65</t>
  </si>
  <si>
    <t>MSC</t>
  </si>
  <si>
    <t>+0.83</t>
  </si>
  <si>
    <t>SAMART</t>
  </si>
  <si>
    <t>5.90</t>
  </si>
  <si>
    <t>SAMTEL</t>
  </si>
  <si>
    <t>-1.50</t>
  </si>
  <si>
    <t>SDC</t>
  </si>
  <si>
    <t>0.34</t>
  </si>
  <si>
    <t>0.31</t>
  </si>
  <si>
    <t>0.33</t>
  </si>
  <si>
    <t>27.00</t>
  </si>
  <si>
    <t>10.70</t>
  </si>
  <si>
    <t>+0.20</t>
  </si>
  <si>
    <t>SVOA</t>
  </si>
  <si>
    <t>2.96</t>
  </si>
  <si>
    <t>2.90</t>
  </si>
  <si>
    <t>2.94</t>
  </si>
  <si>
    <t>SYMC</t>
  </si>
  <si>
    <t>6.40</t>
  </si>
  <si>
    <t>18.40</t>
  </si>
  <si>
    <t>+0.55</t>
  </si>
  <si>
    <t>9.25</t>
  </si>
  <si>
    <t>-0.54</t>
  </si>
  <si>
    <t>TKC</t>
  </si>
  <si>
    <t>4.64</t>
  </si>
  <si>
    <t>4.68</t>
  </si>
  <si>
    <t>TWZ</t>
  </si>
  <si>
    <t>0.08</t>
  </si>
  <si>
    <t>0.07</t>
  </si>
  <si>
    <t>CCET</t>
  </si>
  <si>
    <t>2.38</t>
  </si>
  <si>
    <t>2.36</t>
  </si>
  <si>
    <t>287.00</t>
  </si>
  <si>
    <t>41.25</t>
  </si>
  <si>
    <t>+0.60</t>
  </si>
  <si>
    <t>METCO</t>
  </si>
  <si>
    <t>228.00</t>
  </si>
  <si>
    <t>-1.00</t>
  </si>
  <si>
    <t>NEX</t>
  </si>
  <si>
    <t>4.42</t>
  </si>
  <si>
    <t>6.95</t>
  </si>
  <si>
    <t>TEAM</t>
  </si>
  <si>
    <t>3.28</t>
  </si>
  <si>
    <t>3.32</t>
  </si>
  <si>
    <t>THL &lt;SP, NC&gt;</t>
  </si>
  <si>
    <t>7UP</t>
  </si>
  <si>
    <t>1.02</t>
  </si>
  <si>
    <t>1.03</t>
  </si>
  <si>
    <t>1.00</t>
  </si>
  <si>
    <t>ABPIF</t>
  </si>
  <si>
    <t>ACC</t>
  </si>
  <si>
    <t>1.37</t>
  </si>
  <si>
    <t>1.32</t>
  </si>
  <si>
    <t>1.36</t>
  </si>
  <si>
    <t>2.66</t>
  </si>
  <si>
    <t>2.70</t>
  </si>
  <si>
    <t>AGE</t>
  </si>
  <si>
    <t>3.76</t>
  </si>
  <si>
    <t>3.74</t>
  </si>
  <si>
    <t>+0.54</t>
  </si>
  <si>
    <t>AI</t>
  </si>
  <si>
    <t>6.30</t>
  </si>
  <si>
    <t>-0.78</t>
  </si>
  <si>
    <t>AIE</t>
  </si>
  <si>
    <t>3.72</t>
  </si>
  <si>
    <t>3.68</t>
  </si>
  <si>
    <t>AKR</t>
  </si>
  <si>
    <t>1.01</t>
  </si>
  <si>
    <t>+0.01</t>
  </si>
  <si>
    <t>BAFS</t>
  </si>
  <si>
    <t>28.25</t>
  </si>
  <si>
    <t>12.60</t>
  </si>
  <si>
    <t>12.30</t>
  </si>
  <si>
    <t>-0.79</t>
  </si>
  <si>
    <t>BBGI</t>
  </si>
  <si>
    <t>7.95</t>
  </si>
  <si>
    <t>7.90</t>
  </si>
  <si>
    <t>-0.63</t>
  </si>
  <si>
    <t>11.30</t>
  </si>
  <si>
    <t>11.00</t>
  </si>
  <si>
    <t>34.50</t>
  </si>
  <si>
    <t>36.25</t>
  </si>
  <si>
    <t>+0.68</t>
  </si>
  <si>
    <t>BRRGIF</t>
  </si>
  <si>
    <t>CV</t>
  </si>
  <si>
    <t>2.28</t>
  </si>
  <si>
    <t>2.22</t>
  </si>
  <si>
    <t>2.24</t>
  </si>
  <si>
    <t>DEMCO</t>
  </si>
  <si>
    <t>3.04</t>
  </si>
  <si>
    <t>3.00</t>
  </si>
  <si>
    <t>+0.67</t>
  </si>
  <si>
    <t>EGATIF</t>
  </si>
  <si>
    <t>8.10</t>
  </si>
  <si>
    <t>8.15</t>
  </si>
  <si>
    <t>-0.61</t>
  </si>
  <si>
    <t>EP</t>
  </si>
  <si>
    <t>4.82</t>
  </si>
  <si>
    <t>4.78</t>
  </si>
  <si>
    <t>ETC</t>
  </si>
  <si>
    <t>3.60</t>
  </si>
  <si>
    <t>-1.10</t>
  </si>
  <si>
    <t>64.50</t>
  </si>
  <si>
    <t>GREEN</t>
  </si>
  <si>
    <t>IFEC &lt;SP, NP, NC&gt;</t>
  </si>
  <si>
    <t>3.10</t>
  </si>
  <si>
    <t>+0.65</t>
  </si>
  <si>
    <t>6.85</t>
  </si>
  <si>
    <t>KBSPIF</t>
  </si>
  <si>
    <t>11.60</t>
  </si>
  <si>
    <t>LANNA</t>
  </si>
  <si>
    <t>19.80</t>
  </si>
  <si>
    <t>19.40</t>
  </si>
  <si>
    <t>MDX</t>
  </si>
  <si>
    <t>NOVA</t>
  </si>
  <si>
    <t>13.60</t>
  </si>
  <si>
    <t>-0.30</t>
  </si>
  <si>
    <t>1.56</t>
  </si>
  <si>
    <t>QTC</t>
  </si>
  <si>
    <t>4.88</t>
  </si>
  <si>
    <t>4.98</t>
  </si>
  <si>
    <t>4.94</t>
  </si>
  <si>
    <t>+0.41</t>
  </si>
  <si>
    <t>RPC</t>
  </si>
  <si>
    <t>1.14</t>
  </si>
  <si>
    <t>1.15</t>
  </si>
  <si>
    <t>SCG</t>
  </si>
  <si>
    <t>SCI</t>
  </si>
  <si>
    <t>1.74</t>
  </si>
  <si>
    <t>1.82</t>
  </si>
  <si>
    <t>1.78</t>
  </si>
  <si>
    <t>-0.56</t>
  </si>
  <si>
    <t>2.34</t>
  </si>
  <si>
    <t>SGP</t>
  </si>
  <si>
    <t>-0.89</t>
  </si>
  <si>
    <t>SKE</t>
  </si>
  <si>
    <t>0.85</t>
  </si>
  <si>
    <t>0.78</t>
  </si>
  <si>
    <t>0.82</t>
  </si>
  <si>
    <t>+0.03</t>
  </si>
  <si>
    <t>SOLAR</t>
  </si>
  <si>
    <t>1.09</t>
  </si>
  <si>
    <t>1.08</t>
  </si>
  <si>
    <t>16.20</t>
  </si>
  <si>
    <t>15.90</t>
  </si>
  <si>
    <t>-0.62</t>
  </si>
  <si>
    <t>9.55</t>
  </si>
  <si>
    <t>9.70</t>
  </si>
  <si>
    <t>0.76</t>
  </si>
  <si>
    <t>0.77</t>
  </si>
  <si>
    <t>0.73</t>
  </si>
  <si>
    <t>0.74</t>
  </si>
  <si>
    <t>SUPEREIF</t>
  </si>
  <si>
    <t>-0.85</t>
  </si>
  <si>
    <t>3.56</t>
  </si>
  <si>
    <t>3.50</t>
  </si>
  <si>
    <t>TAE</t>
  </si>
  <si>
    <t>1.95</t>
  </si>
  <si>
    <t>1.97</t>
  </si>
  <si>
    <t>-0.51</t>
  </si>
  <si>
    <t>TCC</t>
  </si>
  <si>
    <t>0.90</t>
  </si>
  <si>
    <t>0.92</t>
  </si>
  <si>
    <t>2.10</t>
  </si>
  <si>
    <t>2.12</t>
  </si>
  <si>
    <t>2.08</t>
  </si>
  <si>
    <t>1.94</t>
  </si>
  <si>
    <t>1.96</t>
  </si>
  <si>
    <t>3.84</t>
  </si>
  <si>
    <t>3.86</t>
  </si>
  <si>
    <t>+0.52</t>
  </si>
  <si>
    <t>WP</t>
  </si>
  <si>
    <t>4.72</t>
  </si>
  <si>
    <t>4.76</t>
  </si>
  <si>
    <t>4.74</t>
  </si>
  <si>
    <t>4.52</t>
  </si>
  <si>
    <t>+0.44</t>
  </si>
  <si>
    <t>ASAP</t>
  </si>
  <si>
    <t>3.16</t>
  </si>
  <si>
    <t>17.40</t>
  </si>
  <si>
    <t>+1.14</t>
  </si>
  <si>
    <t>BYD</t>
  </si>
  <si>
    <t>12.40</t>
  </si>
  <si>
    <t>12.00</t>
  </si>
  <si>
    <t>-0.81</t>
  </si>
  <si>
    <t>CGH</t>
  </si>
  <si>
    <t>0.95</t>
  </si>
  <si>
    <t>11.50</t>
  </si>
  <si>
    <t>2.58</t>
  </si>
  <si>
    <t>2.44</t>
  </si>
  <si>
    <t>FNS</t>
  </si>
  <si>
    <t>3.52</t>
  </si>
  <si>
    <t>3.48</t>
  </si>
  <si>
    <t>FSS</t>
  </si>
  <si>
    <t>4.16</t>
  </si>
  <si>
    <t>GBX</t>
  </si>
  <si>
    <t>1.11</t>
  </si>
  <si>
    <t>1.13</t>
  </si>
  <si>
    <t>+0.90</t>
  </si>
  <si>
    <t>GL &lt;SP, NP, NC&gt;</t>
  </si>
  <si>
    <t>HENG</t>
  </si>
  <si>
    <t>3.22</t>
  </si>
  <si>
    <t>3.20</t>
  </si>
  <si>
    <t>IFS</t>
  </si>
  <si>
    <t>71.00</t>
  </si>
  <si>
    <t>KCAR</t>
  </si>
  <si>
    <t>8.70</t>
  </si>
  <si>
    <t>KGI</t>
  </si>
  <si>
    <t>56.50</t>
  </si>
  <si>
    <t>57.50</t>
  </si>
  <si>
    <t>MFC</t>
  </si>
  <si>
    <t>22.20</t>
  </si>
  <si>
    <t>-0.45</t>
  </si>
  <si>
    <t>5.80</t>
  </si>
  <si>
    <t>ML</t>
  </si>
  <si>
    <t>1.20</t>
  </si>
  <si>
    <t>1.17</t>
  </si>
  <si>
    <t>MST</t>
  </si>
  <si>
    <t>11.90</t>
  </si>
  <si>
    <t>42.75</t>
  </si>
  <si>
    <t>43.50</t>
  </si>
  <si>
    <t>5.75</t>
  </si>
  <si>
    <t>-0.86</t>
  </si>
  <si>
    <t>0.02</t>
  </si>
  <si>
    <t>PL</t>
  </si>
  <si>
    <t>4.12</t>
  </si>
  <si>
    <t>4.06</t>
  </si>
  <si>
    <t>-0.49</t>
  </si>
  <si>
    <t>TK</t>
  </si>
  <si>
    <t>TNITY</t>
  </si>
  <si>
    <t>UOBKH</t>
  </si>
  <si>
    <t>XPG</t>
  </si>
  <si>
    <t>1.72</t>
  </si>
  <si>
    <t>1.69</t>
  </si>
  <si>
    <t>1.70</t>
  </si>
  <si>
    <t>135.00</t>
  </si>
  <si>
    <t>CIMBT</t>
  </si>
  <si>
    <t>0.83</t>
  </si>
  <si>
    <t>0.81</t>
  </si>
  <si>
    <t>149.50</t>
  </si>
  <si>
    <t>150.00</t>
  </si>
  <si>
    <t>15.60</t>
  </si>
  <si>
    <t>LHFG</t>
  </si>
  <si>
    <t>1.28</t>
  </si>
  <si>
    <t>1.25</t>
  </si>
  <si>
    <t>1.26</t>
  </si>
  <si>
    <t>1.23</t>
  </si>
  <si>
    <t>AYUD</t>
  </si>
  <si>
    <t>BKI</t>
  </si>
  <si>
    <t>BUI</t>
  </si>
  <si>
    <t>CHARAN</t>
  </si>
  <si>
    <t>INSURE</t>
  </si>
  <si>
    <t>KWI</t>
  </si>
  <si>
    <t>MTI</t>
  </si>
  <si>
    <t>NKI</t>
  </si>
  <si>
    <t>NSI</t>
  </si>
  <si>
    <t>SMK &lt;C, NP&gt;</t>
  </si>
  <si>
    <t>4.66</t>
  </si>
  <si>
    <t>TGH</t>
  </si>
  <si>
    <t>20.60</t>
  </si>
  <si>
    <t>20.20</t>
  </si>
  <si>
    <t>20.50</t>
  </si>
  <si>
    <t>THRE</t>
  </si>
  <si>
    <t>+0.99</t>
  </si>
  <si>
    <t>TIPH</t>
  </si>
  <si>
    <t>-1.18</t>
  </si>
  <si>
    <t>48.50</t>
  </si>
  <si>
    <t>47.25</t>
  </si>
  <si>
    <t>TSI &lt;C&gt;</t>
  </si>
  <si>
    <t>0.36</t>
  </si>
  <si>
    <t>TVI</t>
  </si>
  <si>
    <t>18.70</t>
  </si>
  <si>
    <t>18.20</t>
  </si>
  <si>
    <t>19.20</t>
  </si>
  <si>
    <t>AHC</t>
  </si>
  <si>
    <t>175.00</t>
  </si>
  <si>
    <t>+0.08</t>
  </si>
  <si>
    <t>CMR</t>
  </si>
  <si>
    <t>7.50</t>
  </si>
  <si>
    <t>7.35</t>
  </si>
  <si>
    <t>7.40</t>
  </si>
  <si>
    <t>KDH</t>
  </si>
  <si>
    <t>M-CHAI</t>
  </si>
  <si>
    <t>NEW</t>
  </si>
  <si>
    <t>NTV</t>
  </si>
  <si>
    <t>14.60</t>
  </si>
  <si>
    <t>PRINC</t>
  </si>
  <si>
    <t>RAM</t>
  </si>
  <si>
    <t>51.50</t>
  </si>
  <si>
    <t>32.50</t>
  </si>
  <si>
    <t>SKR</t>
  </si>
  <si>
    <t>SVH</t>
  </si>
  <si>
    <t>56.25</t>
  </si>
  <si>
    <t>-1.73</t>
  </si>
  <si>
    <t>2.32</t>
  </si>
  <si>
    <t>VIH</t>
  </si>
  <si>
    <t>9.95</t>
  </si>
  <si>
    <t>10.20</t>
  </si>
  <si>
    <t>9.85</t>
  </si>
  <si>
    <t>WPH</t>
  </si>
  <si>
    <t>3.06</t>
  </si>
  <si>
    <t>ASIA</t>
  </si>
  <si>
    <t>7.55</t>
  </si>
  <si>
    <t>+1.38</t>
  </si>
  <si>
    <t>BEYOND</t>
  </si>
  <si>
    <t>44.25</t>
  </si>
  <si>
    <t>CSR</t>
  </si>
  <si>
    <t>DUSIT</t>
  </si>
  <si>
    <t>4.00</t>
  </si>
  <si>
    <t>GRAND</t>
  </si>
  <si>
    <t>0.21</t>
  </si>
  <si>
    <t>0.22</t>
  </si>
  <si>
    <t>LRH</t>
  </si>
  <si>
    <t>MANRIN</t>
  </si>
  <si>
    <t>22.50</t>
  </si>
  <si>
    <t>OHTL</t>
  </si>
  <si>
    <t>ROH</t>
  </si>
  <si>
    <t>4.58</t>
  </si>
  <si>
    <t>SHANG</t>
  </si>
  <si>
    <t>4.28</t>
  </si>
  <si>
    <t>+0.35</t>
  </si>
  <si>
    <t>2.72</t>
  </si>
  <si>
    <t>2.86</t>
  </si>
  <si>
    <t>67.75</t>
  </si>
  <si>
    <t>ASIMAR</t>
  </si>
  <si>
    <t>2.00</t>
  </si>
  <si>
    <t>2.04</t>
  </si>
  <si>
    <t>2.02</t>
  </si>
  <si>
    <t>B</t>
  </si>
  <si>
    <t>0.50</t>
  </si>
  <si>
    <t>0.51</t>
  </si>
  <si>
    <t>0.49</t>
  </si>
  <si>
    <t>10.80</t>
  </si>
  <si>
    <t>8.80</t>
  </si>
  <si>
    <t>BIOTEC</t>
  </si>
  <si>
    <t>1.18</t>
  </si>
  <si>
    <t>-0.59</t>
  </si>
  <si>
    <t>4.18</t>
  </si>
  <si>
    <t>4.20</t>
  </si>
  <si>
    <t>-0.47</t>
  </si>
  <si>
    <t>-0.93</t>
  </si>
  <si>
    <t>13.70</t>
  </si>
  <si>
    <t>13.90</t>
  </si>
  <si>
    <t>-0.71</t>
  </si>
  <si>
    <t>24.10</t>
  </si>
  <si>
    <t>24.90</t>
  </si>
  <si>
    <t>24.40</t>
  </si>
  <si>
    <t>KIAT</t>
  </si>
  <si>
    <t>0.43</t>
  </si>
  <si>
    <t>0.44</t>
  </si>
  <si>
    <t>KWC</t>
  </si>
  <si>
    <t>MENA</t>
  </si>
  <si>
    <t>1.54</t>
  </si>
  <si>
    <t>NOK &lt;SP, NP, NC&gt;</t>
  </si>
  <si>
    <t>4.14</t>
  </si>
  <si>
    <t>2.16</t>
  </si>
  <si>
    <t>18.80</t>
  </si>
  <si>
    <t>18.90</t>
  </si>
  <si>
    <t>42.50</t>
  </si>
  <si>
    <t>7.70</t>
  </si>
  <si>
    <t>-0.65</t>
  </si>
  <si>
    <t>THAI &lt;SP, NP, NC&gt;</t>
  </si>
  <si>
    <t>TSTE</t>
  </si>
  <si>
    <t>9.35</t>
  </si>
  <si>
    <t>BWG</t>
  </si>
  <si>
    <t>0.91</t>
  </si>
  <si>
    <t>0.89</t>
  </si>
  <si>
    <t>GENCO</t>
  </si>
  <si>
    <t>0.68</t>
  </si>
  <si>
    <t>0.67</t>
  </si>
  <si>
    <t>PRO &lt;SP, NC&gt;</t>
  </si>
  <si>
    <t>B52</t>
  </si>
  <si>
    <t>1.33</t>
  </si>
  <si>
    <t>BIG</t>
  </si>
  <si>
    <t>0.70</t>
  </si>
  <si>
    <t>30.75</t>
  </si>
  <si>
    <t>59.50</t>
  </si>
  <si>
    <t>-0.06</t>
  </si>
  <si>
    <t>35.00</t>
  </si>
  <si>
    <t>CSS</t>
  </si>
  <si>
    <t>1.75</t>
  </si>
  <si>
    <t>1.71</t>
  </si>
  <si>
    <t>-1.15</t>
  </si>
  <si>
    <t>16.90</t>
  </si>
  <si>
    <t>16.30</t>
  </si>
  <si>
    <t>16.70</t>
  </si>
  <si>
    <t>FN</t>
  </si>
  <si>
    <t>FTE</t>
  </si>
  <si>
    <t>1.58</t>
  </si>
  <si>
    <t>19.00</t>
  </si>
  <si>
    <t>18.60</t>
  </si>
  <si>
    <t>13.10</t>
  </si>
  <si>
    <t>ICC</t>
  </si>
  <si>
    <t>30.25</t>
  </si>
  <si>
    <t>16.50</t>
  </si>
  <si>
    <t>IT</t>
  </si>
  <si>
    <t>KAMART</t>
  </si>
  <si>
    <t>4.96</t>
  </si>
  <si>
    <t>LOXLEY</t>
  </si>
  <si>
    <t>2.30</t>
  </si>
  <si>
    <t>9.40</t>
  </si>
  <si>
    <t>48.75</t>
  </si>
  <si>
    <t>MIDA</t>
  </si>
  <si>
    <t>0.45</t>
  </si>
  <si>
    <t>0.46</t>
  </si>
  <si>
    <t>RSP</t>
  </si>
  <si>
    <t>2.64</t>
  </si>
  <si>
    <t>2.78</t>
  </si>
  <si>
    <t>2.74</t>
  </si>
  <si>
    <t>20.80</t>
  </si>
  <si>
    <t>SCM</t>
  </si>
  <si>
    <t>SPC</t>
  </si>
  <si>
    <t>68.50</t>
  </si>
  <si>
    <t>SPI</t>
  </si>
  <si>
    <t>SVT</t>
  </si>
  <si>
    <t>-0.53</t>
  </si>
  <si>
    <t>AMARIN</t>
  </si>
  <si>
    <t>AQUA</t>
  </si>
  <si>
    <t>0.58</t>
  </si>
  <si>
    <t>0.59</t>
  </si>
  <si>
    <t>AS</t>
  </si>
  <si>
    <t>14.10</t>
  </si>
  <si>
    <t>FE</t>
  </si>
  <si>
    <t>GPI</t>
  </si>
  <si>
    <t>1.81</t>
  </si>
  <si>
    <t>1.76</t>
  </si>
  <si>
    <t>GRAMMY</t>
  </si>
  <si>
    <t>4.70</t>
  </si>
  <si>
    <t>MACO</t>
  </si>
  <si>
    <t>0.64</t>
  </si>
  <si>
    <t>0.65</t>
  </si>
  <si>
    <t>MATCH</t>
  </si>
  <si>
    <t>2.20</t>
  </si>
  <si>
    <t>2.14</t>
  </si>
  <si>
    <t>MATI</t>
  </si>
  <si>
    <t>9.60</t>
  </si>
  <si>
    <t>MCOT</t>
  </si>
  <si>
    <t>1.66</t>
  </si>
  <si>
    <t>MPIC</t>
  </si>
  <si>
    <t>1.89</t>
  </si>
  <si>
    <t>NATION &lt;C&gt;</t>
  </si>
  <si>
    <t>0.25</t>
  </si>
  <si>
    <t>POST &lt;SP, NC&gt;</t>
  </si>
  <si>
    <t>PRAKIT</t>
  </si>
  <si>
    <t>10.00</t>
  </si>
  <si>
    <t>PTECH</t>
  </si>
  <si>
    <t>SE-ED</t>
  </si>
  <si>
    <t>2.76</t>
  </si>
  <si>
    <t>2.84</t>
  </si>
  <si>
    <t>9.80</t>
  </si>
  <si>
    <t>5.00</t>
  </si>
  <si>
    <t>+0.98</t>
  </si>
  <si>
    <t>0.60</t>
  </si>
  <si>
    <t>0.61</t>
  </si>
  <si>
    <t>2S</t>
  </si>
  <si>
    <t>AMC</t>
  </si>
  <si>
    <t>BSBM</t>
  </si>
  <si>
    <t>CEN</t>
  </si>
  <si>
    <t>2.82</t>
  </si>
  <si>
    <t>CITY</t>
  </si>
  <si>
    <t>CSP</t>
  </si>
  <si>
    <t>-0.97</t>
  </si>
  <si>
    <t>GJS</t>
  </si>
  <si>
    <t>0.41</t>
  </si>
  <si>
    <t>0.40</t>
  </si>
  <si>
    <t>GSTEEL &lt;SP, NC&gt;</t>
  </si>
  <si>
    <t>INOX</t>
  </si>
  <si>
    <t>-0.87</t>
  </si>
  <si>
    <t>LHK</t>
  </si>
  <si>
    <t>MILL</t>
  </si>
  <si>
    <t>0.93</t>
  </si>
  <si>
    <t>PAP</t>
  </si>
  <si>
    <t>3.94</t>
  </si>
  <si>
    <t>PERM</t>
  </si>
  <si>
    <t>SAM</t>
  </si>
  <si>
    <t>SMIT</t>
  </si>
  <si>
    <t>4.84</t>
  </si>
  <si>
    <t>-0.41</t>
  </si>
  <si>
    <t>SSSC</t>
  </si>
  <si>
    <t>TGPRO</t>
  </si>
  <si>
    <t>0.30</t>
  </si>
  <si>
    <t>THE</t>
  </si>
  <si>
    <t>TSTH</t>
  </si>
  <si>
    <t>1.27</t>
  </si>
  <si>
    <t>1.21</t>
  </si>
  <si>
    <t>1.22</t>
  </si>
  <si>
    <t>TWP</t>
  </si>
  <si>
    <t>TYCN</t>
  </si>
  <si>
    <t>16.60</t>
  </si>
  <si>
    <t>+0.62</t>
  </si>
  <si>
    <t>ALUCON</t>
  </si>
  <si>
    <t>191.50</t>
  </si>
  <si>
    <t>CSC</t>
  </si>
  <si>
    <t>NEP &lt;C&gt;</t>
  </si>
  <si>
    <t>0.39</t>
  </si>
  <si>
    <t>51.75</t>
  </si>
  <si>
    <t>3.92</t>
  </si>
  <si>
    <t>SITHAI</t>
  </si>
  <si>
    <t>1.24</t>
  </si>
  <si>
    <t>SLP</t>
  </si>
  <si>
    <t>0.86</t>
  </si>
  <si>
    <t>14.30</t>
  </si>
  <si>
    <t>SPACK</t>
  </si>
  <si>
    <t>TCOAT</t>
  </si>
  <si>
    <t>TFI</t>
  </si>
  <si>
    <t>0.18</t>
  </si>
  <si>
    <t>43.25</t>
  </si>
  <si>
    <t>TMD</t>
  </si>
  <si>
    <t>24.60</t>
  </si>
  <si>
    <t>TOPP</t>
  </si>
  <si>
    <t>TPBI</t>
  </si>
  <si>
    <t>4.30</t>
  </si>
  <si>
    <t>-0.92</t>
  </si>
  <si>
    <t>TPP</t>
  </si>
  <si>
    <t>BCT</t>
  </si>
  <si>
    <t>CMAN</t>
  </si>
  <si>
    <t>+0.12</t>
  </si>
  <si>
    <t>GC</t>
  </si>
  <si>
    <t>GIFT</t>
  </si>
  <si>
    <t>NFC</t>
  </si>
  <si>
    <t>PATO</t>
  </si>
  <si>
    <t>PMTA</t>
  </si>
  <si>
    <t>SUTHA</t>
  </si>
  <si>
    <t>TCCC</t>
  </si>
  <si>
    <t>TPA</t>
  </si>
  <si>
    <t>UP</t>
  </si>
  <si>
    <t>3K-BAT</t>
  </si>
  <si>
    <t>ACG</t>
  </si>
  <si>
    <t>CWT</t>
  </si>
  <si>
    <t>EASON</t>
  </si>
  <si>
    <t>GYT</t>
  </si>
  <si>
    <t>HFT</t>
  </si>
  <si>
    <t>IHL</t>
  </si>
  <si>
    <t>INGRS</t>
  </si>
  <si>
    <t>SPG</t>
  </si>
  <si>
    <t>TKT</t>
  </si>
  <si>
    <t>TNPC</t>
  </si>
  <si>
    <t>TRU</t>
  </si>
  <si>
    <t>TSC</t>
  </si>
  <si>
    <t>ALLA</t>
  </si>
  <si>
    <t>1.48</t>
  </si>
  <si>
    <t>ASEFA</t>
  </si>
  <si>
    <t>3.96</t>
  </si>
  <si>
    <t>CPT</t>
  </si>
  <si>
    <t>0.88</t>
  </si>
  <si>
    <t>CRANE</t>
  </si>
  <si>
    <t>1.19</t>
  </si>
  <si>
    <t>CTW</t>
  </si>
  <si>
    <t>FMT</t>
  </si>
  <si>
    <t>31.00</t>
  </si>
  <si>
    <t>+0.82</t>
  </si>
  <si>
    <t>HTECH</t>
  </si>
  <si>
    <t>PK</t>
  </si>
  <si>
    <t>2.18</t>
  </si>
  <si>
    <t>TCJ</t>
  </si>
  <si>
    <t>TPCS</t>
  </si>
  <si>
    <t>VARO</t>
  </si>
  <si>
    <t>AFC</t>
  </si>
  <si>
    <t>BTNC</t>
  </si>
  <si>
    <t>CPH</t>
  </si>
  <si>
    <t>CPL</t>
  </si>
  <si>
    <t>4.92</t>
  </si>
  <si>
    <t>NC</t>
  </si>
  <si>
    <t>PAF</t>
  </si>
  <si>
    <t>1.84</t>
  </si>
  <si>
    <t>PDJ</t>
  </si>
  <si>
    <t>PG</t>
  </si>
  <si>
    <t>22.60</t>
  </si>
  <si>
    <t>21.90</t>
  </si>
  <si>
    <t>SAWANG</t>
  </si>
  <si>
    <t>SUC</t>
  </si>
  <si>
    <t>TNL</t>
  </si>
  <si>
    <t>TR</t>
  </si>
  <si>
    <t>TTI</t>
  </si>
  <si>
    <t>TTT</t>
  </si>
  <si>
    <t>53.75</t>
  </si>
  <si>
    <t>UPF</t>
  </si>
  <si>
    <t>-1.72</t>
  </si>
  <si>
    <t>WACOAL</t>
  </si>
  <si>
    <t>AJA</t>
  </si>
  <si>
    <t>0.28</t>
  </si>
  <si>
    <t>DTCI</t>
  </si>
  <si>
    <t>FANCY</t>
  </si>
  <si>
    <t>FTI</t>
  </si>
  <si>
    <t>KYE</t>
  </si>
  <si>
    <t>350.00</t>
  </si>
  <si>
    <t>L&amp;E</t>
  </si>
  <si>
    <t>-1.49</t>
  </si>
  <si>
    <t>MODERN</t>
  </si>
  <si>
    <t>OGC</t>
  </si>
  <si>
    <t>ROCK</t>
  </si>
  <si>
    <t>SIAM</t>
  </si>
  <si>
    <t>1.73</t>
  </si>
  <si>
    <t>TCMC</t>
  </si>
  <si>
    <t>2.06</t>
  </si>
  <si>
    <t>APCO</t>
  </si>
  <si>
    <t>DDD</t>
  </si>
  <si>
    <t>JCT</t>
  </si>
  <si>
    <t>NV</t>
  </si>
  <si>
    <t>OCC</t>
  </si>
  <si>
    <t>STHAI &lt;SP, NP, NC&gt;</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</si>
  <si>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</si>
  <si>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</si>
  <si>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</si>
  <si>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</si>
  <si>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</si>
  <si>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</si>
  <si>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</si>
  <si>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</si>
  <si>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</si>
  <si>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</si>
  <si>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</si>
  <si>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</si>
  <si>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</si>
  <si>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</si>
  <si>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</si>
  <si>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</si>
  <si>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</si>
  <si>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</si>
  <si>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</si>
  <si>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INETREIT</t>
  </si>
  <si>
    <t>KPNPF</t>
  </si>
  <si>
    <t>KTBSTMR</t>
  </si>
  <si>
    <t>9.45</t>
  </si>
  <si>
    <t>LHHOTEL</t>
  </si>
  <si>
    <t>9.15</t>
  </si>
  <si>
    <t>LHPF</t>
  </si>
  <si>
    <t>LHSC</t>
  </si>
  <si>
    <t>LUXF</t>
  </si>
  <si>
    <t>M-II</t>
  </si>
  <si>
    <t>M-PAT</t>
  </si>
  <si>
    <t>M-STOR</t>
  </si>
  <si>
    <t>MIPF</t>
  </si>
  <si>
    <t>MIT</t>
  </si>
  <si>
    <t>3.18</t>
  </si>
  <si>
    <t>MJLF</t>
  </si>
  <si>
    <t>MNIT</t>
  </si>
  <si>
    <t>MNIT2</t>
  </si>
  <si>
    <t>MNRF</t>
  </si>
  <si>
    <t>POPF</t>
  </si>
  <si>
    <t>PPF</t>
  </si>
  <si>
    <t>PROSPECT</t>
  </si>
  <si>
    <t>QHHR</t>
  </si>
  <si>
    <t>QHOP</t>
  </si>
  <si>
    <t>QHPF</t>
  </si>
  <si>
    <t>SHREIT</t>
  </si>
  <si>
    <t>2.62</t>
  </si>
  <si>
    <t>SIRIP</t>
  </si>
  <si>
    <t>SPRIME</t>
  </si>
  <si>
    <t>SRIPANWA</t>
  </si>
  <si>
    <t>SSPF</t>
  </si>
  <si>
    <t>SSTRT</t>
  </si>
  <si>
    <t>TIF1</t>
  </si>
  <si>
    <t>8.90</t>
  </si>
  <si>
    <t>TLHPF</t>
  </si>
  <si>
    <t>TNPF</t>
  </si>
  <si>
    <t>TPRIME</t>
  </si>
  <si>
    <t>TTLPF</t>
  </si>
  <si>
    <t>22.70</t>
  </si>
  <si>
    <t>TU-PF</t>
  </si>
  <si>
    <t>URBNPF</t>
  </si>
  <si>
    <t>WHABT</t>
  </si>
  <si>
    <t>WHAIR</t>
  </si>
  <si>
    <t>BKD</t>
  </si>
  <si>
    <t>3.26</t>
  </si>
  <si>
    <t>CIVIL</t>
  </si>
  <si>
    <t>19.50</t>
  </si>
  <si>
    <t>CNT</t>
  </si>
  <si>
    <t>EMC &lt;C&gt;</t>
  </si>
  <si>
    <t>0.20</t>
  </si>
  <si>
    <t>0.19</t>
  </si>
  <si>
    <t>1.88</t>
  </si>
  <si>
    <t>1.86</t>
  </si>
  <si>
    <t>-1.06</t>
  </si>
  <si>
    <t>0.71</t>
  </si>
  <si>
    <t>PLE</t>
  </si>
  <si>
    <t>0.75</t>
  </si>
  <si>
    <t>PREB</t>
  </si>
  <si>
    <t>+0.63</t>
  </si>
  <si>
    <t>1.61</t>
  </si>
  <si>
    <t>SRICHA</t>
  </si>
  <si>
    <t>STPI</t>
  </si>
  <si>
    <t>1.67</t>
  </si>
  <si>
    <t>6.65</t>
  </si>
  <si>
    <t>TEKA</t>
  </si>
  <si>
    <t>TPOLY</t>
  </si>
  <si>
    <t>TRC &lt;C&gt;</t>
  </si>
  <si>
    <t>0.29</t>
  </si>
  <si>
    <t>0.27</t>
  </si>
  <si>
    <t>-3.45</t>
  </si>
  <si>
    <t>TRITN</t>
  </si>
  <si>
    <t>WGE</t>
  </si>
  <si>
    <t>1.57</t>
  </si>
  <si>
    <t>A</t>
  </si>
  <si>
    <t>AMATAV</t>
  </si>
  <si>
    <t>APEX &lt;SP, NP, NC&gt;</t>
  </si>
  <si>
    <t>AQ &lt;C&gt;</t>
  </si>
  <si>
    <t>0.03</t>
  </si>
  <si>
    <t>ASW</t>
  </si>
  <si>
    <t>BLAND</t>
  </si>
  <si>
    <t>BROCK</t>
  </si>
  <si>
    <t>CGD</t>
  </si>
  <si>
    <t>CI</t>
  </si>
  <si>
    <t>CMC</t>
  </si>
  <si>
    <t>1.60</t>
  </si>
  <si>
    <t>ESTAR</t>
  </si>
  <si>
    <t>0.35</t>
  </si>
  <si>
    <t>EVER</t>
  </si>
  <si>
    <t>0.26</t>
  </si>
  <si>
    <t>GLAND</t>
  </si>
  <si>
    <t>J</t>
  </si>
  <si>
    <t>JCK</t>
  </si>
  <si>
    <t>0.54</t>
  </si>
  <si>
    <t>KC &lt;C&gt;</t>
  </si>
  <si>
    <t>8.25</t>
  </si>
  <si>
    <t>MBK</t>
  </si>
  <si>
    <t>MJD</t>
  </si>
  <si>
    <t>1.65</t>
  </si>
  <si>
    <t>1.64</t>
  </si>
  <si>
    <t>MK</t>
  </si>
  <si>
    <t>NCH</t>
  </si>
  <si>
    <t>1.49</t>
  </si>
  <si>
    <t>1.51</t>
  </si>
  <si>
    <t>NNCL</t>
  </si>
  <si>
    <t>-0.08</t>
  </si>
  <si>
    <t>NUSA</t>
  </si>
  <si>
    <t>NVD</t>
  </si>
  <si>
    <t>PACE &lt;SP, NP, NC&gt;</t>
  </si>
  <si>
    <t>PEACE</t>
  </si>
  <si>
    <t>PF</t>
  </si>
  <si>
    <t>PIN</t>
  </si>
  <si>
    <t>PLAT</t>
  </si>
  <si>
    <t>3.24</t>
  </si>
  <si>
    <t>POLAR &lt;SP, NP, NC&gt;</t>
  </si>
  <si>
    <t>PRECHA</t>
  </si>
  <si>
    <t>PRIN</t>
  </si>
  <si>
    <t>2.88</t>
  </si>
  <si>
    <t>+0.70</t>
  </si>
  <si>
    <t>RICHY</t>
  </si>
  <si>
    <t>RML</t>
  </si>
  <si>
    <t>1.92</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</si>
  <si>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</si>
  <si>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</si>
  <si>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</si>
  <si>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</si>
  <si>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</si>
  <si>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</si>
  <si>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</si>
  <si>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</si>
  <si>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</si>
  <si>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</si>
  <si>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</si>
  <si>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</si>
  <si>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</si>
  <si>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</si>
  <si>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</si>
  <si>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</si>
  <si>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</si>
  <si>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</si>
  <si>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</si>
  <si>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</si>
  <si>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</si>
  <si>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</si>
  <si>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</si>
  <si>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</si>
  <si>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</si>
  <si>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</si>
  <si>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</si>
  <si>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</si>
  <si>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</si>
  <si>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</si>
  <si>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</si>
  <si>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</si>
  <si>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AU</t>
  </si>
  <si>
    <t>JCKH &lt;C&gt;</t>
  </si>
  <si>
    <t>+5.88</t>
  </si>
  <si>
    <t>KASET</t>
  </si>
  <si>
    <t>2.26</t>
  </si>
  <si>
    <t>MUD</t>
  </si>
  <si>
    <t>TMILL</t>
  </si>
  <si>
    <t>16.40</t>
  </si>
  <si>
    <t>ALPHAX</t>
  </si>
  <si>
    <t>BGT</t>
  </si>
  <si>
    <t>3.34</t>
  </si>
  <si>
    <t>BIZ</t>
  </si>
  <si>
    <t>DOD</t>
  </si>
  <si>
    <t>ECF</t>
  </si>
  <si>
    <t>EFORL &lt;C&gt;</t>
  </si>
  <si>
    <t>HPT</t>
  </si>
  <si>
    <t>0.84</t>
  </si>
  <si>
    <t>IP</t>
  </si>
  <si>
    <t>JP</t>
  </si>
  <si>
    <t>JUBILE</t>
  </si>
  <si>
    <t>MOONG</t>
  </si>
  <si>
    <t>NPK</t>
  </si>
  <si>
    <t>15.80</t>
  </si>
  <si>
    <t>SMD</t>
  </si>
  <si>
    <t>2.80</t>
  </si>
  <si>
    <t>WINMED</t>
  </si>
  <si>
    <t>ACAP &lt;C, NP&gt;</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</si>
  <si>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</si>
  <si>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</si>
  <si>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</si>
  <si>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</si>
  <si>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</si>
  <si>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</si>
  <si>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</si>
  <si>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</si>
  <si>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</si>
  <si>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</si>
  <si>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</si>
  <si>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</si>
  <si>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</si>
  <si>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</si>
  <si>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</si>
  <si>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</si>
  <si>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</si>
  <si>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</si>
  <si>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</si>
  <si>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</si>
  <si>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</si>
  <si>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</si>
  <si>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</si>
  <si>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</si>
  <si>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</si>
  <si>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</si>
  <si>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</si>
  <si>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</si>
  <si>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</si>
  <si>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</si>
  <si>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</si>
  <si>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</si>
  <si>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</si>
  <si>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</si>
  <si>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</si>
  <si>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</si>
  <si>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</si>
  <si>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</si>
  <si>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</si>
  <si>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</si>
  <si>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</si>
  <si>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</si>
  <si>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</si>
  <si>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</si>
  <si>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</si>
  <si>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</si>
  <si>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</si>
  <si>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</si>
  <si>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</si>
  <si>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</si>
  <si>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</si>
  <si>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</si>
  <si>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</si>
  <si>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</si>
  <si>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</si>
  <si>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</si>
  <si>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</si>
  <si>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</si>
  <si>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</si>
  <si>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</si>
  <si>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DIMET</t>
  </si>
  <si>
    <t>0.52</t>
  </si>
  <si>
    <t>DPAINT</t>
  </si>
  <si>
    <t>FLOYD</t>
  </si>
  <si>
    <t>HYDRO &lt;C&gt;</t>
  </si>
  <si>
    <t>IND</t>
  </si>
  <si>
    <t>+0.91</t>
  </si>
  <si>
    <t>JAK</t>
  </si>
  <si>
    <t>1.62</t>
  </si>
  <si>
    <t>K</t>
  </si>
  <si>
    <t>KUN</t>
  </si>
  <si>
    <t>META</t>
  </si>
  <si>
    <t>0.47</t>
  </si>
  <si>
    <t>PPS</t>
  </si>
  <si>
    <t>0.66</t>
  </si>
  <si>
    <t>PROS</t>
  </si>
  <si>
    <t>PROUD</t>
  </si>
  <si>
    <t>SENAJ</t>
  </si>
  <si>
    <t>SK</t>
  </si>
  <si>
    <t>1.04</t>
  </si>
  <si>
    <t>SMART</t>
  </si>
  <si>
    <t>SSS &lt;SP, NP, NC&gt;</t>
  </si>
  <si>
    <t>STC</t>
  </si>
  <si>
    <t>TAPAC</t>
  </si>
  <si>
    <t>THANA</t>
  </si>
  <si>
    <t>TIGER</t>
  </si>
  <si>
    <t>TITLE</t>
  </si>
  <si>
    <t>ABM</t>
  </si>
  <si>
    <t>PSTC</t>
  </si>
  <si>
    <t>PTC</t>
  </si>
  <si>
    <t>SAAM</t>
  </si>
  <si>
    <t>SEAOIL</t>
  </si>
  <si>
    <t>SR</t>
  </si>
  <si>
    <t>STOWER &lt;C&gt;</t>
  </si>
  <si>
    <t>TAKUNI</t>
  </si>
  <si>
    <t>TRT</t>
  </si>
  <si>
    <t>UMS &lt;C&gt;</t>
  </si>
  <si>
    <t>UPA</t>
  </si>
  <si>
    <t>ADD</t>
  </si>
  <si>
    <t>AKP</t>
  </si>
  <si>
    <t>AMA</t>
  </si>
  <si>
    <t>ARIP</t>
  </si>
  <si>
    <t>ATP30</t>
  </si>
  <si>
    <t>1.90</t>
  </si>
  <si>
    <t>1.91</t>
  </si>
  <si>
    <t>1.87</t>
  </si>
  <si>
    <t>AUCT</t>
  </si>
  <si>
    <t>7.85</t>
  </si>
  <si>
    <t>BIS</t>
  </si>
  <si>
    <t>BOL</t>
  </si>
  <si>
    <t>CEYE</t>
  </si>
  <si>
    <t>CMO</t>
  </si>
  <si>
    <t>D</t>
  </si>
  <si>
    <t>DV8 &lt;C&gt;</t>
  </si>
  <si>
    <t>ETE</t>
  </si>
  <si>
    <t>1.38</t>
  </si>
  <si>
    <t>1.40</t>
  </si>
  <si>
    <t>1.35</t>
  </si>
  <si>
    <t>FSMART</t>
  </si>
  <si>
    <t>18.50</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</si>
  <si>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</si>
  <si>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</si>
  <si>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</si>
  <si>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</si>
  <si>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</si>
  <si>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</si>
  <si>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</si>
  <si>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</si>
  <si>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</si>
  <si>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</si>
  <si>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</si>
  <si>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</si>
  <si>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</si>
  <si>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</si>
  <si>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</si>
  <si>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</si>
  <si>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</si>
  <si>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</si>
  <si>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</si>
  <si>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</si>
  <si>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</si>
  <si>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</si>
  <si>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</si>
  <si>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</si>
  <si>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</si>
  <si>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</si>
  <si>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</si>
  <si>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0.96</t>
  </si>
  <si>
    <t>35.50</t>
  </si>
  <si>
    <t>TSF &lt;SP, NP, NC&gt;</t>
  </si>
  <si>
    <t>TVT</t>
  </si>
  <si>
    <t>VL</t>
  </si>
  <si>
    <t>WINNER</t>
  </si>
  <si>
    <t>-0.70</t>
  </si>
  <si>
    <t>-0.91</t>
  </si>
  <si>
    <t>6.15</t>
  </si>
  <si>
    <t>-1.14</t>
  </si>
  <si>
    <t>-0.43</t>
  </si>
  <si>
    <t>9.20</t>
  </si>
  <si>
    <t>-1.56</t>
  </si>
  <si>
    <t>172.50</t>
  </si>
  <si>
    <t>+0.72</t>
  </si>
  <si>
    <t>1.79</t>
  </si>
  <si>
    <t>+0.42</t>
  </si>
  <si>
    <t>+0.64</t>
  </si>
  <si>
    <t>71.75</t>
  </si>
  <si>
    <t>89.00</t>
  </si>
  <si>
    <t>161.00</t>
  </si>
  <si>
    <t>4.54</t>
  </si>
  <si>
    <t>-0.95</t>
  </si>
  <si>
    <t>60.25</t>
  </si>
  <si>
    <t>20.40</t>
  </si>
  <si>
    <t>-1.38</t>
  </si>
  <si>
    <t>1.80</t>
  </si>
  <si>
    <t>+0.47</t>
  </si>
  <si>
    <t>-1.36</t>
  </si>
  <si>
    <t>-0.66</t>
  </si>
  <si>
    <t>59.25</t>
  </si>
  <si>
    <t>1.34</t>
  </si>
  <si>
    <t>3.30</t>
  </si>
  <si>
    <t>-1.54</t>
  </si>
  <si>
    <t>36.00</t>
  </si>
  <si>
    <t>Q2/2022</t>
  </si>
  <si>
    <t xml:space="preserve">      Other Non-Current Financial Assets - Others</t>
  </si>
  <si>
    <t xml:space="preserve">    (Gains) Losses On Disposal Of Other Investments</t>
  </si>
  <si>
    <t xml:space="preserve">    Other Tax Or Other Receivables Under Law And Regulations - Current</t>
  </si>
  <si>
    <t xml:space="preserve">      Other Tax Receivables</t>
  </si>
  <si>
    <t xml:space="preserve">      Prepayments</t>
  </si>
  <si>
    <t xml:space="preserve">    Other Current Financial Liabilities</t>
  </si>
  <si>
    <t xml:space="preserve">      Other Current Financial Liabilities - Others</t>
  </si>
  <si>
    <t>30/06/22</t>
  </si>
  <si>
    <t xml:space="preserve">    Gains (Losses) On Investment In Debt Instruments Measured At Fair Value Through Other Comprehensive Income</t>
  </si>
  <si>
    <t>MAX &lt;SP, NC&gt;</t>
  </si>
  <si>
    <t>0.23</t>
  </si>
  <si>
    <t>20.10</t>
  </si>
  <si>
    <t>19.90</t>
  </si>
  <si>
    <t>1.41</t>
  </si>
  <si>
    <t>1.42</t>
  </si>
  <si>
    <t>94.25</t>
  </si>
  <si>
    <t>94.75</t>
  </si>
  <si>
    <t>92.75</t>
  </si>
  <si>
    <t>3.40</t>
  </si>
  <si>
    <t>CH</t>
  </si>
  <si>
    <t>28.00</t>
  </si>
  <si>
    <t>28.50</t>
  </si>
  <si>
    <t>+0.88</t>
  </si>
  <si>
    <t>21.60</t>
  </si>
  <si>
    <t>46.00</t>
  </si>
  <si>
    <t>17.80</t>
  </si>
  <si>
    <t>-1.30</t>
  </si>
  <si>
    <t>192.00</t>
  </si>
  <si>
    <t>196.00</t>
  </si>
  <si>
    <t>-2.31</t>
  </si>
  <si>
    <t>45.75</t>
  </si>
  <si>
    <t>+2.50</t>
  </si>
  <si>
    <t>54.25</t>
  </si>
  <si>
    <t>71.50</t>
  </si>
  <si>
    <t>72.75</t>
  </si>
  <si>
    <t>77.75</t>
  </si>
  <si>
    <t>78.25</t>
  </si>
  <si>
    <t>74.50</t>
  </si>
  <si>
    <t>30.50</t>
  </si>
  <si>
    <t>624.00</t>
  </si>
  <si>
    <t>626.00</t>
  </si>
  <si>
    <t>614.00</t>
  </si>
  <si>
    <t>+6.00</t>
  </si>
  <si>
    <t>40.75</t>
  </si>
  <si>
    <t>40.25</t>
  </si>
  <si>
    <t>40.50</t>
  </si>
  <si>
    <t>1,642.82</t>
  </si>
  <si>
    <t>983.20</t>
  </si>
  <si>
    <t>2,233.92</t>
  </si>
  <si>
    <t>1,079.65</t>
  </si>
  <si>
    <t>1,002.78</t>
  </si>
  <si>
    <t>997.10</t>
  </si>
  <si>
    <t>1,161.68</t>
  </si>
  <si>
    <t>1,033.07</t>
  </si>
  <si>
    <t>1,027.59</t>
  </si>
  <si>
    <t>1,002.92</t>
  </si>
  <si>
    <t>673.63</t>
  </si>
  <si>
    <t>1.39</t>
  </si>
  <si>
    <t>35.25</t>
  </si>
  <si>
    <t>1.93</t>
  </si>
  <si>
    <t>90.75</t>
  </si>
  <si>
    <t>92.00</t>
  </si>
  <si>
    <t>-1.37</t>
  </si>
  <si>
    <t>ESSO &lt;XD&gt;</t>
  </si>
  <si>
    <t>3.38</t>
  </si>
  <si>
    <t>68.75</t>
  </si>
  <si>
    <t>54.00</t>
  </si>
  <si>
    <t>37.00</t>
  </si>
  <si>
    <t>36.75</t>
  </si>
  <si>
    <t>168.00</t>
  </si>
  <si>
    <t>166.50</t>
  </si>
  <si>
    <t>1.43</t>
  </si>
  <si>
    <t>TGE</t>
  </si>
  <si>
    <t>54.50</t>
  </si>
  <si>
    <t>55.00</t>
  </si>
  <si>
    <t>176.50</t>
  </si>
  <si>
    <t>35.75</t>
  </si>
  <si>
    <t>-1.69</t>
  </si>
  <si>
    <t>2.98</t>
  </si>
  <si>
    <t>-1.33</t>
  </si>
  <si>
    <t>41.75</t>
  </si>
  <si>
    <t>SCAP</t>
  </si>
  <si>
    <t>136.00</t>
  </si>
  <si>
    <t>150.50</t>
  </si>
  <si>
    <t>151.00</t>
  </si>
  <si>
    <t>-0.33</t>
  </si>
  <si>
    <t>71.25</t>
  </si>
  <si>
    <t>107.00</t>
  </si>
  <si>
    <t>108.00</t>
  </si>
  <si>
    <t>106.50</t>
  </si>
  <si>
    <t>39.75</t>
  </si>
  <si>
    <t>40.00</t>
  </si>
  <si>
    <t>95.25</t>
  </si>
  <si>
    <t>286.00</t>
  </si>
  <si>
    <t>20.30</t>
  </si>
  <si>
    <t>360.00</t>
  </si>
  <si>
    <t>359.00</t>
  </si>
  <si>
    <t>130.00</t>
  </si>
  <si>
    <t>130.50</t>
  </si>
  <si>
    <t>129.50</t>
  </si>
  <si>
    <t>155.00</t>
  </si>
  <si>
    <t>TLI</t>
  </si>
  <si>
    <t>19.60</t>
  </si>
  <si>
    <t>226.00</t>
  </si>
  <si>
    <t>224.00</t>
  </si>
  <si>
    <t>347.00</t>
  </si>
  <si>
    <t>-0.80</t>
  </si>
  <si>
    <t>476.00</t>
  </si>
  <si>
    <t>63.75</t>
  </si>
  <si>
    <t>64.25</t>
  </si>
  <si>
    <t>-1.63</t>
  </si>
  <si>
    <t>426.00</t>
  </si>
  <si>
    <t>442.00</t>
  </si>
  <si>
    <t>420.00</t>
  </si>
  <si>
    <t>55.75</t>
  </si>
  <si>
    <t>-2.07</t>
  </si>
  <si>
    <t>73.00</t>
  </si>
  <si>
    <t>1.99</t>
  </si>
  <si>
    <t>-1.96</t>
  </si>
  <si>
    <t>1.06</t>
  </si>
  <si>
    <t>1.07</t>
  </si>
  <si>
    <t>0.48</t>
  </si>
  <si>
    <t>15.70</t>
  </si>
  <si>
    <t>+1.31</t>
  </si>
  <si>
    <t>+1.56</t>
  </si>
  <si>
    <t>58.50</t>
  </si>
  <si>
    <t>39.50</t>
  </si>
  <si>
    <t>39.00</t>
  </si>
  <si>
    <t>6.80</t>
  </si>
  <si>
    <t>69.75</t>
  </si>
  <si>
    <t>+0.36</t>
  </si>
  <si>
    <t>+5.00</t>
  </si>
  <si>
    <t>1.77</t>
  </si>
  <si>
    <t>WAVE &lt;C, XA&gt;</t>
  </si>
  <si>
    <t>+27.78</t>
  </si>
  <si>
    <t>1.05</t>
  </si>
  <si>
    <t>1.83</t>
  </si>
  <si>
    <t>-2.65</t>
  </si>
  <si>
    <t>24.80</t>
  </si>
  <si>
    <t>-1.78</t>
  </si>
  <si>
    <t>56.00</t>
  </si>
  <si>
    <t>+0.78</t>
  </si>
  <si>
    <t>+1.18</t>
  </si>
  <si>
    <t>KKC &lt;C, NP&gt;</t>
  </si>
  <si>
    <t>+3.45</t>
  </si>
  <si>
    <t>327.00</t>
  </si>
  <si>
    <t>328.00</t>
  </si>
  <si>
    <t>325.00</t>
  </si>
  <si>
    <t>+0.31</t>
  </si>
  <si>
    <t>+0.61</t>
  </si>
  <si>
    <t>81.00</t>
  </si>
  <si>
    <t>S&amp;J</t>
  </si>
  <si>
    <t>-0.72</t>
  </si>
  <si>
    <t>BAREIT</t>
  </si>
  <si>
    <t>+1.04</t>
  </si>
  <si>
    <t>+2.17</t>
  </si>
  <si>
    <t>-1.12</t>
  </si>
  <si>
    <t>-1.11</t>
  </si>
  <si>
    <t>+2.53</t>
  </si>
  <si>
    <t>0.72</t>
  </si>
  <si>
    <t>8.35</t>
  </si>
  <si>
    <t>-0.42</t>
  </si>
  <si>
    <t>-2.70</t>
  </si>
  <si>
    <t>-2.53</t>
  </si>
  <si>
    <t>1.85</t>
  </si>
  <si>
    <t>0.53</t>
  </si>
  <si>
    <t>CIG &lt;C&gt;</t>
  </si>
  <si>
    <t>-1.53</t>
  </si>
  <si>
    <t>BLESS</t>
  </si>
  <si>
    <t>+2.22</t>
  </si>
  <si>
    <t>0.55</t>
  </si>
  <si>
    <t>0.42</t>
  </si>
  <si>
    <t>PSG</t>
  </si>
  <si>
    <t>YONG</t>
  </si>
  <si>
    <t>-0.14</t>
  </si>
  <si>
    <t>CHIC</t>
  </si>
  <si>
    <t>-0.73</t>
  </si>
  <si>
    <t>+33.33</t>
  </si>
  <si>
    <t>TVDH</t>
  </si>
  <si>
    <t>stock</t>
  </si>
  <si>
    <t xml:space="preserve">      Investment In Debt Instruments Measured At Fair Value Through Profit Or Loss</t>
  </si>
  <si>
    <t xml:space="preserve">    Non-Current Assets And/Or The Disposal Group Held For Sale</t>
  </si>
  <si>
    <t xml:space="preserve">    (Gains) Losses On Fair Value Adjustments Of Non-Financial Assets</t>
  </si>
  <si>
    <t xml:space="preserve">    (Increase) Decrease In Short-Term Loan Receivables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</si>
  <si>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</si>
  <si>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</si>
  <si>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</si>
  <si>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</si>
  <si>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Repayment Received</t>
  </si>
  <si>
    <t xml:space="preserve">      Short-Term Loan Receivables Repayment Received</t>
  </si>
  <si>
    <t xml:space="preserve">        Short-Term Loan Receivables Repayment Received - Related Parties</t>
  </si>
  <si>
    <t xml:space="preserve">      Loan Receivables Repayment Received (Amended Account)</t>
  </si>
  <si>
    <t xml:space="preserve">      Increase (Decrease) In Short-Term Borrowings - Related Parties</t>
  </si>
  <si>
    <t xml:space="preserve">    Proceeds From Share Subscription Received In Advance</t>
  </si>
  <si>
    <t>com7</t>
  </si>
  <si>
    <t>93.50</t>
  </si>
  <si>
    <t>+1.67</t>
  </si>
  <si>
    <t>-1.59</t>
  </si>
  <si>
    <t>-0.98</t>
  </si>
  <si>
    <t>50.75</t>
  </si>
  <si>
    <t>-1.46</t>
  </si>
  <si>
    <t>50.25</t>
  </si>
  <si>
    <t>-1.94</t>
  </si>
  <si>
    <t>988.62</t>
  </si>
  <si>
    <t>1,171.69</t>
  </si>
  <si>
    <t>+2.24</t>
  </si>
  <si>
    <t>+1.59</t>
  </si>
  <si>
    <t>+2.14</t>
  </si>
  <si>
    <t>-1.75</t>
  </si>
  <si>
    <t>13.50</t>
  </si>
  <si>
    <t>37.25</t>
  </si>
  <si>
    <t>176.00</t>
  </si>
  <si>
    <t>1.16</t>
  </si>
  <si>
    <t>+1.79</t>
  </si>
  <si>
    <t>+1.75</t>
  </si>
  <si>
    <t>-2.82</t>
  </si>
  <si>
    <t>+2.63</t>
  </si>
  <si>
    <t>-0.69</t>
  </si>
  <si>
    <t>-1.83</t>
  </si>
  <si>
    <t>137.00</t>
  </si>
  <si>
    <t>+1.19</t>
  </si>
  <si>
    <t>285.00</t>
  </si>
  <si>
    <t>-0.35</t>
  </si>
  <si>
    <t>-0.38</t>
  </si>
  <si>
    <t>+0.40</t>
  </si>
  <si>
    <t>-0.34</t>
  </si>
  <si>
    <t>-1.89</t>
  </si>
  <si>
    <t>14.40</t>
  </si>
  <si>
    <t>-2.04</t>
  </si>
  <si>
    <t>+1.77</t>
  </si>
  <si>
    <t>65.00</t>
  </si>
  <si>
    <t>+0.18</t>
  </si>
  <si>
    <t>-2.09</t>
  </si>
  <si>
    <t>-1.82</t>
  </si>
  <si>
    <t>-2.50</t>
  </si>
  <si>
    <t>27.25</t>
  </si>
  <si>
    <t>+3.57</t>
  </si>
  <si>
    <t>1.98</t>
  </si>
  <si>
    <t>-0.27</t>
  </si>
  <si>
    <t>-5.14</t>
  </si>
  <si>
    <t>-1.61</t>
  </si>
  <si>
    <t>+1.06</t>
  </si>
  <si>
    <t>6.00</t>
  </si>
  <si>
    <t>+3.11</t>
  </si>
  <si>
    <t>+1.80</t>
  </si>
  <si>
    <t>+0.07</t>
  </si>
  <si>
    <t>-1.16</t>
  </si>
  <si>
    <t>+2.91</t>
  </si>
  <si>
    <t>-3.08</t>
  </si>
  <si>
    <t>-1.23</t>
  </si>
  <si>
    <t>-1.85</t>
  </si>
  <si>
    <t>174.50</t>
  </si>
  <si>
    <t>+2.95</t>
  </si>
  <si>
    <t>-3.98</t>
  </si>
  <si>
    <t>+3.50</t>
  </si>
  <si>
    <t>-0.12</t>
  </si>
  <si>
    <t>-4.35</t>
  </si>
  <si>
    <t xml:space="preserve">    Unbilled receivables under agreements with government authorities - Current</t>
  </si>
  <si>
    <t xml:space="preserve">    Derivative Assets - Non-Current</t>
  </si>
  <si>
    <t xml:space="preserve">    Other Tax Or Other Payables Under Law And Regulations - Current</t>
  </si>
  <si>
    <t xml:space="preserve">      Other Tax Payables</t>
  </si>
  <si>
    <t xml:space="preserve">    Contract Liabilities And Unearned Rental Income - Non-Current</t>
  </si>
  <si>
    <t xml:space="preserve">        Other Reserves</t>
  </si>
  <si>
    <t xml:space="preserve">      Cost Of Rendering Services</t>
  </si>
  <si>
    <t xml:space="preserve">    (Increase) Decrease In Unbilled receivables under agreements with government authorities</t>
  </si>
  <si>
    <t xml:space="preserve">      Loan Receivables Made (Amended Account)</t>
  </si>
  <si>
    <t>-4.55</t>
  </si>
  <si>
    <t>193.50</t>
  </si>
  <si>
    <t>-1.64</t>
  </si>
  <si>
    <t>50.00</t>
  </si>
  <si>
    <t>-2.20</t>
  </si>
  <si>
    <t>68.00</t>
  </si>
  <si>
    <t>23.20</t>
  </si>
  <si>
    <t>173.50</t>
  </si>
  <si>
    <t>+4.76</t>
  </si>
  <si>
    <t>+0.13</t>
  </si>
  <si>
    <t>+7.83</t>
  </si>
  <si>
    <t>+6.82</t>
  </si>
  <si>
    <t>38.75</t>
  </si>
  <si>
    <t>-2.06</t>
  </si>
  <si>
    <t>-1.02</t>
  </si>
  <si>
    <t>-2.33</t>
  </si>
  <si>
    <t>-0.16</t>
  </si>
  <si>
    <t>-4.04</t>
  </si>
  <si>
    <t>133.00</t>
  </si>
  <si>
    <t>+0.85</t>
  </si>
  <si>
    <t>-0.37</t>
  </si>
  <si>
    <t>-0.82</t>
  </si>
  <si>
    <t>+0.76</t>
  </si>
  <si>
    <t>-3.25</t>
  </si>
  <si>
    <t>+1.72</t>
  </si>
  <si>
    <t>-2.78</t>
  </si>
  <si>
    <t>-1.41</t>
  </si>
  <si>
    <t>+0.23</t>
  </si>
  <si>
    <t>+4.77</t>
  </si>
  <si>
    <t>-4.23</t>
  </si>
  <si>
    <t>23.00</t>
  </si>
  <si>
    <t>+0.80</t>
  </si>
  <si>
    <t>+3.60</t>
  </si>
  <si>
    <t>16.00</t>
  </si>
  <si>
    <t>+1.82</t>
  </si>
  <si>
    <t>57.25</t>
  </si>
  <si>
    <t>60.00</t>
  </si>
  <si>
    <t>-1.48</t>
  </si>
  <si>
    <t>70.75</t>
  </si>
  <si>
    <t>-0.26</t>
  </si>
  <si>
    <t>-2.56</t>
  </si>
  <si>
    <t>+4.67</t>
  </si>
  <si>
    <t>0.24</t>
  </si>
  <si>
    <t>-2.17</t>
  </si>
  <si>
    <t>+3.97</t>
  </si>
  <si>
    <t>-1.45</t>
  </si>
  <si>
    <t>-2.84</t>
  </si>
  <si>
    <t>+3.33</t>
  </si>
  <si>
    <t>-1.77</t>
  </si>
  <si>
    <t>+6.17</t>
  </si>
  <si>
    <t>-2.35</t>
  </si>
  <si>
    <t>+0.97</t>
  </si>
  <si>
    <t>+3.48</t>
  </si>
  <si>
    <t>+1.20</t>
  </si>
  <si>
    <t>-2.16</t>
  </si>
  <si>
    <t>+14.29</t>
  </si>
  <si>
    <t>-0.48</t>
  </si>
  <si>
    <t>-2.13</t>
  </si>
  <si>
    <t>+2.56</t>
  </si>
  <si>
    <t>-3.60</t>
  </si>
  <si>
    <t>-5.00</t>
  </si>
  <si>
    <t>-0.68</t>
  </si>
  <si>
    <t xml:space="preserve">    Biological Assets - Current</t>
  </si>
  <si>
    <t xml:space="preserve">    Non-Current Portion Of Long-Term Loan Receivables</t>
  </si>
  <si>
    <t xml:space="preserve">    Biological Assets - Non-Current</t>
  </si>
  <si>
    <t xml:space="preserve">      Concession And Other Rights</t>
  </si>
  <si>
    <t xml:space="preserve">    Provisions For Employee Benefit Obligations - Current</t>
  </si>
  <si>
    <t xml:space="preserve">        Reserve For Treasury Shares</t>
  </si>
  <si>
    <t xml:space="preserve">    Shares Of The Company Held By Subsidiaries</t>
  </si>
  <si>
    <t xml:space="preserve">        Surplus (Deficits) From Treasury Shares</t>
  </si>
  <si>
    <t xml:space="preserve">        Surplus From Revaluation Of Fixed Assets</t>
  </si>
  <si>
    <t xml:space="preserve">    (Reversal Of) Loss On Diminution In Value Of Inventories</t>
  </si>
  <si>
    <t xml:space="preserve">      Gains (Losses) On Disposal Of Non-Financial Assets</t>
  </si>
  <si>
    <t xml:space="preserve">      Gains (Losses) On Fair Value Adjustments Of Non-Financial Assets</t>
  </si>
  <si>
    <t xml:space="preserve">    Gains (Losses) From Changes In Revaluation Surplus</t>
  </si>
  <si>
    <t xml:space="preserve">      Long-Term Loan Receivables Made</t>
  </si>
  <si>
    <t xml:space="preserve">        Long-Term Loan Receivables Made - Related Parties</t>
  </si>
  <si>
    <t xml:space="preserve">        Long-Term Loan Receivables Made - Other Parties</t>
  </si>
  <si>
    <t xml:space="preserve">      Proceeds From Borrowings (Amended Account)</t>
  </si>
  <si>
    <t xml:space="preserve">    Proceeds From Reissuance Of Treasury Shares</t>
  </si>
  <si>
    <t>46.25</t>
  </si>
  <si>
    <t>-2.43</t>
  </si>
  <si>
    <t>+2.65</t>
  </si>
  <si>
    <t>+2.00</t>
  </si>
  <si>
    <t>-2.02</t>
  </si>
  <si>
    <t>22.40</t>
  </si>
  <si>
    <t>+0.45</t>
  </si>
  <si>
    <t>+1.26</t>
  </si>
  <si>
    <t>-2.11</t>
  </si>
  <si>
    <t>24.70</t>
  </si>
  <si>
    <t>+1.96</t>
  </si>
  <si>
    <t>+1.13</t>
  </si>
  <si>
    <t>-2.42</t>
  </si>
  <si>
    <t>+1.21</t>
  </si>
  <si>
    <t>-2.94</t>
  </si>
  <si>
    <t>+0.09</t>
  </si>
  <si>
    <t>-2.27</t>
  </si>
  <si>
    <t>+7.07</t>
  </si>
  <si>
    <t>-1.01</t>
  </si>
  <si>
    <t>+1.50</t>
  </si>
  <si>
    <t>-0.74</t>
  </si>
  <si>
    <t xml:space="preserve">        Repayments On Short-Term Borrowings - Related Parties</t>
  </si>
  <si>
    <t>133.50</t>
  </si>
  <si>
    <t>+2.69</t>
  </si>
  <si>
    <t>-1.22</t>
  </si>
  <si>
    <t>58.75</t>
  </si>
  <si>
    <t>-0.83</t>
  </si>
  <si>
    <t>-1.71</t>
  </si>
  <si>
    <t>-1.95</t>
  </si>
  <si>
    <t>-1.74</t>
  </si>
  <si>
    <t>+2.06</t>
  </si>
  <si>
    <t>616.00</t>
  </si>
  <si>
    <t>+0.33</t>
  </si>
  <si>
    <t>232.00</t>
  </si>
  <si>
    <t>+1.15</t>
  </si>
  <si>
    <t>1,072.86</t>
  </si>
  <si>
    <t>992.23</t>
  </si>
  <si>
    <t>42.00</t>
  </si>
  <si>
    <t>+3.66</t>
  </si>
  <si>
    <t>-2.60</t>
  </si>
  <si>
    <t>-2.99</t>
  </si>
  <si>
    <t>156.50</t>
  </si>
  <si>
    <t>-3.00</t>
  </si>
  <si>
    <t>73.50</t>
  </si>
  <si>
    <t>-1.26</t>
  </si>
  <si>
    <t>+2.70</t>
  </si>
  <si>
    <t>23.40</t>
  </si>
  <si>
    <t>-2.51</t>
  </si>
  <si>
    <t>-3.30</t>
  </si>
  <si>
    <t>+0.48</t>
  </si>
  <si>
    <t>21.70</t>
  </si>
  <si>
    <t>38.25</t>
  </si>
  <si>
    <t>-6.13</t>
  </si>
  <si>
    <t>2.92</t>
  </si>
  <si>
    <t>5.85</t>
  </si>
  <si>
    <t>-3.02</t>
  </si>
  <si>
    <t>-1.27</t>
  </si>
  <si>
    <t>-2.29</t>
  </si>
  <si>
    <t>-2.48</t>
  </si>
  <si>
    <t>8.60</t>
  </si>
  <si>
    <t>1.47</t>
  </si>
  <si>
    <t>0.32</t>
  </si>
  <si>
    <t>+9.76</t>
  </si>
  <si>
    <t>+11.69</t>
  </si>
  <si>
    <t>-4.24</t>
  </si>
  <si>
    <t>+5.10</t>
  </si>
  <si>
    <t>+9.78</t>
  </si>
  <si>
    <t>-1.88</t>
  </si>
  <si>
    <t>+7.38</t>
  </si>
  <si>
    <t>1.46</t>
  </si>
  <si>
    <t>1.45</t>
  </si>
  <si>
    <t>+6.62</t>
  </si>
  <si>
    <t>0.63</t>
  </si>
  <si>
    <t xml:space="preserve">    Dividend Receivables</t>
  </si>
  <si>
    <t xml:space="preserve">    Current Portion Of Long-Term Loan Receivables</t>
  </si>
  <si>
    <t xml:space="preserve">      Current Portion Of Long-Term Loan Receivables (Amended Account)</t>
  </si>
  <si>
    <t xml:space="preserve">      Advance Payment For Purchases Of Assets</t>
  </si>
  <si>
    <t xml:space="preserve">      Investment In Subsidiaries</t>
  </si>
  <si>
    <t xml:space="preserve">      Investment Income</t>
  </si>
  <si>
    <t xml:space="preserve">      Long-Term Loan Receivables Repayment Received</t>
  </si>
  <si>
    <t xml:space="preserve">        Long-Term Loan Receivables Repayment Received - Related Parties</t>
  </si>
  <si>
    <t xml:space="preserve">        Proceeds From Short-Term Borrowings - Related Parties</t>
  </si>
  <si>
    <t>+2.83</t>
  </si>
  <si>
    <t>-1.04</t>
  </si>
  <si>
    <t>+1.85</t>
  </si>
  <si>
    <t>+10.00</t>
  </si>
  <si>
    <t>45.25</t>
  </si>
  <si>
    <t>+4.62</t>
  </si>
  <si>
    <t>+0.46</t>
  </si>
  <si>
    <t>74.25</t>
  </si>
  <si>
    <t>-4.00</t>
  </si>
  <si>
    <t>-5.11</t>
  </si>
  <si>
    <t>+3.51</t>
  </si>
  <si>
    <t>+1.53</t>
  </si>
  <si>
    <t>-3.09</t>
  </si>
  <si>
    <t>1,633.41</t>
  </si>
  <si>
    <t>1,633.45</t>
  </si>
  <si>
    <t>983.43</t>
  </si>
  <si>
    <t>2,221.90</t>
  </si>
  <si>
    <t>2,221.93</t>
  </si>
  <si>
    <t>1,073.23</t>
  </si>
  <si>
    <t>997.06</t>
  </si>
  <si>
    <t>1,163.22</t>
  </si>
  <si>
    <t>1,027.84</t>
  </si>
  <si>
    <t>993.62</t>
  </si>
  <si>
    <t>665.37</t>
  </si>
  <si>
    <t>666.62</t>
  </si>
  <si>
    <t>170.50</t>
  </si>
  <si>
    <t>+2.27</t>
  </si>
  <si>
    <t>-1.84</t>
  </si>
  <si>
    <t>-2.52</t>
  </si>
  <si>
    <t>227.00</t>
  </si>
  <si>
    <t>37.75</t>
  </si>
  <si>
    <t>478.00</t>
  </si>
  <si>
    <t>+0.89</t>
  </si>
  <si>
    <t>+1.40</t>
  </si>
  <si>
    <t>-2.76</t>
  </si>
  <si>
    <t>-1.58</t>
  </si>
  <si>
    <t>+1.01</t>
  </si>
  <si>
    <t>+5.61</t>
  </si>
  <si>
    <t>66.25</t>
  </si>
  <si>
    <t>+2.32</t>
  </si>
  <si>
    <t>-2.67</t>
  </si>
  <si>
    <t>-2.41</t>
  </si>
  <si>
    <t>-2.10</t>
  </si>
  <si>
    <t>-2.46</t>
  </si>
  <si>
    <t>+2.87</t>
  </si>
  <si>
    <t>+2.46</t>
  </si>
  <si>
    <t>+1.22</t>
  </si>
  <si>
    <t>+1.23</t>
  </si>
  <si>
    <t>-4.07</t>
  </si>
  <si>
    <t>+2.26</t>
  </si>
  <si>
    <t>22.80</t>
  </si>
  <si>
    <t>+8.16</t>
  </si>
  <si>
    <t>-2.75</t>
  </si>
  <si>
    <t>-1.24</t>
  </si>
  <si>
    <t>-4.88</t>
  </si>
  <si>
    <t>-1.03</t>
  </si>
  <si>
    <t>-1.08</t>
  </si>
  <si>
    <t>-5.88</t>
  </si>
  <si>
    <t>+12.71</t>
  </si>
  <si>
    <t>+0.11</t>
  </si>
  <si>
    <t>+11.83</t>
  </si>
  <si>
    <t>+2.61</t>
  </si>
  <si>
    <t>-4.62</t>
  </si>
  <si>
    <t xml:space="preserve">    Restricted Deposits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</si>
</sst>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87" formatCode="_(* #,##0.00_);_(* \(#,##0.00\);_(* &quot;-&quot;??_);_(@_)"/>
    <numFmt numFmtId="188" formatCode="#,##0,;\-#,##0,"/>
    <numFmt numFmtId="189" formatCode="0.0%"/>
    <numFmt numFmtId="190"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187"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17" borderId="0" xfId="0" applyFill="1"/>
    <xf numFmtId="187"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87" fontId="18" fillId="0" borderId="3" xfId="6" applyFont="1" applyBorder="1" applyAlignment="1">
      <alignment horizontal="right"/>
    </xf>
    <xf numFmtId="0" fontId="7" fillId="13" borderId="0" xfId="1" applyFont="1" applyFill="1" applyAlignment="1">
      <alignment horizontal="center"/>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19"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8" fillId="0" borderId="0" xfId="0" applyFont="1"/>
    <xf numFmtId="0" fontId="18" fillId="0" borderId="0" xfId="0" applyFont="1"/>
    <xf numFmtId="190" fontId="9" fillId="0" borderId="3" xfId="4" applyNumberFormat="1" applyFont="1" applyBorder="1"/>
    <xf numFmtId="10" fontId="6" fillId="0" borderId="0" xfId="0" applyNumberFormat="1" applyFont="1"/>
    <xf numFmtId="49" fontId="8" fillId="0" borderId="0" xfId="0" applyNumberFormat="1" applyFont="1"/>
    <xf numFmtId="190" fontId="9" fillId="0" borderId="12" xfId="4" applyNumberFormat="1" applyFont="1" applyBorder="1"/>
    <xf numFmtId="190" fontId="8" fillId="0" borderId="4" xfId="10" applyNumberFormat="1" applyFont="1" applyBorder="1" applyAlignment="1"/>
    <xf numFmtId="190" fontId="9" fillId="0" borderId="4" xfId="4" applyNumberFormat="1" applyFont="1" applyBorder="1"/>
    <xf numFmtId="189" fontId="8" fillId="0" borderId="4" xfId="9" applyNumberFormat="1" applyFont="1" applyBorder="1" applyAlignment="1"/>
    <xf numFmtId="190" fontId="8" fillId="0" borderId="0" xfId="0" applyNumberFormat="1" applyFont="1"/>
    <xf numFmtId="190" fontId="6" fillId="0" borderId="0" xfId="0" applyNumberFormat="1" applyFont="1"/>
    <xf numFmtId="0" fontId="6" fillId="0" borderId="0" xfId="0" applyFont="1"/>
    <xf numFmtId="189" fontId="9" fillId="0" borderId="3" xfId="5" applyNumberFormat="1" applyFont="1" applyBorder="1"/>
    <xf numFmtId="189" fontId="8" fillId="0" borderId="4" xfId="5" applyNumberFormat="1" applyFont="1" applyBorder="1" applyAlignment="1"/>
    <xf numFmtId="189" fontId="9" fillId="0" borderId="12" xfId="5" applyNumberFormat="1" applyFont="1" applyBorder="1"/>
    <xf numFmtId="190" fontId="6" fillId="0" borderId="0" xfId="4" applyNumberFormat="1" applyFont="1"/>
    <xf numFmtId="190" fontId="8" fillId="0" borderId="0" xfId="4" applyNumberFormat="1" applyFont="1"/>
    <xf numFmtId="190" fontId="9" fillId="0" borderId="8" xfId="4" applyNumberFormat="1" applyFont="1" applyBorder="1"/>
    <xf numFmtId="189" fontId="8" fillId="0" borderId="25" xfId="0" applyNumberFormat="1" applyFont="1" applyBorder="1"/>
    <xf numFmtId="189" fontId="6" fillId="0" borderId="0" xfId="0" applyNumberFormat="1" applyFont="1"/>
    <xf numFmtId="189"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89" fontId="8" fillId="0" borderId="8" xfId="0" applyNumberFormat="1" applyFont="1" applyBorder="1"/>
    <xf numFmtId="189" fontId="13" fillId="0" borderId="8" xfId="0" applyNumberFormat="1" applyFont="1" applyBorder="1"/>
    <xf numFmtId="0" fontId="8" fillId="0" borderId="8" xfId="0" applyFont="1" applyBorder="1"/>
    <xf numFmtId="190" fontId="8" fillId="0" borderId="8" xfId="0" applyNumberFormat="1" applyFont="1" applyBorder="1"/>
    <xf numFmtId="190" fontId="6" fillId="0" borderId="8" xfId="0" applyNumberFormat="1" applyFont="1" applyBorder="1"/>
    <xf numFmtId="190" fontId="13" fillId="0" borderId="8" xfId="0" applyNumberFormat="1" applyFont="1" applyBorder="1"/>
    <xf numFmtId="10" fontId="2" fillId="4" borderId="0" xfId="0" applyNumberFormat="1" applyFont="1" applyFill="1"/>
    <xf numFmtId="10" fontId="8" fillId="0" borderId="4" xfId="0" applyNumberFormat="1" applyFont="1" applyBorder="1"/>
    <xf numFmtId="189" fontId="8" fillId="0" borderId="4" xfId="0" applyNumberFormat="1" applyFont="1" applyBorder="1"/>
    <xf numFmtId="189" fontId="13" fillId="0" borderId="4" xfId="0" applyNumberFormat="1" applyFont="1" applyBorder="1"/>
    <xf numFmtId="189"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89" fontId="2" fillId="4" borderId="0" xfId="0" applyNumberFormat="1" applyFont="1" applyFill="1" applyAlignment="1">
      <alignment horizontal="center"/>
    </xf>
    <xf numFmtId="189" fontId="2" fillId="22" borderId="0" xfId="0" applyNumberFormat="1" applyFont="1" applyFill="1" applyAlignment="1">
      <alignment horizontal="center"/>
    </xf>
    <xf numFmtId="2" fontId="21" fillId="0" borderId="0" xfId="11" applyNumberFormat="1"/>
    <xf numFmtId="2" fontId="0" fillId="0" borderId="0" xfId="10" applyNumberFormat="1" applyFont="1" applyAlignment="1">
      <alignment horizontal="right"/>
    </xf>
    <xf numFmtId="0" fontId="7" fillId="7" borderId="4" xfId="1" applyFont="1" applyFill="1" applyBorder="1" applyAlignment="1">
      <alignment horizontal="center"/>
    </xf>
    <xf numFmtId="0" fontId="7" fillId="6"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8" borderId="4" xfId="1" applyFont="1" applyFill="1" applyBorder="1" applyAlignment="1">
      <alignment horizontal="center"/>
    </xf>
    <xf numFmtId="0" fontId="7" fillId="19" borderId="4" xfId="1" applyFont="1" applyFill="1" applyBorder="1" applyAlignment="1">
      <alignment horizontal="center"/>
    </xf>
    <xf numFmtId="0" fontId="7" fillId="8" borderId="4" xfId="1" applyFont="1" applyFill="1" applyBorder="1" applyAlignment="1">
      <alignment horizontal="center"/>
    </xf>
    <xf numFmtId="0" fontId="8" fillId="20" borderId="4" xfId="1" applyFont="1" applyFill="1" applyBorder="1" applyAlignment="1">
      <alignment horizontal="center"/>
    </xf>
    <xf numFmtId="187" fontId="7" fillId="7" borderId="4" xfId="1" applyNumberFormat="1" applyFont="1" applyFill="1" applyBorder="1" applyAlignment="1">
      <alignment horizontal="center"/>
    </xf>
    <xf numFmtId="0" fontId="7" fillId="13" borderId="4" xfId="1" applyFont="1" applyFill="1" applyBorder="1" applyAlignment="1">
      <alignment horizontal="center"/>
    </xf>
    <xf numFmtId="0" fontId="7" fillId="10" borderId="4" xfId="1" applyFont="1" applyFill="1" applyBorder="1" applyAlignment="1">
      <alignment horizontal="center"/>
    </xf>
    <xf numFmtId="190" fontId="2" fillId="2" borderId="4" xfId="4" applyNumberFormat="1"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190" fontId="2" fillId="14" borderId="4" xfId="4" applyNumberFormat="1" applyFont="1" applyFill="1" applyBorder="1" applyAlignment="1">
      <alignment horizontal="center"/>
    </xf>
    <xf numFmtId="0" fontId="7" fillId="12" borderId="4" xfId="1" applyFont="1" applyFill="1" applyBorder="1" applyAlignment="1">
      <alignment horizontal="center"/>
    </xf>
    <xf numFmtId="0" fontId="7" fillId="11" borderId="4" xfId="1" applyFont="1" applyFill="1" applyBorder="1" applyAlignment="1">
      <alignment horizontal="center"/>
    </xf>
    <xf numFmtId="0" fontId="8" fillId="9" borderId="4" xfId="1" applyFont="1" applyFill="1" applyBorder="1" applyAlignment="1">
      <alignment horizontal="center"/>
    </xf>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189"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89"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4942">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74" tableType="queryTable" totalsRowShown="0">
  <autoFilter ref="B1:H874" xr:uid="{0B734D71-6185-454E-B735-67F7869AE7BB}"/>
  <tableColumns count="7">
    <tableColumn id="1" xr3:uid="{8A315358-9D23-403B-A015-381D9C363267}" uniqueName="1" name="หลักทรัพย์" queryTableFieldId="1" dataDxfId="14941"/>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14940"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74"/>
  <sheetViews>
    <sheetView workbookViewId="0">
      <selection activeCell="L14" sqref="L14"/>
    </sheetView>
  </sheetViews>
  <sheetFormatPr defaultColWidth="9" defaultRowHeight="14.25"/>
  <cols>
    <col min="1" max="1" width="9" style="207"/>
    <col min="2" max="2" width="19.625" style="207" bestFit="1" customWidth="1"/>
    <col min="3" max="3" width="6.25" style="207" bestFit="1" customWidth="1"/>
    <col min="4" max="5" width="7.75" style="207" bestFit="1" customWidth="1"/>
    <col min="6" max="6" width="7.75" style="215" bestFit="1" customWidth="1"/>
    <col min="7" max="7" width="12.875" style="207" bestFit="1" customWidth="1"/>
    <col min="8" max="8" width="14.5" style="207" bestFit="1" customWidth="1"/>
    <col min="9" max="9" width="10.5" style="207" bestFit="1" customWidth="1"/>
    <col min="10" max="10" width="11.25" style="207" bestFit="1" customWidth="1"/>
    <col min="11" max="11" width="13.625" style="207" bestFit="1" customWidth="1"/>
    <col min="12" max="12" width="17.125" style="207" bestFit="1" customWidth="1"/>
    <col min="13" max="13" width="15.625" style="207" customWidth="1"/>
    <col min="14" max="14" width="14.125" style="207" bestFit="1" customWidth="1"/>
    <col min="15" max="15" width="15.875" style="207" bestFit="1" customWidth="1"/>
    <col min="16" max="16" width="18.25" style="207" bestFit="1" customWidth="1"/>
    <col min="17" max="17" width="17.125" style="207" bestFit="1" customWidth="1"/>
    <col min="18" max="18" width="9.25" style="207" bestFit="1" customWidth="1"/>
    <col min="19" max="19" width="6.625" style="207" bestFit="1" customWidth="1"/>
    <col min="20" max="20" width="6.5" style="207" bestFit="1" customWidth="1"/>
    <col min="21" max="21" width="27.25" style="207" bestFit="1" customWidth="1"/>
    <col min="22" max="22" width="8.875" style="207" bestFit="1" customWidth="1"/>
    <col min="23" max="23" width="6.375" style="207" bestFit="1" customWidth="1"/>
    <col min="24" max="16384" width="9" style="207"/>
  </cols>
  <sheetData>
    <row r="1" spans="1:8">
      <c r="B1" s="207" t="s">
        <v>785</v>
      </c>
      <c r="C1" s="207" t="s">
        <v>786</v>
      </c>
      <c r="D1" s="207" t="s">
        <v>783</v>
      </c>
      <c r="E1" s="207" t="s">
        <v>784</v>
      </c>
      <c r="F1" s="215" t="s">
        <v>782</v>
      </c>
      <c r="G1" s="207" t="s">
        <v>868</v>
      </c>
      <c r="H1" s="207" t="s">
        <v>869</v>
      </c>
    </row>
    <row r="2" spans="1:8" ht="16.5">
      <c r="A2" s="207" t="str">
        <f t="shared" ref="A2:A65" si="0">IFERROR(LEFT(B2,FIND("&lt;",B2)-2),TRIM(B2))</f>
        <v>EE</v>
      </c>
      <c r="B2" s="207" t="s">
        <v>870</v>
      </c>
      <c r="C2" s="207" t="s">
        <v>1458</v>
      </c>
      <c r="D2" s="207" t="s">
        <v>1458</v>
      </c>
      <c r="E2" s="207" t="s">
        <v>1459</v>
      </c>
      <c r="F2" s="216" t="s">
        <v>1459</v>
      </c>
      <c r="G2" s="207" t="s">
        <v>887</v>
      </c>
      <c r="H2" s="207" t="s">
        <v>887</v>
      </c>
    </row>
    <row r="3" spans="1:8" ht="16.5">
      <c r="A3" s="207" t="str">
        <f t="shared" si="0"/>
        <v>GFPT</v>
      </c>
      <c r="B3" s="207" t="s">
        <v>247</v>
      </c>
      <c r="C3" s="207" t="s">
        <v>835</v>
      </c>
      <c r="D3" s="207" t="s">
        <v>1003</v>
      </c>
      <c r="E3" s="207" t="s">
        <v>1002</v>
      </c>
      <c r="F3" s="216" t="s">
        <v>835</v>
      </c>
      <c r="G3" s="207" t="s">
        <v>887</v>
      </c>
      <c r="H3" s="207" t="s">
        <v>887</v>
      </c>
    </row>
    <row r="4" spans="1:8" ht="16.5">
      <c r="A4" s="207" t="str">
        <f t="shared" si="0"/>
        <v>LEE</v>
      </c>
      <c r="B4" s="207" t="s">
        <v>878</v>
      </c>
      <c r="C4" s="207" t="s">
        <v>894</v>
      </c>
      <c r="D4" s="207" t="s">
        <v>892</v>
      </c>
      <c r="E4" s="207" t="s">
        <v>894</v>
      </c>
      <c r="F4" s="216" t="s">
        <v>894</v>
      </c>
      <c r="G4" s="207" t="s">
        <v>895</v>
      </c>
      <c r="H4" s="207" t="s">
        <v>1640</v>
      </c>
    </row>
    <row r="5" spans="1:8" ht="16.5">
      <c r="A5" s="207" t="str">
        <f t="shared" si="0"/>
        <v>MAX</v>
      </c>
      <c r="B5" s="207" t="s">
        <v>2082</v>
      </c>
      <c r="C5" s="207" t="s">
        <v>371</v>
      </c>
      <c r="D5" s="207" t="s">
        <v>371</v>
      </c>
      <c r="E5" s="207" t="s">
        <v>371</v>
      </c>
      <c r="F5" s="216" t="s">
        <v>371</v>
      </c>
      <c r="G5" s="207" t="s">
        <v>371</v>
      </c>
      <c r="H5" s="207" t="s">
        <v>371</v>
      </c>
    </row>
    <row r="6" spans="1:8" ht="16.5">
      <c r="A6" s="207" t="str">
        <f t="shared" si="0"/>
        <v>NER</v>
      </c>
      <c r="B6" s="207" t="s">
        <v>202</v>
      </c>
      <c r="C6" s="207" t="s">
        <v>929</v>
      </c>
      <c r="D6" s="207" t="s">
        <v>801</v>
      </c>
      <c r="E6" s="207" t="s">
        <v>915</v>
      </c>
      <c r="F6" s="216" t="s">
        <v>915</v>
      </c>
      <c r="G6" s="207" t="s">
        <v>917</v>
      </c>
      <c r="H6" s="207" t="s">
        <v>1074</v>
      </c>
    </row>
    <row r="7" spans="1:8" ht="16.5">
      <c r="A7" s="207" t="str">
        <f t="shared" si="0"/>
        <v>PPPM</v>
      </c>
      <c r="B7" s="207" t="s">
        <v>886</v>
      </c>
      <c r="C7" s="207" t="s">
        <v>1400</v>
      </c>
      <c r="D7" s="207" t="s">
        <v>2083</v>
      </c>
      <c r="E7" s="207" t="s">
        <v>1759</v>
      </c>
      <c r="F7" s="216" t="s">
        <v>1400</v>
      </c>
      <c r="G7" s="207" t="s">
        <v>873</v>
      </c>
      <c r="H7" s="207" t="s">
        <v>2339</v>
      </c>
    </row>
    <row r="8" spans="1:8" ht="16.5">
      <c r="A8" s="207" t="str">
        <f t="shared" si="0"/>
        <v>STA</v>
      </c>
      <c r="B8" s="207" t="s">
        <v>139</v>
      </c>
      <c r="C8" s="207" t="s">
        <v>2084</v>
      </c>
      <c r="D8" s="207" t="s">
        <v>1350</v>
      </c>
      <c r="E8" s="207" t="s">
        <v>2085</v>
      </c>
      <c r="F8" s="216" t="s">
        <v>2085</v>
      </c>
      <c r="G8" s="207" t="s">
        <v>921</v>
      </c>
      <c r="H8" s="207" t="s">
        <v>1008</v>
      </c>
    </row>
    <row r="9" spans="1:8" ht="16.5">
      <c r="A9" s="207" t="str">
        <f t="shared" si="0"/>
        <v>TFM</v>
      </c>
      <c r="B9" s="207" t="s">
        <v>739</v>
      </c>
      <c r="C9" s="207" t="s">
        <v>1422</v>
      </c>
      <c r="D9" s="207" t="s">
        <v>890</v>
      </c>
      <c r="E9" s="207" t="s">
        <v>735</v>
      </c>
      <c r="F9" s="216" t="s">
        <v>1000</v>
      </c>
      <c r="G9" s="207" t="s">
        <v>1025</v>
      </c>
      <c r="H9" s="207" t="s">
        <v>2323</v>
      </c>
    </row>
    <row r="10" spans="1:8" ht="16.5">
      <c r="A10" s="207" t="str">
        <f t="shared" si="0"/>
        <v>TRUBB</v>
      </c>
      <c r="B10" s="207" t="s">
        <v>891</v>
      </c>
      <c r="C10" s="207" t="s">
        <v>1384</v>
      </c>
      <c r="D10" s="207" t="s">
        <v>1384</v>
      </c>
      <c r="E10" s="207" t="s">
        <v>1175</v>
      </c>
      <c r="F10" s="216" t="s">
        <v>1175</v>
      </c>
      <c r="G10" s="207" t="s">
        <v>966</v>
      </c>
      <c r="H10" s="207" t="s">
        <v>1557</v>
      </c>
    </row>
    <row r="11" spans="1:8" ht="16.5">
      <c r="A11" s="207" t="str">
        <f t="shared" si="0"/>
        <v>TWPC</v>
      </c>
      <c r="B11" s="207" t="s">
        <v>92</v>
      </c>
      <c r="C11" s="207" t="s">
        <v>973</v>
      </c>
      <c r="D11" s="207" t="s">
        <v>916</v>
      </c>
      <c r="E11" s="207" t="s">
        <v>1016</v>
      </c>
      <c r="F11" s="216" t="s">
        <v>916</v>
      </c>
      <c r="G11" s="207" t="s">
        <v>945</v>
      </c>
      <c r="H11" s="207" t="s">
        <v>2501</v>
      </c>
    </row>
    <row r="12" spans="1:8" ht="16.5">
      <c r="A12" s="207" t="str">
        <f t="shared" si="0"/>
        <v>UPOIC</v>
      </c>
      <c r="B12" s="207" t="s">
        <v>900</v>
      </c>
      <c r="C12" s="207" t="s">
        <v>994</v>
      </c>
      <c r="D12" s="207" t="s">
        <v>994</v>
      </c>
      <c r="E12" s="207" t="s">
        <v>1034</v>
      </c>
      <c r="F12" s="216" t="s">
        <v>994</v>
      </c>
      <c r="G12" s="207" t="s">
        <v>887</v>
      </c>
      <c r="H12" s="207" t="s">
        <v>887</v>
      </c>
    </row>
    <row r="13" spans="1:8" ht="16.5">
      <c r="A13" s="207" t="str">
        <f t="shared" si="0"/>
        <v>UVAN</v>
      </c>
      <c r="B13" s="207" t="s">
        <v>904</v>
      </c>
      <c r="C13" s="207" t="s">
        <v>993</v>
      </c>
      <c r="D13" s="207" t="s">
        <v>897</v>
      </c>
      <c r="E13" s="207" t="s">
        <v>1130</v>
      </c>
      <c r="F13" s="216" t="s">
        <v>1130</v>
      </c>
      <c r="G13" s="207" t="s">
        <v>887</v>
      </c>
      <c r="H13" s="207" t="s">
        <v>887</v>
      </c>
    </row>
    <row r="14" spans="1:8" ht="16.5">
      <c r="A14" s="207" t="str">
        <f t="shared" si="0"/>
        <v>VPO</v>
      </c>
      <c r="B14" s="207" t="s">
        <v>908</v>
      </c>
      <c r="C14" s="207" t="s">
        <v>2086</v>
      </c>
      <c r="D14" s="207" t="s">
        <v>2087</v>
      </c>
      <c r="E14" s="207" t="s">
        <v>2006</v>
      </c>
      <c r="F14" s="216" t="s">
        <v>2086</v>
      </c>
      <c r="G14" s="207" t="s">
        <v>887</v>
      </c>
      <c r="H14" s="207" t="s">
        <v>887</v>
      </c>
    </row>
    <row r="15" spans="1:8" ht="16.5">
      <c r="A15" s="207" t="str">
        <f t="shared" si="0"/>
        <v>APURE</v>
      </c>
      <c r="B15" s="207" t="s">
        <v>298</v>
      </c>
      <c r="C15" s="207" t="s">
        <v>916</v>
      </c>
      <c r="D15" s="207" t="s">
        <v>916</v>
      </c>
      <c r="E15" s="207" t="s">
        <v>1016</v>
      </c>
      <c r="F15" s="216" t="s">
        <v>1016</v>
      </c>
      <c r="G15" s="207" t="s">
        <v>921</v>
      </c>
      <c r="H15" s="207" t="s">
        <v>2323</v>
      </c>
    </row>
    <row r="16" spans="1:8" ht="16.5">
      <c r="A16" s="207" t="str">
        <f t="shared" si="0"/>
        <v>ASIAN</v>
      </c>
      <c r="B16" s="207" t="s">
        <v>297</v>
      </c>
      <c r="C16" s="207" t="s">
        <v>858</v>
      </c>
      <c r="D16" s="207" t="s">
        <v>858</v>
      </c>
      <c r="E16" s="207" t="s">
        <v>741</v>
      </c>
      <c r="F16" s="216" t="s">
        <v>741</v>
      </c>
      <c r="G16" s="207" t="s">
        <v>1025</v>
      </c>
      <c r="H16" s="207" t="s">
        <v>1191</v>
      </c>
    </row>
    <row r="17" spans="1:8" ht="16.5">
      <c r="A17" s="207" t="str">
        <f t="shared" si="0"/>
        <v>BR</v>
      </c>
      <c r="B17" s="207" t="s">
        <v>923</v>
      </c>
      <c r="C17" s="207" t="s">
        <v>1538</v>
      </c>
      <c r="D17" s="207" t="s">
        <v>1412</v>
      </c>
      <c r="E17" s="207" t="s">
        <v>1548</v>
      </c>
      <c r="F17" s="216" t="s">
        <v>1548</v>
      </c>
      <c r="G17" s="207" t="s">
        <v>966</v>
      </c>
      <c r="H17" s="207" t="s">
        <v>2043</v>
      </c>
    </row>
    <row r="18" spans="1:8" ht="16.5">
      <c r="A18" s="207" t="str">
        <f t="shared" si="0"/>
        <v>BRR</v>
      </c>
      <c r="B18" s="207" t="s">
        <v>928</v>
      </c>
      <c r="C18" s="207" t="s">
        <v>1539</v>
      </c>
      <c r="D18" s="207" t="s">
        <v>735</v>
      </c>
      <c r="E18" s="207" t="s">
        <v>1237</v>
      </c>
      <c r="F18" s="216" t="s">
        <v>1237</v>
      </c>
      <c r="G18" s="207" t="s">
        <v>884</v>
      </c>
      <c r="H18" s="207" t="s">
        <v>1260</v>
      </c>
    </row>
    <row r="19" spans="1:8" ht="16.5">
      <c r="A19" s="207" t="str">
        <f t="shared" si="0"/>
        <v>CBG</v>
      </c>
      <c r="B19" s="207" t="s">
        <v>273</v>
      </c>
      <c r="C19" s="207" t="s">
        <v>2088</v>
      </c>
      <c r="D19" s="207" t="s">
        <v>2089</v>
      </c>
      <c r="E19" s="207" t="s">
        <v>2090</v>
      </c>
      <c r="F19" s="216" t="s">
        <v>2268</v>
      </c>
      <c r="G19" s="207" t="s">
        <v>1127</v>
      </c>
      <c r="H19" s="207" t="s">
        <v>1763</v>
      </c>
    </row>
    <row r="20" spans="1:8" ht="16.5">
      <c r="A20" s="207" t="str">
        <f t="shared" si="0"/>
        <v>CFRESH</v>
      </c>
      <c r="B20" s="207" t="s">
        <v>931</v>
      </c>
      <c r="C20" s="207" t="s">
        <v>1873</v>
      </c>
      <c r="D20" s="207" t="s">
        <v>834</v>
      </c>
      <c r="E20" s="207" t="s">
        <v>1873</v>
      </c>
      <c r="F20" s="216" t="s">
        <v>2137</v>
      </c>
      <c r="G20" s="207" t="s">
        <v>887</v>
      </c>
      <c r="H20" s="207" t="s">
        <v>887</v>
      </c>
    </row>
    <row r="21" spans="1:8" ht="16.5">
      <c r="A21" s="207" t="str">
        <f t="shared" si="0"/>
        <v>CH</v>
      </c>
      <c r="B21" s="207" t="s">
        <v>2092</v>
      </c>
      <c r="C21" s="207" t="s">
        <v>1027</v>
      </c>
      <c r="D21" s="207" t="s">
        <v>1017</v>
      </c>
      <c r="E21" s="207" t="s">
        <v>1028</v>
      </c>
      <c r="F21" s="216" t="s">
        <v>1029</v>
      </c>
      <c r="G21" s="207" t="s">
        <v>921</v>
      </c>
      <c r="H21" s="207" t="s">
        <v>1030</v>
      </c>
    </row>
    <row r="22" spans="1:8" ht="16.5">
      <c r="A22" s="207" t="str">
        <f t="shared" si="0"/>
        <v>CHOTI</v>
      </c>
      <c r="B22" s="207" t="s">
        <v>934</v>
      </c>
      <c r="C22" s="207" t="s">
        <v>2357</v>
      </c>
      <c r="D22" s="207" t="s">
        <v>2441</v>
      </c>
      <c r="E22" s="207" t="s">
        <v>2357</v>
      </c>
      <c r="F22" s="216" t="s">
        <v>2441</v>
      </c>
      <c r="G22" s="207" t="s">
        <v>2327</v>
      </c>
      <c r="H22" s="207" t="s">
        <v>2442</v>
      </c>
    </row>
    <row r="23" spans="1:8" ht="16.5">
      <c r="A23" s="207" t="str">
        <f t="shared" si="0"/>
        <v>CM</v>
      </c>
      <c r="B23" s="207" t="s">
        <v>935</v>
      </c>
      <c r="C23" s="207" t="s">
        <v>1132</v>
      </c>
      <c r="D23" s="207" t="s">
        <v>1873</v>
      </c>
      <c r="E23" s="207" t="s">
        <v>1754</v>
      </c>
      <c r="F23" s="216" t="s">
        <v>2069</v>
      </c>
      <c r="G23" s="207" t="s">
        <v>887</v>
      </c>
      <c r="H23" s="207" t="s">
        <v>887</v>
      </c>
    </row>
    <row r="24" spans="1:8" ht="16.5">
      <c r="A24" s="207" t="str">
        <f t="shared" si="0"/>
        <v>CPF</v>
      </c>
      <c r="B24" s="207" t="s">
        <v>265</v>
      </c>
      <c r="C24" s="207" t="s">
        <v>857</v>
      </c>
      <c r="D24" s="207" t="s">
        <v>857</v>
      </c>
      <c r="E24" s="207" t="s">
        <v>1435</v>
      </c>
      <c r="F24" s="216" t="s">
        <v>1435</v>
      </c>
      <c r="G24" s="207" t="s">
        <v>921</v>
      </c>
      <c r="H24" s="207" t="s">
        <v>877</v>
      </c>
    </row>
    <row r="25" spans="1:8" ht="16.5">
      <c r="A25" s="207" t="str">
        <f t="shared" si="0"/>
        <v>CPI</v>
      </c>
      <c r="B25" s="207" t="s">
        <v>942</v>
      </c>
      <c r="C25" s="207" t="s">
        <v>2069</v>
      </c>
      <c r="D25" s="207" t="s">
        <v>2069</v>
      </c>
      <c r="E25" s="207" t="s">
        <v>1754</v>
      </c>
      <c r="F25" s="216" t="s">
        <v>2069</v>
      </c>
      <c r="G25" s="207" t="s">
        <v>895</v>
      </c>
      <c r="H25" s="207" t="s">
        <v>2222</v>
      </c>
    </row>
    <row r="26" spans="1:8" ht="16.5">
      <c r="A26" s="207" t="str">
        <f t="shared" si="0"/>
        <v>F&amp;D</v>
      </c>
      <c r="B26" s="207" t="s">
        <v>946</v>
      </c>
      <c r="C26" s="207" t="s">
        <v>1019</v>
      </c>
      <c r="D26" s="207" t="s">
        <v>1019</v>
      </c>
      <c r="E26" s="207" t="s">
        <v>847</v>
      </c>
      <c r="F26" s="216" t="s">
        <v>809</v>
      </c>
      <c r="G26" s="207" t="s">
        <v>1020</v>
      </c>
      <c r="H26" s="207" t="s">
        <v>2358</v>
      </c>
    </row>
    <row r="27" spans="1:8" ht="16.5">
      <c r="A27" s="207" t="str">
        <f t="shared" si="0"/>
        <v>GLOCON</v>
      </c>
      <c r="B27" s="207" t="s">
        <v>949</v>
      </c>
      <c r="C27" s="207" t="s">
        <v>1456</v>
      </c>
      <c r="D27" s="207" t="s">
        <v>1455</v>
      </c>
      <c r="E27" s="207" t="s">
        <v>1456</v>
      </c>
      <c r="F27" s="216" t="s">
        <v>1456</v>
      </c>
      <c r="G27" s="207" t="s">
        <v>887</v>
      </c>
      <c r="H27" s="207" t="s">
        <v>887</v>
      </c>
    </row>
    <row r="28" spans="1:8" ht="16.5">
      <c r="A28" s="207" t="str">
        <f t="shared" si="0"/>
        <v>HTC</v>
      </c>
      <c r="B28" s="207" t="s">
        <v>239</v>
      </c>
      <c r="C28" s="207" t="s">
        <v>1044</v>
      </c>
      <c r="D28" s="207" t="s">
        <v>1045</v>
      </c>
      <c r="E28" s="207" t="s">
        <v>1639</v>
      </c>
      <c r="F28" s="216" t="s">
        <v>1639</v>
      </c>
      <c r="G28" s="207" t="s">
        <v>887</v>
      </c>
      <c r="H28" s="207" t="s">
        <v>887</v>
      </c>
    </row>
    <row r="29" spans="1:8" ht="16.5">
      <c r="A29" s="207" t="str">
        <f t="shared" si="0"/>
        <v>ICHI</v>
      </c>
      <c r="B29" s="207" t="s">
        <v>237</v>
      </c>
      <c r="C29" s="207" t="s">
        <v>1111</v>
      </c>
      <c r="D29" s="207" t="s">
        <v>1490</v>
      </c>
      <c r="E29" s="207" t="s">
        <v>797</v>
      </c>
      <c r="F29" s="216" t="s">
        <v>2048</v>
      </c>
      <c r="G29" s="207" t="s">
        <v>887</v>
      </c>
      <c r="H29" s="207" t="s">
        <v>887</v>
      </c>
    </row>
    <row r="30" spans="1:8" ht="16.5">
      <c r="A30" s="207" t="str">
        <f t="shared" si="0"/>
        <v>JDF</v>
      </c>
      <c r="B30" s="207" t="s">
        <v>956</v>
      </c>
      <c r="C30" s="207" t="s">
        <v>1281</v>
      </c>
      <c r="D30" s="207" t="s">
        <v>1281</v>
      </c>
      <c r="E30" s="207" t="s">
        <v>2091</v>
      </c>
      <c r="F30" s="216" t="s">
        <v>834</v>
      </c>
      <c r="G30" s="207" t="s">
        <v>921</v>
      </c>
      <c r="H30" s="207" t="s">
        <v>2385</v>
      </c>
    </row>
    <row r="31" spans="1:8" ht="16.5">
      <c r="A31" s="207" t="str">
        <f t="shared" si="0"/>
        <v>KBS</v>
      </c>
      <c r="B31" s="207" t="s">
        <v>959</v>
      </c>
      <c r="C31" s="207" t="s">
        <v>1409</v>
      </c>
      <c r="D31" s="207" t="s">
        <v>1601</v>
      </c>
      <c r="E31" s="207" t="s">
        <v>960</v>
      </c>
      <c r="F31" s="216" t="s">
        <v>960</v>
      </c>
      <c r="G31" s="207" t="s">
        <v>966</v>
      </c>
      <c r="H31" s="207" t="s">
        <v>1429</v>
      </c>
    </row>
    <row r="32" spans="1:8" ht="16.5">
      <c r="A32" s="207" t="str">
        <f t="shared" si="0"/>
        <v>KSL</v>
      </c>
      <c r="B32" s="207" t="s">
        <v>219</v>
      </c>
      <c r="C32" s="207" t="s">
        <v>1081</v>
      </c>
      <c r="D32" s="207" t="s">
        <v>372</v>
      </c>
      <c r="E32" s="207" t="s">
        <v>965</v>
      </c>
      <c r="F32" s="216" t="s">
        <v>965</v>
      </c>
      <c r="G32" s="207" t="s">
        <v>971</v>
      </c>
      <c r="H32" s="207" t="s">
        <v>2502</v>
      </c>
    </row>
    <row r="33" spans="1:8" ht="16.5">
      <c r="A33" s="207" t="str">
        <f t="shared" si="0"/>
        <v>KTIS</v>
      </c>
      <c r="B33" s="207" t="s">
        <v>968</v>
      </c>
      <c r="C33" s="207" t="s">
        <v>1210</v>
      </c>
      <c r="D33" s="207" t="s">
        <v>1210</v>
      </c>
      <c r="E33" s="207" t="s">
        <v>1566</v>
      </c>
      <c r="F33" s="216" t="s">
        <v>1651</v>
      </c>
      <c r="G33" s="207" t="s">
        <v>887</v>
      </c>
      <c r="H33" s="207" t="s">
        <v>887</v>
      </c>
    </row>
    <row r="34" spans="1:8" ht="16.5">
      <c r="A34" s="207" t="str">
        <f t="shared" si="0"/>
        <v>LST</v>
      </c>
      <c r="B34" s="207" t="s">
        <v>972</v>
      </c>
      <c r="C34" s="207" t="s">
        <v>1210</v>
      </c>
      <c r="D34" s="207" t="s">
        <v>1210</v>
      </c>
      <c r="E34" s="207" t="s">
        <v>1211</v>
      </c>
      <c r="F34" s="216" t="s">
        <v>1211</v>
      </c>
      <c r="G34" s="207" t="s">
        <v>971</v>
      </c>
      <c r="H34" s="207" t="s">
        <v>2179</v>
      </c>
    </row>
    <row r="35" spans="1:8" ht="16.5">
      <c r="A35" s="207" t="str">
        <f t="shared" si="0"/>
        <v>M</v>
      </c>
      <c r="B35" s="207" t="s">
        <v>212</v>
      </c>
      <c r="C35" s="207" t="s">
        <v>1466</v>
      </c>
      <c r="D35" s="207" t="s">
        <v>1466</v>
      </c>
      <c r="E35" s="207" t="s">
        <v>2444</v>
      </c>
      <c r="F35" s="216" t="s">
        <v>2067</v>
      </c>
      <c r="G35" s="207" t="s">
        <v>887</v>
      </c>
      <c r="H35" s="207" t="s">
        <v>887</v>
      </c>
    </row>
    <row r="36" spans="1:8" ht="16.5">
      <c r="A36" s="207" t="str">
        <f t="shared" si="0"/>
        <v>MALEE</v>
      </c>
      <c r="B36" s="207" t="s">
        <v>975</v>
      </c>
      <c r="C36" s="207" t="s">
        <v>1311</v>
      </c>
      <c r="D36" s="207" t="s">
        <v>883</v>
      </c>
      <c r="E36" s="207" t="s">
        <v>914</v>
      </c>
      <c r="F36" s="216" t="s">
        <v>914</v>
      </c>
      <c r="G36" s="207" t="s">
        <v>958</v>
      </c>
      <c r="H36" s="207" t="s">
        <v>2503</v>
      </c>
    </row>
    <row r="37" spans="1:8" ht="16.5">
      <c r="A37" s="207" t="str">
        <f t="shared" si="0"/>
        <v>MINT</v>
      </c>
      <c r="B37" s="207" t="s">
        <v>205</v>
      </c>
      <c r="C37" s="207" t="s">
        <v>1160</v>
      </c>
      <c r="D37" s="207" t="s">
        <v>842</v>
      </c>
      <c r="E37" s="207" t="s">
        <v>2093</v>
      </c>
      <c r="F37" s="216" t="s">
        <v>2093</v>
      </c>
      <c r="G37" s="207" t="s">
        <v>940</v>
      </c>
      <c r="H37" s="207" t="s">
        <v>1074</v>
      </c>
    </row>
    <row r="38" spans="1:8" ht="16.5">
      <c r="A38" s="207" t="str">
        <f t="shared" si="0"/>
        <v>NRF</v>
      </c>
      <c r="B38" s="207" t="s">
        <v>336</v>
      </c>
      <c r="C38" s="207" t="s">
        <v>882</v>
      </c>
      <c r="D38" s="207" t="s">
        <v>882</v>
      </c>
      <c r="E38" s="207" t="s">
        <v>2045</v>
      </c>
      <c r="F38" s="216" t="s">
        <v>883</v>
      </c>
      <c r="G38" s="207" t="s">
        <v>887</v>
      </c>
      <c r="H38" s="207" t="s">
        <v>887</v>
      </c>
    </row>
    <row r="39" spans="1:8" ht="16.5">
      <c r="A39" s="207" t="str">
        <f t="shared" si="0"/>
        <v>NSL</v>
      </c>
      <c r="B39" s="207" t="s">
        <v>337</v>
      </c>
      <c r="C39" s="207" t="s">
        <v>2096</v>
      </c>
      <c r="D39" s="207" t="s">
        <v>1404</v>
      </c>
      <c r="E39" s="207" t="s">
        <v>866</v>
      </c>
      <c r="F39" s="216" t="s">
        <v>866</v>
      </c>
      <c r="G39" s="207" t="s">
        <v>1206</v>
      </c>
      <c r="H39" s="207" t="s">
        <v>2062</v>
      </c>
    </row>
    <row r="40" spans="1:8" ht="16.5">
      <c r="A40" s="207" t="str">
        <f t="shared" si="0"/>
        <v>OISHI</v>
      </c>
      <c r="B40" s="207" t="s">
        <v>197</v>
      </c>
      <c r="C40" s="207" t="s">
        <v>986</v>
      </c>
      <c r="D40" s="207" t="s">
        <v>832</v>
      </c>
      <c r="E40" s="207" t="s">
        <v>986</v>
      </c>
      <c r="F40" s="216" t="s">
        <v>832</v>
      </c>
      <c r="G40" s="207" t="s">
        <v>1020</v>
      </c>
      <c r="H40" s="207" t="s">
        <v>1260</v>
      </c>
    </row>
    <row r="41" spans="1:8" ht="16.5">
      <c r="A41" s="207" t="str">
        <f t="shared" si="0"/>
        <v>OSP</v>
      </c>
      <c r="B41" s="207" t="s">
        <v>195</v>
      </c>
      <c r="C41" s="207" t="s">
        <v>2094</v>
      </c>
      <c r="D41" s="207" t="s">
        <v>954</v>
      </c>
      <c r="E41" s="207" t="s">
        <v>1160</v>
      </c>
      <c r="F41" s="216" t="s">
        <v>1160</v>
      </c>
      <c r="G41" s="207" t="s">
        <v>940</v>
      </c>
      <c r="H41" s="207" t="s">
        <v>1074</v>
      </c>
    </row>
    <row r="42" spans="1:8" ht="16.5">
      <c r="A42" s="207" t="str">
        <f t="shared" si="0"/>
        <v>PB</v>
      </c>
      <c r="B42" s="207" t="s">
        <v>991</v>
      </c>
      <c r="C42" s="207" t="s">
        <v>861</v>
      </c>
      <c r="D42" s="207" t="s">
        <v>861</v>
      </c>
      <c r="E42" s="207" t="s">
        <v>2344</v>
      </c>
      <c r="F42" s="216" t="s">
        <v>861</v>
      </c>
      <c r="G42" s="207" t="s">
        <v>887</v>
      </c>
      <c r="H42" s="207" t="s">
        <v>887</v>
      </c>
    </row>
    <row r="43" spans="1:8" ht="16.5">
      <c r="A43" s="207" t="str">
        <f t="shared" si="0"/>
        <v>PLUS</v>
      </c>
      <c r="B43" s="207" t="s">
        <v>992</v>
      </c>
      <c r="C43" s="207" t="s">
        <v>889</v>
      </c>
      <c r="D43" s="207" t="s">
        <v>1101</v>
      </c>
      <c r="E43" s="207" t="s">
        <v>840</v>
      </c>
      <c r="F43" s="216" t="s">
        <v>889</v>
      </c>
      <c r="G43" s="207" t="s">
        <v>921</v>
      </c>
      <c r="H43" s="207" t="s">
        <v>2059</v>
      </c>
    </row>
    <row r="44" spans="1:8" ht="16.5">
      <c r="A44" s="207" t="str">
        <f t="shared" si="0"/>
        <v>PM</v>
      </c>
      <c r="B44" s="207" t="s">
        <v>995</v>
      </c>
      <c r="C44" s="207" t="s">
        <v>1715</v>
      </c>
      <c r="D44" s="207" t="s">
        <v>1111</v>
      </c>
      <c r="E44" s="207" t="s">
        <v>1715</v>
      </c>
      <c r="F44" s="216" t="s">
        <v>2048</v>
      </c>
      <c r="G44" s="207" t="s">
        <v>884</v>
      </c>
      <c r="H44" s="207" t="s">
        <v>1110</v>
      </c>
    </row>
    <row r="45" spans="1:8" ht="16.5">
      <c r="A45" s="207" t="str">
        <f t="shared" si="0"/>
        <v>PRG</v>
      </c>
      <c r="B45" s="207" t="s">
        <v>999</v>
      </c>
      <c r="C45" s="207" t="s">
        <v>1273</v>
      </c>
      <c r="D45" s="207" t="s">
        <v>798</v>
      </c>
      <c r="E45" s="207" t="s">
        <v>1273</v>
      </c>
      <c r="F45" s="216" t="s">
        <v>808</v>
      </c>
      <c r="G45" s="207" t="s">
        <v>887</v>
      </c>
      <c r="H45" s="207" t="s">
        <v>887</v>
      </c>
    </row>
    <row r="46" spans="1:8" ht="16.5">
      <c r="A46" s="207" t="str">
        <f t="shared" si="0"/>
        <v>RBF</v>
      </c>
      <c r="B46" s="207" t="s">
        <v>177</v>
      </c>
      <c r="C46" s="207" t="s">
        <v>812</v>
      </c>
      <c r="D46" s="207" t="s">
        <v>1481</v>
      </c>
      <c r="E46" s="207" t="s">
        <v>811</v>
      </c>
      <c r="F46" s="216" t="s">
        <v>1068</v>
      </c>
      <c r="G46" s="207" t="s">
        <v>1025</v>
      </c>
      <c r="H46" s="207" t="s">
        <v>2070</v>
      </c>
    </row>
    <row r="47" spans="1:8" ht="16.5">
      <c r="A47" s="207" t="str">
        <f t="shared" si="0"/>
        <v>SAPPE</v>
      </c>
      <c r="B47" s="207" t="s">
        <v>58</v>
      </c>
      <c r="C47" s="207" t="s">
        <v>988</v>
      </c>
      <c r="D47" s="207" t="s">
        <v>1357</v>
      </c>
      <c r="E47" s="207" t="s">
        <v>2097</v>
      </c>
      <c r="F47" s="216" t="s">
        <v>987</v>
      </c>
      <c r="G47" s="207" t="s">
        <v>1008</v>
      </c>
      <c r="H47" s="207" t="s">
        <v>1763</v>
      </c>
    </row>
    <row r="48" spans="1:8" ht="16.5">
      <c r="A48" s="207" t="str">
        <f t="shared" si="0"/>
        <v>SAUCE</v>
      </c>
      <c r="B48" s="207" t="s">
        <v>1006</v>
      </c>
      <c r="C48" s="207" t="s">
        <v>842</v>
      </c>
      <c r="D48" s="207" t="s">
        <v>842</v>
      </c>
      <c r="E48" s="207" t="s">
        <v>2094</v>
      </c>
      <c r="F48" s="216" t="s">
        <v>842</v>
      </c>
      <c r="G48" s="207" t="s">
        <v>940</v>
      </c>
      <c r="H48" s="207" t="s">
        <v>1312</v>
      </c>
    </row>
    <row r="49" spans="1:8" ht="16.5">
      <c r="A49" s="207" t="str">
        <f t="shared" si="0"/>
        <v>SFP</v>
      </c>
      <c r="B49" s="207" t="s">
        <v>1009</v>
      </c>
      <c r="C49" s="207" t="s">
        <v>371</v>
      </c>
      <c r="D49" s="207" t="s">
        <v>371</v>
      </c>
      <c r="E49" s="207" t="s">
        <v>371</v>
      </c>
      <c r="F49" s="216" t="s">
        <v>371</v>
      </c>
      <c r="G49" s="207" t="s">
        <v>371</v>
      </c>
      <c r="H49" s="207" t="s">
        <v>371</v>
      </c>
    </row>
    <row r="50" spans="1:8" ht="16.5">
      <c r="A50" s="207" t="str">
        <f t="shared" si="0"/>
        <v>SNNP</v>
      </c>
      <c r="B50" s="207" t="s">
        <v>383</v>
      </c>
      <c r="C50" s="207" t="s">
        <v>2098</v>
      </c>
      <c r="D50" s="207" t="s">
        <v>859</v>
      </c>
      <c r="E50" s="207" t="s">
        <v>920</v>
      </c>
      <c r="F50" s="216" t="s">
        <v>919</v>
      </c>
      <c r="G50" s="207" t="s">
        <v>1206</v>
      </c>
      <c r="H50" s="207" t="s">
        <v>2446</v>
      </c>
    </row>
    <row r="51" spans="1:8" ht="16.5">
      <c r="A51" s="207" t="str">
        <f t="shared" si="0"/>
        <v>SNP</v>
      </c>
      <c r="B51" s="207" t="s">
        <v>1012</v>
      </c>
      <c r="C51" s="207" t="s">
        <v>1234</v>
      </c>
      <c r="D51" s="207" t="s">
        <v>796</v>
      </c>
      <c r="E51" s="207" t="s">
        <v>1234</v>
      </c>
      <c r="F51" s="216" t="s">
        <v>796</v>
      </c>
      <c r="G51" s="207" t="s">
        <v>1102</v>
      </c>
      <c r="H51" s="207" t="s">
        <v>2426</v>
      </c>
    </row>
    <row r="52" spans="1:8" ht="16.5">
      <c r="A52" s="207" t="str">
        <f t="shared" si="0"/>
        <v>SORKON</v>
      </c>
      <c r="B52" s="207" t="s">
        <v>1015</v>
      </c>
      <c r="C52" s="207" t="s">
        <v>929</v>
      </c>
      <c r="D52" s="207" t="s">
        <v>929</v>
      </c>
      <c r="E52" s="207" t="s">
        <v>943</v>
      </c>
      <c r="F52" s="216" t="s">
        <v>914</v>
      </c>
      <c r="G52" s="207" t="s">
        <v>917</v>
      </c>
      <c r="H52" s="207" t="s">
        <v>918</v>
      </c>
    </row>
    <row r="53" spans="1:8" ht="16.5">
      <c r="A53" s="207" t="str">
        <f t="shared" si="0"/>
        <v>SSC</v>
      </c>
      <c r="B53" s="207" t="s">
        <v>1018</v>
      </c>
      <c r="C53" s="207" t="s">
        <v>371</v>
      </c>
      <c r="D53" s="207" t="s">
        <v>371</v>
      </c>
      <c r="E53" s="207" t="s">
        <v>371</v>
      </c>
      <c r="F53" s="216" t="s">
        <v>371</v>
      </c>
      <c r="G53" s="207" t="s">
        <v>371</v>
      </c>
      <c r="H53" s="207" t="s">
        <v>371</v>
      </c>
    </row>
    <row r="54" spans="1:8" ht="16.5">
      <c r="A54" s="207" t="str">
        <f t="shared" si="0"/>
        <v>SSF</v>
      </c>
      <c r="B54" s="207" t="s">
        <v>1022</v>
      </c>
      <c r="C54" s="207" t="s">
        <v>845</v>
      </c>
      <c r="D54" s="207" t="s">
        <v>845</v>
      </c>
      <c r="E54" s="207" t="s">
        <v>789</v>
      </c>
      <c r="F54" s="216" t="s">
        <v>789</v>
      </c>
      <c r="G54" s="207" t="s">
        <v>958</v>
      </c>
      <c r="H54" s="207" t="s">
        <v>2392</v>
      </c>
    </row>
    <row r="55" spans="1:8" ht="16.5">
      <c r="A55" s="207" t="str">
        <f t="shared" si="0"/>
        <v>SST</v>
      </c>
      <c r="B55" s="207" t="s">
        <v>1026</v>
      </c>
      <c r="C55" s="207" t="s">
        <v>994</v>
      </c>
      <c r="D55" s="207" t="s">
        <v>994</v>
      </c>
      <c r="E55" s="207" t="s">
        <v>839</v>
      </c>
      <c r="F55" s="216" t="s">
        <v>839</v>
      </c>
      <c r="G55" s="207" t="s">
        <v>887</v>
      </c>
      <c r="H55" s="207" t="s">
        <v>887</v>
      </c>
    </row>
    <row r="56" spans="1:8" ht="16.5">
      <c r="A56" s="207" t="str">
        <f t="shared" si="0"/>
        <v>SUN</v>
      </c>
      <c r="B56" s="207" t="s">
        <v>133</v>
      </c>
      <c r="C56" s="207" t="s">
        <v>1210</v>
      </c>
      <c r="D56" s="207" t="s">
        <v>1210</v>
      </c>
      <c r="E56" s="207" t="s">
        <v>969</v>
      </c>
      <c r="F56" s="216" t="s">
        <v>1651</v>
      </c>
      <c r="G56" s="207" t="s">
        <v>971</v>
      </c>
      <c r="H56" s="207" t="s">
        <v>1274</v>
      </c>
    </row>
    <row r="57" spans="1:8" ht="16.5">
      <c r="A57" s="207" t="str">
        <f t="shared" si="0"/>
        <v>TC</v>
      </c>
      <c r="B57" s="207" t="s">
        <v>1031</v>
      </c>
      <c r="C57" s="207" t="s">
        <v>1205</v>
      </c>
      <c r="D57" s="207" t="s">
        <v>863</v>
      </c>
      <c r="E57" s="207" t="s">
        <v>1481</v>
      </c>
      <c r="F57" s="216" t="s">
        <v>2282</v>
      </c>
      <c r="G57" s="207" t="s">
        <v>921</v>
      </c>
      <c r="H57" s="207" t="s">
        <v>2439</v>
      </c>
    </row>
    <row r="58" spans="1:8" ht="16.5">
      <c r="A58" s="207" t="str">
        <f t="shared" si="0"/>
        <v>TFG</v>
      </c>
      <c r="B58" s="207" t="s">
        <v>123</v>
      </c>
      <c r="C58" s="207" t="s">
        <v>982</v>
      </c>
      <c r="D58" s="207" t="s">
        <v>794</v>
      </c>
      <c r="E58" s="207" t="s">
        <v>982</v>
      </c>
      <c r="F58" s="216" t="s">
        <v>862</v>
      </c>
      <c r="G58" s="207" t="s">
        <v>884</v>
      </c>
      <c r="H58" s="207" t="s">
        <v>1091</v>
      </c>
    </row>
    <row r="59" spans="1:8" ht="16.5">
      <c r="A59" s="207" t="str">
        <f t="shared" si="0"/>
        <v>TFMAMA</v>
      </c>
      <c r="B59" s="207" t="s">
        <v>122</v>
      </c>
      <c r="C59" s="207" t="s">
        <v>1055</v>
      </c>
      <c r="D59" s="207" t="s">
        <v>1055</v>
      </c>
      <c r="E59" s="207" t="s">
        <v>1035</v>
      </c>
      <c r="F59" s="216" t="s">
        <v>1035</v>
      </c>
      <c r="G59" s="207" t="s">
        <v>1036</v>
      </c>
      <c r="H59" s="207" t="s">
        <v>1037</v>
      </c>
    </row>
    <row r="60" spans="1:8" ht="16.5">
      <c r="A60" s="207" t="str">
        <f t="shared" si="0"/>
        <v>TIPCO</v>
      </c>
      <c r="B60" s="207" t="s">
        <v>1038</v>
      </c>
      <c r="C60" s="207" t="s">
        <v>1039</v>
      </c>
      <c r="D60" s="207" t="s">
        <v>797</v>
      </c>
      <c r="E60" s="207" t="s">
        <v>996</v>
      </c>
      <c r="F60" s="216" t="s">
        <v>996</v>
      </c>
      <c r="G60" s="207" t="s">
        <v>887</v>
      </c>
      <c r="H60" s="207" t="s">
        <v>887</v>
      </c>
    </row>
    <row r="61" spans="1:8" ht="16.5">
      <c r="A61" s="207" t="str">
        <f t="shared" si="0"/>
        <v>TKN</v>
      </c>
      <c r="B61" s="207" t="s">
        <v>114</v>
      </c>
      <c r="C61" s="207" t="s">
        <v>1071</v>
      </c>
      <c r="D61" s="207" t="s">
        <v>865</v>
      </c>
      <c r="E61" s="207" t="s">
        <v>1392</v>
      </c>
      <c r="F61" s="216" t="s">
        <v>1392</v>
      </c>
      <c r="G61" s="207" t="s">
        <v>983</v>
      </c>
      <c r="H61" s="207" t="s">
        <v>2447</v>
      </c>
    </row>
    <row r="62" spans="1:8" ht="16.5">
      <c r="A62" s="207" t="str">
        <f t="shared" si="0"/>
        <v>TU</v>
      </c>
      <c r="B62" s="207" t="s">
        <v>94</v>
      </c>
      <c r="C62" s="207" t="s">
        <v>1269</v>
      </c>
      <c r="D62" s="207" t="s">
        <v>744</v>
      </c>
      <c r="E62" s="207" t="s">
        <v>919</v>
      </c>
      <c r="F62" s="216" t="s">
        <v>1269</v>
      </c>
      <c r="G62" s="207" t="s">
        <v>921</v>
      </c>
      <c r="H62" s="207" t="s">
        <v>1043</v>
      </c>
    </row>
    <row r="63" spans="1:8" ht="16.5">
      <c r="A63" s="207" t="str">
        <f t="shared" si="0"/>
        <v>TVO</v>
      </c>
      <c r="B63" s="207" t="s">
        <v>93</v>
      </c>
      <c r="C63" s="207" t="s">
        <v>809</v>
      </c>
      <c r="D63" s="207" t="s">
        <v>1019</v>
      </c>
      <c r="E63" s="207" t="s">
        <v>809</v>
      </c>
      <c r="F63" s="216" t="s">
        <v>1019</v>
      </c>
      <c r="G63" s="207" t="s">
        <v>887</v>
      </c>
      <c r="H63" s="207" t="s">
        <v>887</v>
      </c>
    </row>
    <row r="64" spans="1:8" ht="16.5">
      <c r="A64" s="207" t="str">
        <f t="shared" si="0"/>
        <v>W</v>
      </c>
      <c r="B64" s="207" t="s">
        <v>1047</v>
      </c>
      <c r="C64" s="207" t="s">
        <v>1220</v>
      </c>
      <c r="D64" s="207" t="s">
        <v>1417</v>
      </c>
      <c r="E64" s="207" t="s">
        <v>1220</v>
      </c>
      <c r="F64" s="216" t="s">
        <v>2310</v>
      </c>
      <c r="G64" s="207" t="s">
        <v>2304</v>
      </c>
      <c r="H64" s="207" t="s">
        <v>2504</v>
      </c>
    </row>
    <row r="65" spans="1:8" ht="16.5">
      <c r="A65" s="207" t="str">
        <f t="shared" si="0"/>
        <v>ZEN</v>
      </c>
      <c r="B65" s="207" t="s">
        <v>78</v>
      </c>
      <c r="C65" s="207" t="s">
        <v>1003</v>
      </c>
      <c r="D65" s="207" t="s">
        <v>852</v>
      </c>
      <c r="E65" s="207" t="s">
        <v>1014</v>
      </c>
      <c r="F65" s="216" t="s">
        <v>1010</v>
      </c>
      <c r="G65" s="207" t="s">
        <v>921</v>
      </c>
      <c r="H65" s="207" t="s">
        <v>1450</v>
      </c>
    </row>
    <row r="66" spans="1:8" ht="16.5">
      <c r="A66" s="207" t="str">
        <f t="shared" ref="A66:A129" si="1">IFERROR(LEFT(B66,FIND("&lt;",B66)-2),TRIM(B66))</f>
        <v>ADVANC</v>
      </c>
      <c r="B66" s="207" t="s">
        <v>308</v>
      </c>
      <c r="C66" s="207" t="s">
        <v>2100</v>
      </c>
      <c r="D66" s="207" t="s">
        <v>2101</v>
      </c>
      <c r="E66" s="207" t="s">
        <v>1581</v>
      </c>
      <c r="F66" s="216" t="s">
        <v>2340</v>
      </c>
      <c r="G66" s="207" t="s">
        <v>2104</v>
      </c>
      <c r="H66" s="207" t="s">
        <v>2196</v>
      </c>
    </row>
    <row r="67" spans="1:8" ht="16.5">
      <c r="A67" s="207" t="str">
        <f t="shared" si="1"/>
        <v>AIT</v>
      </c>
      <c r="B67" s="207" t="s">
        <v>1057</v>
      </c>
      <c r="C67" s="207" t="s">
        <v>1034</v>
      </c>
      <c r="D67" s="207" t="s">
        <v>1034</v>
      </c>
      <c r="E67" s="207" t="s">
        <v>882</v>
      </c>
      <c r="F67" s="216" t="s">
        <v>1151</v>
      </c>
      <c r="G67" s="207" t="s">
        <v>1025</v>
      </c>
      <c r="H67" s="207" t="s">
        <v>2321</v>
      </c>
    </row>
    <row r="68" spans="1:8" ht="16.5">
      <c r="A68" s="207" t="str">
        <f t="shared" si="1"/>
        <v>ALT</v>
      </c>
      <c r="B68" s="207" t="s">
        <v>1058</v>
      </c>
      <c r="C68" s="207" t="s">
        <v>879</v>
      </c>
      <c r="D68" s="207" t="s">
        <v>879</v>
      </c>
      <c r="E68" s="207" t="s">
        <v>892</v>
      </c>
      <c r="F68" s="216" t="s">
        <v>892</v>
      </c>
      <c r="G68" s="207" t="s">
        <v>971</v>
      </c>
      <c r="H68" s="207" t="s">
        <v>2270</v>
      </c>
    </row>
    <row r="69" spans="1:8" ht="16.5">
      <c r="A69" s="207" t="str">
        <f t="shared" si="1"/>
        <v>AMR</v>
      </c>
      <c r="B69" s="207" t="s">
        <v>1059</v>
      </c>
      <c r="C69" s="207" t="s">
        <v>1075</v>
      </c>
      <c r="D69" s="207" t="s">
        <v>1076</v>
      </c>
      <c r="E69" s="207" t="s">
        <v>1709</v>
      </c>
      <c r="F69" s="216" t="s">
        <v>1075</v>
      </c>
      <c r="G69" s="207" t="s">
        <v>966</v>
      </c>
      <c r="H69" s="207" t="s">
        <v>2047</v>
      </c>
    </row>
    <row r="70" spans="1:8" ht="16.5">
      <c r="A70" s="207" t="str">
        <f t="shared" si="1"/>
        <v>BLISS</v>
      </c>
      <c r="B70" s="207" t="s">
        <v>1060</v>
      </c>
      <c r="C70" s="207" t="s">
        <v>371</v>
      </c>
      <c r="D70" s="207" t="s">
        <v>371</v>
      </c>
      <c r="E70" s="207" t="s">
        <v>371</v>
      </c>
      <c r="F70" s="216" t="s">
        <v>371</v>
      </c>
      <c r="G70" s="207" t="s">
        <v>371</v>
      </c>
      <c r="H70" s="207" t="s">
        <v>371</v>
      </c>
    </row>
    <row r="71" spans="1:8" ht="16.5">
      <c r="A71" s="207" t="str">
        <f t="shared" si="1"/>
        <v>DIF</v>
      </c>
      <c r="B71" s="207" t="s">
        <v>374</v>
      </c>
      <c r="C71" s="207" t="s">
        <v>1431</v>
      </c>
      <c r="D71" s="207" t="s">
        <v>1431</v>
      </c>
      <c r="E71" s="207" t="s">
        <v>1205</v>
      </c>
      <c r="F71" s="216" t="s">
        <v>1205</v>
      </c>
      <c r="G71" s="207" t="s">
        <v>921</v>
      </c>
      <c r="H71" s="207" t="s">
        <v>2249</v>
      </c>
    </row>
    <row r="72" spans="1:8" ht="16.5">
      <c r="A72" s="207" t="str">
        <f t="shared" si="1"/>
        <v>DTAC</v>
      </c>
      <c r="B72" s="207" t="s">
        <v>257</v>
      </c>
      <c r="C72" s="207" t="s">
        <v>2103</v>
      </c>
      <c r="D72" s="207" t="s">
        <v>987</v>
      </c>
      <c r="E72" s="207" t="s">
        <v>1063</v>
      </c>
      <c r="F72" s="216" t="s">
        <v>2505</v>
      </c>
      <c r="G72" s="207" t="s">
        <v>2422</v>
      </c>
      <c r="H72" s="207" t="s">
        <v>2506</v>
      </c>
    </row>
    <row r="73" spans="1:8" ht="16.5">
      <c r="A73" s="207" t="str">
        <f t="shared" si="1"/>
        <v>FORTH</v>
      </c>
      <c r="B73" s="207" t="s">
        <v>249</v>
      </c>
      <c r="C73" s="207" t="s">
        <v>2105</v>
      </c>
      <c r="D73" s="207" t="s">
        <v>1086</v>
      </c>
      <c r="E73" s="207" t="s">
        <v>2105</v>
      </c>
      <c r="F73" s="216" t="s">
        <v>2146</v>
      </c>
      <c r="G73" s="207" t="s">
        <v>1020</v>
      </c>
      <c r="H73" s="207" t="s">
        <v>2507</v>
      </c>
    </row>
    <row r="74" spans="1:8" ht="16.5">
      <c r="A74" s="207" t="str">
        <f t="shared" si="1"/>
        <v>HUMAN</v>
      </c>
      <c r="B74" s="207" t="s">
        <v>238</v>
      </c>
      <c r="C74" s="207" t="s">
        <v>833</v>
      </c>
      <c r="D74" s="207" t="s">
        <v>1199</v>
      </c>
      <c r="E74" s="207" t="s">
        <v>1168</v>
      </c>
      <c r="F74" s="216" t="s">
        <v>1168</v>
      </c>
      <c r="G74" s="207" t="s">
        <v>1025</v>
      </c>
      <c r="H74" s="207" t="s">
        <v>2448</v>
      </c>
    </row>
    <row r="75" spans="1:8" ht="16.5">
      <c r="A75" s="207" t="str">
        <f t="shared" si="1"/>
        <v>ILINK</v>
      </c>
      <c r="B75" s="207" t="s">
        <v>1070</v>
      </c>
      <c r="C75" s="207" t="s">
        <v>906</v>
      </c>
      <c r="D75" s="207" t="s">
        <v>906</v>
      </c>
      <c r="E75" s="207" t="s">
        <v>901</v>
      </c>
      <c r="F75" s="216" t="s">
        <v>901</v>
      </c>
      <c r="G75" s="207" t="s">
        <v>921</v>
      </c>
      <c r="H75" s="207" t="s">
        <v>2322</v>
      </c>
    </row>
    <row r="76" spans="1:8" ht="16.5">
      <c r="A76" s="207" t="str">
        <f t="shared" si="1"/>
        <v>INET</v>
      </c>
      <c r="B76" s="207" t="s">
        <v>1073</v>
      </c>
      <c r="C76" s="207" t="s">
        <v>794</v>
      </c>
      <c r="D76" s="207" t="s">
        <v>794</v>
      </c>
      <c r="E76" s="207" t="s">
        <v>2315</v>
      </c>
      <c r="F76" s="216" t="s">
        <v>2315</v>
      </c>
      <c r="G76" s="207" t="s">
        <v>921</v>
      </c>
      <c r="H76" s="207" t="s">
        <v>2341</v>
      </c>
    </row>
    <row r="77" spans="1:8" ht="16.5">
      <c r="A77" s="207" t="str">
        <f t="shared" si="1"/>
        <v>INSET</v>
      </c>
      <c r="B77" s="207" t="s">
        <v>234</v>
      </c>
      <c r="C77" s="207" t="s">
        <v>802</v>
      </c>
      <c r="D77" s="207" t="s">
        <v>725</v>
      </c>
      <c r="E77" s="207" t="s">
        <v>932</v>
      </c>
      <c r="F77" s="216" t="s">
        <v>1316</v>
      </c>
      <c r="G77" s="207" t="s">
        <v>966</v>
      </c>
      <c r="H77" s="207" t="s">
        <v>1317</v>
      </c>
    </row>
    <row r="78" spans="1:8" ht="16.5">
      <c r="A78" s="207" t="str">
        <f t="shared" si="1"/>
        <v>INTUCH</v>
      </c>
      <c r="B78" s="207" t="s">
        <v>233</v>
      </c>
      <c r="C78" s="207" t="s">
        <v>2106</v>
      </c>
      <c r="D78" s="207" t="s">
        <v>2107</v>
      </c>
      <c r="E78" s="207" t="s">
        <v>2106</v>
      </c>
      <c r="F78" s="216" t="s">
        <v>2055</v>
      </c>
      <c r="G78" s="207" t="s">
        <v>1020</v>
      </c>
      <c r="H78" s="207" t="s">
        <v>1410</v>
      </c>
    </row>
    <row r="79" spans="1:8" ht="16.5">
      <c r="A79" s="207" t="str">
        <f t="shared" si="1"/>
        <v>ITEL</v>
      </c>
      <c r="B79" s="207" t="s">
        <v>229</v>
      </c>
      <c r="C79" s="207" t="s">
        <v>1444</v>
      </c>
      <c r="D79" s="207" t="s">
        <v>1444</v>
      </c>
      <c r="E79" s="207" t="s">
        <v>850</v>
      </c>
      <c r="F79" s="216" t="s">
        <v>850</v>
      </c>
      <c r="G79" s="207" t="s">
        <v>1814</v>
      </c>
      <c r="H79" s="207" t="s">
        <v>2447</v>
      </c>
    </row>
    <row r="80" spans="1:8" ht="16.5">
      <c r="A80" s="207" t="str">
        <f t="shared" si="1"/>
        <v>JAS</v>
      </c>
      <c r="B80" s="207" t="s">
        <v>227</v>
      </c>
      <c r="C80" s="207" t="s">
        <v>1736</v>
      </c>
      <c r="D80" s="207" t="s">
        <v>1144</v>
      </c>
      <c r="E80" s="207" t="s">
        <v>1736</v>
      </c>
      <c r="F80" s="216" t="s">
        <v>1736</v>
      </c>
      <c r="G80" s="207" t="s">
        <v>887</v>
      </c>
      <c r="H80" s="207" t="s">
        <v>887</v>
      </c>
    </row>
    <row r="81" spans="1:8" ht="16.5">
      <c r="A81" s="207" t="str">
        <f t="shared" si="1"/>
        <v>JASIF</v>
      </c>
      <c r="B81" s="207" t="s">
        <v>375</v>
      </c>
      <c r="C81" s="207" t="s">
        <v>955</v>
      </c>
      <c r="D81" s="207" t="s">
        <v>1183</v>
      </c>
      <c r="E81" s="207" t="s">
        <v>901</v>
      </c>
      <c r="F81" s="216" t="s">
        <v>1183</v>
      </c>
      <c r="G81" s="207" t="s">
        <v>958</v>
      </c>
      <c r="H81" s="207" t="s">
        <v>981</v>
      </c>
    </row>
    <row r="82" spans="1:8" ht="16.5">
      <c r="A82" s="207" t="str">
        <f t="shared" si="1"/>
        <v>JMART</v>
      </c>
      <c r="B82" s="207" t="s">
        <v>225</v>
      </c>
      <c r="C82" s="207" t="s">
        <v>1378</v>
      </c>
      <c r="D82" s="207" t="s">
        <v>1585</v>
      </c>
      <c r="E82" s="207" t="s">
        <v>2342</v>
      </c>
      <c r="F82" s="216" t="s">
        <v>2274</v>
      </c>
      <c r="G82" s="207" t="s">
        <v>874</v>
      </c>
      <c r="H82" s="207" t="s">
        <v>2420</v>
      </c>
    </row>
    <row r="83" spans="1:8" ht="16.5">
      <c r="A83" s="207" t="str">
        <f t="shared" si="1"/>
        <v>JTS</v>
      </c>
      <c r="B83" s="207" t="s">
        <v>1087</v>
      </c>
      <c r="C83" s="207" t="s">
        <v>2108</v>
      </c>
      <c r="D83" s="207" t="s">
        <v>2109</v>
      </c>
      <c r="E83" s="207" t="s">
        <v>2508</v>
      </c>
      <c r="F83" s="216" t="s">
        <v>2508</v>
      </c>
      <c r="G83" s="207" t="s">
        <v>2509</v>
      </c>
      <c r="H83" s="207" t="s">
        <v>2510</v>
      </c>
    </row>
    <row r="84" spans="1:8" ht="16.5">
      <c r="A84" s="207" t="str">
        <f t="shared" si="1"/>
        <v>MFEC</v>
      </c>
      <c r="B84" s="207" t="s">
        <v>854</v>
      </c>
      <c r="C84" s="207" t="s">
        <v>1539</v>
      </c>
      <c r="D84" s="207" t="s">
        <v>1534</v>
      </c>
      <c r="E84" s="207" t="s">
        <v>1539</v>
      </c>
      <c r="F84" s="216" t="s">
        <v>1539</v>
      </c>
      <c r="G84" s="207" t="s">
        <v>887</v>
      </c>
      <c r="H84" s="207" t="s">
        <v>887</v>
      </c>
    </row>
    <row r="85" spans="1:8" ht="16.5">
      <c r="A85" s="207" t="str">
        <f t="shared" si="1"/>
        <v>MSC</v>
      </c>
      <c r="B85" s="207" t="s">
        <v>1090</v>
      </c>
      <c r="C85" s="207" t="s">
        <v>1387</v>
      </c>
      <c r="D85" s="207" t="s">
        <v>889</v>
      </c>
      <c r="E85" s="207" t="s">
        <v>1387</v>
      </c>
      <c r="F85" s="216" t="s">
        <v>1387</v>
      </c>
      <c r="G85" s="207" t="s">
        <v>958</v>
      </c>
      <c r="H85" s="207" t="s">
        <v>1353</v>
      </c>
    </row>
    <row r="86" spans="1:8" ht="16.5">
      <c r="A86" s="207" t="str">
        <f t="shared" si="1"/>
        <v>PT</v>
      </c>
      <c r="B86" s="207" t="s">
        <v>186</v>
      </c>
      <c r="C86" s="207" t="s">
        <v>883</v>
      </c>
      <c r="D86" s="207" t="s">
        <v>883</v>
      </c>
      <c r="E86" s="207" t="s">
        <v>2045</v>
      </c>
      <c r="F86" s="216" t="s">
        <v>883</v>
      </c>
      <c r="G86" s="207" t="s">
        <v>887</v>
      </c>
      <c r="H86" s="207" t="s">
        <v>887</v>
      </c>
    </row>
    <row r="87" spans="1:8" ht="16.5">
      <c r="A87" s="207" t="str">
        <f t="shared" si="1"/>
        <v>SAMART</v>
      </c>
      <c r="B87" s="207" t="s">
        <v>1092</v>
      </c>
      <c r="C87" s="207" t="s">
        <v>801</v>
      </c>
      <c r="D87" s="207" t="s">
        <v>1093</v>
      </c>
      <c r="E87" s="207" t="s">
        <v>929</v>
      </c>
      <c r="F87" s="216" t="s">
        <v>1093</v>
      </c>
      <c r="G87" s="207" t="s">
        <v>1102</v>
      </c>
      <c r="H87" s="207" t="s">
        <v>2511</v>
      </c>
    </row>
    <row r="88" spans="1:8" ht="16.5">
      <c r="A88" s="207" t="str">
        <f t="shared" si="1"/>
        <v>SAMTEL</v>
      </c>
      <c r="B88" s="207" t="s">
        <v>1094</v>
      </c>
      <c r="C88" s="207" t="s">
        <v>1072</v>
      </c>
      <c r="D88" s="207" t="s">
        <v>1072</v>
      </c>
      <c r="E88" s="207" t="s">
        <v>902</v>
      </c>
      <c r="F88" s="216" t="s">
        <v>1368</v>
      </c>
      <c r="G88" s="207" t="s">
        <v>917</v>
      </c>
      <c r="H88" s="207" t="s">
        <v>2066</v>
      </c>
    </row>
    <row r="89" spans="1:8" ht="16.5">
      <c r="A89" s="207" t="str">
        <f t="shared" si="1"/>
        <v>SDC</v>
      </c>
      <c r="B89" s="207" t="s">
        <v>1096</v>
      </c>
      <c r="C89" s="207" t="s">
        <v>1798</v>
      </c>
      <c r="D89" s="207" t="s">
        <v>1778</v>
      </c>
      <c r="E89" s="207" t="s">
        <v>1531</v>
      </c>
      <c r="F89" s="216" t="s">
        <v>1798</v>
      </c>
      <c r="G89" s="207" t="s">
        <v>887</v>
      </c>
      <c r="H89" s="207" t="s">
        <v>887</v>
      </c>
    </row>
    <row r="90" spans="1:8" ht="16.5">
      <c r="A90" s="207" t="str">
        <f t="shared" si="1"/>
        <v>SIS</v>
      </c>
      <c r="B90" s="207" t="s">
        <v>154</v>
      </c>
      <c r="C90" s="207" t="s">
        <v>1465</v>
      </c>
      <c r="D90" s="207" t="s">
        <v>1639</v>
      </c>
      <c r="E90" s="207" t="s">
        <v>2111</v>
      </c>
      <c r="F90" s="216" t="s">
        <v>2111</v>
      </c>
      <c r="G90" s="207" t="s">
        <v>940</v>
      </c>
      <c r="H90" s="207" t="s">
        <v>1274</v>
      </c>
    </row>
    <row r="91" spans="1:8" ht="16.5">
      <c r="A91" s="207" t="str">
        <f t="shared" si="1"/>
        <v>SKY</v>
      </c>
      <c r="B91" s="207" t="s">
        <v>151</v>
      </c>
      <c r="C91" s="207" t="s">
        <v>890</v>
      </c>
      <c r="D91" s="207" t="s">
        <v>890</v>
      </c>
      <c r="E91" s="207" t="s">
        <v>735</v>
      </c>
      <c r="F91" s="216" t="s">
        <v>735</v>
      </c>
      <c r="G91" s="207" t="s">
        <v>1206</v>
      </c>
      <c r="H91" s="207" t="s">
        <v>2364</v>
      </c>
    </row>
    <row r="92" spans="1:8" ht="16.5">
      <c r="A92" s="207" t="str">
        <f t="shared" si="1"/>
        <v>SVOA</v>
      </c>
      <c r="B92" s="207" t="s">
        <v>1103</v>
      </c>
      <c r="C92" s="207" t="s">
        <v>1195</v>
      </c>
      <c r="D92" s="207" t="s">
        <v>1268</v>
      </c>
      <c r="E92" s="207" t="s">
        <v>1179</v>
      </c>
      <c r="F92" s="216" t="s">
        <v>1179</v>
      </c>
      <c r="G92" s="207" t="s">
        <v>1467</v>
      </c>
      <c r="H92" s="207" t="s">
        <v>2275</v>
      </c>
    </row>
    <row r="93" spans="1:8" ht="16.5">
      <c r="A93" s="207" t="str">
        <f t="shared" si="1"/>
        <v>SYMC</v>
      </c>
      <c r="B93" s="207" t="s">
        <v>1107</v>
      </c>
      <c r="C93" s="207" t="s">
        <v>1034</v>
      </c>
      <c r="D93" s="207" t="s">
        <v>1773</v>
      </c>
      <c r="E93" s="207" t="s">
        <v>1034</v>
      </c>
      <c r="F93" s="216" t="s">
        <v>1773</v>
      </c>
      <c r="G93" s="207" t="s">
        <v>958</v>
      </c>
      <c r="H93" s="207" t="s">
        <v>2512</v>
      </c>
    </row>
    <row r="94" spans="1:8" ht="16.5">
      <c r="A94" s="207" t="str">
        <f t="shared" si="1"/>
        <v>SYNEX</v>
      </c>
      <c r="B94" s="207" t="s">
        <v>129</v>
      </c>
      <c r="C94" s="207" t="s">
        <v>2084</v>
      </c>
      <c r="D94" s="207" t="s">
        <v>1350</v>
      </c>
      <c r="E94" s="207" t="s">
        <v>1201</v>
      </c>
      <c r="F94" s="216" t="s">
        <v>746</v>
      </c>
      <c r="G94" s="207" t="s">
        <v>1025</v>
      </c>
      <c r="H94" s="207" t="s">
        <v>1037</v>
      </c>
    </row>
    <row r="95" spans="1:8" ht="16.5">
      <c r="A95" s="207" t="str">
        <f t="shared" si="1"/>
        <v>THCOM</v>
      </c>
      <c r="B95" s="207" t="s">
        <v>119</v>
      </c>
      <c r="C95" s="207" t="s">
        <v>890</v>
      </c>
      <c r="D95" s="207" t="s">
        <v>1169</v>
      </c>
      <c r="E95" s="207" t="s">
        <v>1101</v>
      </c>
      <c r="F95" s="216" t="s">
        <v>1422</v>
      </c>
      <c r="G95" s="207" t="s">
        <v>921</v>
      </c>
      <c r="H95" s="207" t="s">
        <v>1602</v>
      </c>
    </row>
    <row r="96" spans="1:8" ht="16.5">
      <c r="A96" s="207" t="str">
        <f t="shared" si="1"/>
        <v>TKC</v>
      </c>
      <c r="B96" s="207" t="s">
        <v>1113</v>
      </c>
      <c r="C96" s="207" t="s">
        <v>866</v>
      </c>
      <c r="D96" s="207" t="s">
        <v>947</v>
      </c>
      <c r="E96" s="207" t="s">
        <v>866</v>
      </c>
      <c r="F96" s="216" t="s">
        <v>2469</v>
      </c>
      <c r="G96" s="207" t="s">
        <v>958</v>
      </c>
      <c r="H96" s="207" t="s">
        <v>2507</v>
      </c>
    </row>
    <row r="97" spans="1:8" ht="16.5">
      <c r="A97" s="207" t="str">
        <f t="shared" si="1"/>
        <v>TRUE</v>
      </c>
      <c r="B97" s="207" t="s">
        <v>373</v>
      </c>
      <c r="C97" s="207" t="s">
        <v>1028</v>
      </c>
      <c r="D97" s="207" t="s">
        <v>944</v>
      </c>
      <c r="E97" s="207" t="s">
        <v>1487</v>
      </c>
      <c r="F97" s="216" t="s">
        <v>1487</v>
      </c>
      <c r="G97" s="207" t="s">
        <v>958</v>
      </c>
      <c r="H97" s="207" t="s">
        <v>2449</v>
      </c>
    </row>
    <row r="98" spans="1:8" ht="16.5">
      <c r="A98" s="207" t="str">
        <f t="shared" si="1"/>
        <v>TWZ</v>
      </c>
      <c r="B98" s="207" t="s">
        <v>1116</v>
      </c>
      <c r="C98" s="207" t="s">
        <v>1117</v>
      </c>
      <c r="D98" s="207" t="s">
        <v>1117</v>
      </c>
      <c r="E98" s="207" t="s">
        <v>1118</v>
      </c>
      <c r="F98" s="216" t="s">
        <v>1117</v>
      </c>
      <c r="G98" s="207" t="s">
        <v>887</v>
      </c>
      <c r="H98" s="207" t="s">
        <v>887</v>
      </c>
    </row>
    <row r="99" spans="1:8" ht="16.5">
      <c r="A99" s="207" t="str">
        <f t="shared" si="1"/>
        <v>CCET</v>
      </c>
      <c r="B99" s="207" t="s">
        <v>1119</v>
      </c>
      <c r="C99" s="207" t="s">
        <v>1121</v>
      </c>
      <c r="D99" s="207" t="s">
        <v>1120</v>
      </c>
      <c r="E99" s="207" t="s">
        <v>1384</v>
      </c>
      <c r="F99" s="216" t="s">
        <v>1222</v>
      </c>
      <c r="G99" s="207" t="s">
        <v>966</v>
      </c>
      <c r="H99" s="207" t="s">
        <v>1243</v>
      </c>
    </row>
    <row r="100" spans="1:8" ht="16.5">
      <c r="A100" s="207" t="str">
        <f t="shared" si="1"/>
        <v>DELTA</v>
      </c>
      <c r="B100" s="207" t="s">
        <v>260</v>
      </c>
      <c r="C100" s="207" t="s">
        <v>2112</v>
      </c>
      <c r="D100" s="207" t="s">
        <v>2113</v>
      </c>
      <c r="E100" s="207" t="s">
        <v>2114</v>
      </c>
      <c r="F100" s="216" t="s">
        <v>2450</v>
      </c>
      <c r="G100" s="207" t="s">
        <v>2422</v>
      </c>
      <c r="H100" s="207" t="s">
        <v>2451</v>
      </c>
    </row>
    <row r="101" spans="1:8" ht="16.5">
      <c r="A101" s="207" t="str">
        <f t="shared" si="1"/>
        <v>HANA</v>
      </c>
      <c r="B101" s="207" t="s">
        <v>241</v>
      </c>
      <c r="C101" s="207" t="s">
        <v>2116</v>
      </c>
      <c r="D101" s="207" t="s">
        <v>2116</v>
      </c>
      <c r="E101" s="207" t="s">
        <v>2164</v>
      </c>
      <c r="F101" s="216" t="s">
        <v>2117</v>
      </c>
      <c r="G101" s="207" t="s">
        <v>1008</v>
      </c>
      <c r="H101" s="207" t="s">
        <v>2322</v>
      </c>
    </row>
    <row r="102" spans="1:8" ht="16.5">
      <c r="A102" s="207" t="str">
        <f t="shared" si="1"/>
        <v>KCE</v>
      </c>
      <c r="B102" s="207" t="s">
        <v>221</v>
      </c>
      <c r="C102" s="207" t="s">
        <v>1378</v>
      </c>
      <c r="D102" s="207" t="s">
        <v>1585</v>
      </c>
      <c r="E102" s="207" t="s">
        <v>2274</v>
      </c>
      <c r="F102" s="216" t="s">
        <v>2272</v>
      </c>
      <c r="G102" s="207" t="s">
        <v>989</v>
      </c>
      <c r="H102" s="207" t="s">
        <v>2273</v>
      </c>
    </row>
    <row r="103" spans="1:8" ht="16.5">
      <c r="A103" s="207" t="str">
        <f t="shared" si="1"/>
        <v>METCO</v>
      </c>
      <c r="B103" s="207" t="s">
        <v>1125</v>
      </c>
      <c r="C103" s="207" t="s">
        <v>2452</v>
      </c>
      <c r="D103" s="207" t="s">
        <v>2452</v>
      </c>
      <c r="E103" s="207" t="s">
        <v>2452</v>
      </c>
      <c r="F103" s="216" t="s">
        <v>2452</v>
      </c>
      <c r="G103" s="207" t="s">
        <v>1127</v>
      </c>
      <c r="H103" s="207" t="s">
        <v>2047</v>
      </c>
    </row>
    <row r="104" spans="1:8" ht="16.5">
      <c r="A104" s="207" t="str">
        <f t="shared" si="1"/>
        <v>NEX</v>
      </c>
      <c r="B104" s="207" t="s">
        <v>1128</v>
      </c>
      <c r="C104" s="207" t="s">
        <v>1756</v>
      </c>
      <c r="D104" s="207" t="s">
        <v>1350</v>
      </c>
      <c r="E104" s="207" t="s">
        <v>1446</v>
      </c>
      <c r="F104" s="216" t="s">
        <v>1446</v>
      </c>
      <c r="G104" s="207" t="s">
        <v>903</v>
      </c>
      <c r="H104" s="207" t="s">
        <v>2513</v>
      </c>
    </row>
    <row r="105" spans="1:8" ht="16.5">
      <c r="A105" s="207" t="str">
        <f t="shared" si="1"/>
        <v>SMT</v>
      </c>
      <c r="B105" s="207" t="s">
        <v>149</v>
      </c>
      <c r="C105" s="207" t="s">
        <v>970</v>
      </c>
      <c r="D105" s="207" t="s">
        <v>969</v>
      </c>
      <c r="E105" s="207" t="s">
        <v>1566</v>
      </c>
      <c r="F105" s="216" t="s">
        <v>1566</v>
      </c>
      <c r="G105" s="207" t="s">
        <v>887</v>
      </c>
      <c r="H105" s="207" t="s">
        <v>887</v>
      </c>
    </row>
    <row r="106" spans="1:8" ht="16.5">
      <c r="A106" s="207" t="str">
        <f t="shared" si="1"/>
        <v>SVI</v>
      </c>
      <c r="B106" s="207" t="s">
        <v>130</v>
      </c>
      <c r="C106" s="207" t="s">
        <v>1088</v>
      </c>
      <c r="D106" s="207" t="s">
        <v>1039</v>
      </c>
      <c r="E106" s="207" t="s">
        <v>907</v>
      </c>
      <c r="F106" s="216" t="s">
        <v>1040</v>
      </c>
      <c r="G106" s="207" t="s">
        <v>945</v>
      </c>
      <c r="H106" s="207" t="s">
        <v>2363</v>
      </c>
    </row>
    <row r="107" spans="1:8" ht="16.5">
      <c r="A107" s="207" t="str">
        <f t="shared" si="1"/>
        <v>TEAM</v>
      </c>
      <c r="B107" s="207" t="s">
        <v>1131</v>
      </c>
      <c r="C107" s="207" t="s">
        <v>1078</v>
      </c>
      <c r="D107" s="207" t="s">
        <v>1078</v>
      </c>
      <c r="E107" s="207" t="s">
        <v>1427</v>
      </c>
      <c r="F107" s="216" t="s">
        <v>1428</v>
      </c>
      <c r="G107" s="207" t="s">
        <v>2328</v>
      </c>
      <c r="H107" s="207" t="s">
        <v>2364</v>
      </c>
    </row>
    <row r="108" spans="1:8" ht="16.5">
      <c r="A108" s="207" t="str">
        <f t="shared" si="1"/>
        <v/>
      </c>
      <c r="D108" s="207" t="s">
        <v>2119</v>
      </c>
      <c r="E108" s="207" t="s">
        <v>2514</v>
      </c>
      <c r="F108" s="216" t="s">
        <v>2515</v>
      </c>
    </row>
    <row r="109" spans="1:8" ht="16.5">
      <c r="A109" s="207" t="str">
        <f t="shared" si="1"/>
        <v/>
      </c>
      <c r="D109" s="207" t="s">
        <v>2276</v>
      </c>
      <c r="E109" s="207" t="s">
        <v>2120</v>
      </c>
      <c r="F109" s="216" t="s">
        <v>2516</v>
      </c>
    </row>
    <row r="110" spans="1:8" ht="16.5">
      <c r="A110" s="207" t="str">
        <f t="shared" si="1"/>
        <v/>
      </c>
      <c r="D110" s="207" t="s">
        <v>2121</v>
      </c>
      <c r="E110" s="207" t="s">
        <v>2517</v>
      </c>
      <c r="F110" s="216" t="s">
        <v>2518</v>
      </c>
    </row>
    <row r="111" spans="1:8" ht="16.5">
      <c r="A111" s="207" t="str">
        <f t="shared" si="1"/>
        <v/>
      </c>
      <c r="D111" s="207" t="s">
        <v>2122</v>
      </c>
      <c r="E111" s="207" t="s">
        <v>2454</v>
      </c>
      <c r="F111" s="216" t="s">
        <v>2519</v>
      </c>
    </row>
    <row r="112" spans="1:8" ht="16.5">
      <c r="A112" s="207" t="str">
        <f t="shared" si="1"/>
        <v/>
      </c>
      <c r="D112" s="207" t="s">
        <v>2123</v>
      </c>
      <c r="E112" s="207" t="s">
        <v>2520</v>
      </c>
      <c r="F112" s="216" t="s">
        <v>2124</v>
      </c>
    </row>
    <row r="113" spans="1:8" ht="16.5">
      <c r="A113" s="207" t="str">
        <f t="shared" si="1"/>
        <v/>
      </c>
      <c r="D113" s="207" t="s">
        <v>2277</v>
      </c>
      <c r="E113" s="207" t="s">
        <v>2125</v>
      </c>
      <c r="F113" s="216" t="s">
        <v>2521</v>
      </c>
    </row>
    <row r="114" spans="1:8" ht="16.5">
      <c r="A114" s="207" t="str">
        <f t="shared" si="1"/>
        <v/>
      </c>
      <c r="D114" s="207" t="s">
        <v>2126</v>
      </c>
      <c r="E114" s="207" t="s">
        <v>2127</v>
      </c>
      <c r="F114" s="216" t="s">
        <v>2522</v>
      </c>
    </row>
    <row r="115" spans="1:8" ht="16.5">
      <c r="A115" s="207" t="str">
        <f t="shared" si="1"/>
        <v/>
      </c>
      <c r="D115" s="207" t="s">
        <v>2128</v>
      </c>
      <c r="E115" s="207" t="s">
        <v>2455</v>
      </c>
      <c r="F115" s="216" t="s">
        <v>2523</v>
      </c>
    </row>
    <row r="116" spans="1:8" ht="16.5">
      <c r="A116" s="207" t="str">
        <f t="shared" si="1"/>
        <v/>
      </c>
      <c r="D116" s="207" t="s">
        <v>2129</v>
      </c>
      <c r="E116" s="207" t="s">
        <v>2524</v>
      </c>
      <c r="F116" s="216" t="s">
        <v>2525</v>
      </c>
    </row>
    <row r="117" spans="1:8" ht="16.5">
      <c r="A117" s="207" t="str">
        <f t="shared" si="1"/>
        <v>THL</v>
      </c>
      <c r="B117" s="207" t="s">
        <v>1134</v>
      </c>
      <c r="C117" s="207" t="s">
        <v>371</v>
      </c>
      <c r="D117" s="207" t="s">
        <v>371</v>
      </c>
      <c r="E117" s="207" t="s">
        <v>371</v>
      </c>
      <c r="F117" s="216" t="s">
        <v>371</v>
      </c>
      <c r="G117" s="207" t="s">
        <v>371</v>
      </c>
      <c r="H117" s="207" t="s">
        <v>371</v>
      </c>
    </row>
    <row r="118" spans="1:8" ht="16.5">
      <c r="A118" s="207" t="str">
        <f t="shared" si="1"/>
        <v>7UP</v>
      </c>
      <c r="B118" s="207" t="s">
        <v>1135</v>
      </c>
      <c r="C118" s="207" t="s">
        <v>1251</v>
      </c>
      <c r="D118" s="207" t="s">
        <v>1251</v>
      </c>
      <c r="E118" s="207" t="s">
        <v>1456</v>
      </c>
      <c r="F118" s="216" t="s">
        <v>1456</v>
      </c>
      <c r="G118" s="207" t="s">
        <v>887</v>
      </c>
      <c r="H118" s="207" t="s">
        <v>887</v>
      </c>
    </row>
    <row r="119" spans="1:8" ht="16.5">
      <c r="A119" s="207" t="str">
        <f t="shared" si="1"/>
        <v>ABPIF</v>
      </c>
      <c r="B119" s="207" t="s">
        <v>1139</v>
      </c>
      <c r="C119" s="207" t="s">
        <v>1764</v>
      </c>
      <c r="D119" s="207" t="s">
        <v>1764</v>
      </c>
      <c r="E119" s="207" t="s">
        <v>1464</v>
      </c>
      <c r="F119" s="216" t="s">
        <v>1464</v>
      </c>
      <c r="G119" s="207" t="s">
        <v>873</v>
      </c>
      <c r="H119" s="207" t="s">
        <v>2365</v>
      </c>
    </row>
    <row r="120" spans="1:8" ht="16.5">
      <c r="A120" s="207" t="str">
        <f t="shared" si="1"/>
        <v>ACC</v>
      </c>
      <c r="B120" s="207" t="s">
        <v>1140</v>
      </c>
      <c r="C120" s="207" t="s">
        <v>2130</v>
      </c>
      <c r="D120" s="207" t="s">
        <v>2130</v>
      </c>
      <c r="E120" s="207" t="s">
        <v>1143</v>
      </c>
      <c r="F120" s="216" t="s">
        <v>2005</v>
      </c>
      <c r="G120" s="207" t="s">
        <v>887</v>
      </c>
      <c r="H120" s="207" t="s">
        <v>887</v>
      </c>
    </row>
    <row r="121" spans="1:8" ht="16.5">
      <c r="A121" s="207" t="str">
        <f t="shared" si="1"/>
        <v>ACE</v>
      </c>
      <c r="B121" s="207" t="s">
        <v>309</v>
      </c>
      <c r="C121" s="207" t="s">
        <v>1537</v>
      </c>
      <c r="D121" s="207" t="s">
        <v>1537</v>
      </c>
      <c r="E121" s="207" t="s">
        <v>1411</v>
      </c>
      <c r="F121" s="216" t="s">
        <v>1411</v>
      </c>
      <c r="G121" s="207" t="s">
        <v>971</v>
      </c>
      <c r="H121" s="207" t="s">
        <v>2384</v>
      </c>
    </row>
    <row r="122" spans="1:8" ht="16.5">
      <c r="A122" s="207" t="str">
        <f t="shared" si="1"/>
        <v>AGE</v>
      </c>
      <c r="B122" s="207" t="s">
        <v>1146</v>
      </c>
      <c r="C122" s="207" t="s">
        <v>1187</v>
      </c>
      <c r="D122" s="207" t="s">
        <v>1029</v>
      </c>
      <c r="E122" s="207" t="s">
        <v>1187</v>
      </c>
      <c r="F122" s="216" t="s">
        <v>1028</v>
      </c>
      <c r="G122" s="207" t="s">
        <v>2366</v>
      </c>
      <c r="H122" s="207" t="s">
        <v>2367</v>
      </c>
    </row>
    <row r="123" spans="1:8" ht="16.5">
      <c r="A123" s="207" t="str">
        <f t="shared" si="1"/>
        <v>AI</v>
      </c>
      <c r="B123" s="207" t="s">
        <v>1150</v>
      </c>
      <c r="C123" s="207" t="s">
        <v>883</v>
      </c>
      <c r="D123" s="207" t="s">
        <v>882</v>
      </c>
      <c r="E123" s="207" t="s">
        <v>2045</v>
      </c>
      <c r="F123" s="216" t="s">
        <v>2045</v>
      </c>
      <c r="G123" s="207" t="s">
        <v>917</v>
      </c>
      <c r="H123" s="207" t="s">
        <v>1274</v>
      </c>
    </row>
    <row r="124" spans="1:8" ht="16.5">
      <c r="A124" s="207" t="str">
        <f t="shared" si="1"/>
        <v>AIE</v>
      </c>
      <c r="B124" s="207" t="s">
        <v>1153</v>
      </c>
      <c r="C124" s="207" t="s">
        <v>1292</v>
      </c>
      <c r="D124" s="207" t="s">
        <v>1291</v>
      </c>
      <c r="E124" s="207" t="s">
        <v>1724</v>
      </c>
      <c r="F124" s="216" t="s">
        <v>1724</v>
      </c>
      <c r="G124" s="207" t="s">
        <v>966</v>
      </c>
      <c r="H124" s="207" t="s">
        <v>1235</v>
      </c>
    </row>
    <row r="125" spans="1:8" ht="16.5">
      <c r="A125" s="207" t="str">
        <f t="shared" si="1"/>
        <v>AKR</v>
      </c>
      <c r="B125" s="207" t="s">
        <v>1156</v>
      </c>
      <c r="C125" s="207" t="s">
        <v>951</v>
      </c>
      <c r="D125" s="207" t="s">
        <v>1138</v>
      </c>
      <c r="E125" s="207" t="s">
        <v>951</v>
      </c>
      <c r="F125" s="216" t="s">
        <v>951</v>
      </c>
      <c r="G125" s="207" t="s">
        <v>887</v>
      </c>
      <c r="H125" s="207" t="s">
        <v>887</v>
      </c>
    </row>
    <row r="126" spans="1:8" ht="16.5">
      <c r="A126" s="207" t="str">
        <f t="shared" si="1"/>
        <v>BAFS</v>
      </c>
      <c r="B126" s="207" t="s">
        <v>1159</v>
      </c>
      <c r="C126" s="207" t="s">
        <v>836</v>
      </c>
      <c r="D126" s="207" t="s">
        <v>836</v>
      </c>
      <c r="E126" s="207" t="s">
        <v>1046</v>
      </c>
      <c r="F126" s="216" t="s">
        <v>1044</v>
      </c>
      <c r="G126" s="207" t="s">
        <v>1008</v>
      </c>
      <c r="H126" s="207" t="s">
        <v>2049</v>
      </c>
    </row>
    <row r="127" spans="1:8" ht="16.5">
      <c r="A127" s="207" t="str">
        <f t="shared" si="1"/>
        <v>BANPU</v>
      </c>
      <c r="B127" s="207" t="s">
        <v>291</v>
      </c>
      <c r="C127" s="207" t="s">
        <v>1061</v>
      </c>
      <c r="D127" s="207" t="s">
        <v>1432</v>
      </c>
      <c r="E127" s="207" t="s">
        <v>1067</v>
      </c>
      <c r="F127" s="216" t="s">
        <v>1431</v>
      </c>
      <c r="G127" s="207" t="s">
        <v>1001</v>
      </c>
      <c r="H127" s="207" t="s">
        <v>2278</v>
      </c>
    </row>
    <row r="128" spans="1:8" ht="16.5">
      <c r="A128" s="207" t="str">
        <f t="shared" si="1"/>
        <v>BBGI</v>
      </c>
      <c r="B128" s="207" t="s">
        <v>1164</v>
      </c>
      <c r="C128" s="207" t="s">
        <v>1032</v>
      </c>
      <c r="D128" s="207" t="s">
        <v>977</v>
      </c>
      <c r="E128" s="207" t="s">
        <v>976</v>
      </c>
      <c r="F128" s="216" t="s">
        <v>1032</v>
      </c>
      <c r="G128" s="207" t="s">
        <v>917</v>
      </c>
      <c r="H128" s="207" t="s">
        <v>2290</v>
      </c>
    </row>
    <row r="129" spans="1:8" ht="16.5">
      <c r="A129" s="207" t="str">
        <f t="shared" si="1"/>
        <v>BCP</v>
      </c>
      <c r="B129" s="207" t="s">
        <v>287</v>
      </c>
      <c r="C129" s="207" t="s">
        <v>1044</v>
      </c>
      <c r="D129" s="207" t="s">
        <v>1379</v>
      </c>
      <c r="E129" s="207" t="s">
        <v>1639</v>
      </c>
      <c r="F129" s="216" t="s">
        <v>836</v>
      </c>
      <c r="G129" s="207" t="s">
        <v>930</v>
      </c>
      <c r="H129" s="207" t="s">
        <v>2279</v>
      </c>
    </row>
    <row r="130" spans="1:8" ht="16.5">
      <c r="A130" s="207" t="str">
        <f t="shared" ref="A130:A193" si="2">IFERROR(LEFT(B130,FIND("&lt;",B130)-2),TRIM(B130))</f>
        <v>BCPG</v>
      </c>
      <c r="B130" s="207" t="s">
        <v>286</v>
      </c>
      <c r="C130" s="207" t="s">
        <v>840</v>
      </c>
      <c r="D130" s="207" t="s">
        <v>889</v>
      </c>
      <c r="E130" s="207" t="s">
        <v>1534</v>
      </c>
      <c r="F130" s="216" t="s">
        <v>1023</v>
      </c>
      <c r="G130" s="207" t="s">
        <v>1025</v>
      </c>
      <c r="H130" s="207" t="s">
        <v>2275</v>
      </c>
    </row>
    <row r="131" spans="1:8" ht="16.5">
      <c r="A131" s="207" t="str">
        <f t="shared" si="2"/>
        <v>BGRIM</v>
      </c>
      <c r="B131" s="207" t="s">
        <v>280</v>
      </c>
      <c r="C131" s="207" t="s">
        <v>2131</v>
      </c>
      <c r="D131" s="207" t="s">
        <v>2038</v>
      </c>
      <c r="E131" s="207" t="s">
        <v>980</v>
      </c>
      <c r="F131" s="216" t="s">
        <v>980</v>
      </c>
      <c r="G131" s="207" t="s">
        <v>1095</v>
      </c>
      <c r="H131" s="207" t="s">
        <v>2368</v>
      </c>
    </row>
    <row r="132" spans="1:8" ht="16.5">
      <c r="A132" s="207" t="str">
        <f t="shared" si="2"/>
        <v>BPP</v>
      </c>
      <c r="B132" s="207" t="s">
        <v>275</v>
      </c>
      <c r="C132" s="207" t="s">
        <v>835</v>
      </c>
      <c r="D132" s="207" t="s">
        <v>1014</v>
      </c>
      <c r="E132" s="207" t="s">
        <v>835</v>
      </c>
      <c r="F132" s="216" t="s">
        <v>1014</v>
      </c>
      <c r="G132" s="207" t="s">
        <v>958</v>
      </c>
      <c r="H132" s="207" t="s">
        <v>1181</v>
      </c>
    </row>
    <row r="133" spans="1:8" ht="16.5">
      <c r="A133" s="207" t="str">
        <f t="shared" si="2"/>
        <v>BRRGIF</v>
      </c>
      <c r="B133" s="207" t="s">
        <v>1173</v>
      </c>
      <c r="C133" s="207" t="s">
        <v>1210</v>
      </c>
      <c r="D133" s="207" t="s">
        <v>1210</v>
      </c>
      <c r="E133" s="207" t="s">
        <v>1487</v>
      </c>
      <c r="F133" s="216" t="s">
        <v>1210</v>
      </c>
      <c r="G133" s="207" t="s">
        <v>887</v>
      </c>
      <c r="H133" s="207" t="s">
        <v>887</v>
      </c>
    </row>
    <row r="134" spans="1:8" ht="16.5">
      <c r="A134" s="207" t="str">
        <f t="shared" si="2"/>
        <v>CKP</v>
      </c>
      <c r="B134" s="207" t="s">
        <v>268</v>
      </c>
      <c r="C134" s="207" t="s">
        <v>1017</v>
      </c>
      <c r="D134" s="207" t="s">
        <v>1016</v>
      </c>
      <c r="E134" s="207" t="s">
        <v>1027</v>
      </c>
      <c r="F134" s="216" t="s">
        <v>1027</v>
      </c>
      <c r="G134" s="207" t="s">
        <v>921</v>
      </c>
      <c r="H134" s="207" t="s">
        <v>2299</v>
      </c>
    </row>
    <row r="135" spans="1:8" ht="16.5">
      <c r="A135" s="207" t="str">
        <f t="shared" si="2"/>
        <v>CV</v>
      </c>
      <c r="B135" s="207" t="s">
        <v>1174</v>
      </c>
      <c r="C135" s="207" t="s">
        <v>2132</v>
      </c>
      <c r="D135" s="207" t="s">
        <v>1248</v>
      </c>
      <c r="E135" s="207" t="s">
        <v>1994</v>
      </c>
      <c r="F135" s="216" t="s">
        <v>1994</v>
      </c>
      <c r="G135" s="207" t="s">
        <v>966</v>
      </c>
      <c r="H135" s="207" t="s">
        <v>2502</v>
      </c>
    </row>
    <row r="136" spans="1:8" ht="16.5">
      <c r="A136" s="207" t="str">
        <f t="shared" si="2"/>
        <v>DEMCO</v>
      </c>
      <c r="B136" s="207" t="s">
        <v>1178</v>
      </c>
      <c r="C136" s="207" t="s">
        <v>965</v>
      </c>
      <c r="D136" s="207" t="s">
        <v>1258</v>
      </c>
      <c r="E136" s="207" t="s">
        <v>1148</v>
      </c>
      <c r="F136" s="216" t="s">
        <v>965</v>
      </c>
      <c r="G136" s="207" t="s">
        <v>1366</v>
      </c>
      <c r="H136" s="207" t="s">
        <v>2280</v>
      </c>
    </row>
    <row r="137" spans="1:8" ht="16.5">
      <c r="A137" s="207" t="str">
        <f t="shared" si="2"/>
        <v>EA</v>
      </c>
      <c r="B137" s="207" t="s">
        <v>256</v>
      </c>
      <c r="C137" s="207" t="s">
        <v>2133</v>
      </c>
      <c r="D137" s="207" t="s">
        <v>2134</v>
      </c>
      <c r="E137" s="207" t="s">
        <v>2056</v>
      </c>
      <c r="F137" s="216" t="s">
        <v>2056</v>
      </c>
      <c r="G137" s="207" t="s">
        <v>1036</v>
      </c>
      <c r="H137" s="207" t="s">
        <v>2343</v>
      </c>
    </row>
    <row r="138" spans="1:8" ht="16.5">
      <c r="A138" s="207" t="str">
        <f t="shared" si="2"/>
        <v>EASTW</v>
      </c>
      <c r="B138" s="207" t="s">
        <v>255</v>
      </c>
      <c r="C138" s="207" t="s">
        <v>1033</v>
      </c>
      <c r="D138" s="207" t="s">
        <v>839</v>
      </c>
      <c r="E138" s="207" t="s">
        <v>1108</v>
      </c>
      <c r="F138" s="216" t="s">
        <v>1033</v>
      </c>
      <c r="G138" s="207" t="s">
        <v>887</v>
      </c>
      <c r="H138" s="207" t="s">
        <v>887</v>
      </c>
    </row>
    <row r="139" spans="1:8" ht="16.5">
      <c r="A139" s="207" t="str">
        <f t="shared" si="2"/>
        <v>EGATIF</v>
      </c>
      <c r="B139" s="207" t="s">
        <v>1182</v>
      </c>
      <c r="C139" s="207" t="s">
        <v>898</v>
      </c>
      <c r="D139" s="207" t="s">
        <v>898</v>
      </c>
      <c r="E139" s="207" t="s">
        <v>1773</v>
      </c>
      <c r="F139" s="216" t="s">
        <v>1773</v>
      </c>
      <c r="G139" s="207" t="s">
        <v>917</v>
      </c>
      <c r="H139" s="207" t="s">
        <v>989</v>
      </c>
    </row>
    <row r="140" spans="1:8" ht="16.5">
      <c r="A140" s="207" t="str">
        <f t="shared" si="2"/>
        <v>EGCO</v>
      </c>
      <c r="B140" s="207" t="s">
        <v>253</v>
      </c>
      <c r="C140" s="207" t="s">
        <v>2050</v>
      </c>
      <c r="D140" s="207" t="s">
        <v>2050</v>
      </c>
      <c r="E140" s="207" t="s">
        <v>2526</v>
      </c>
      <c r="F140" s="216" t="s">
        <v>2526</v>
      </c>
      <c r="G140" s="207" t="s">
        <v>1036</v>
      </c>
      <c r="H140" s="207" t="s">
        <v>2319</v>
      </c>
    </row>
    <row r="141" spans="1:8" ht="16.5">
      <c r="A141" s="207" t="str">
        <f t="shared" si="2"/>
        <v>EP</v>
      </c>
      <c r="B141" s="207" t="s">
        <v>1186</v>
      </c>
      <c r="C141" s="207" t="s">
        <v>1265</v>
      </c>
      <c r="D141" s="207" t="s">
        <v>1265</v>
      </c>
      <c r="E141" s="207" t="s">
        <v>1077</v>
      </c>
      <c r="F141" s="216" t="s">
        <v>726</v>
      </c>
      <c r="G141" s="207" t="s">
        <v>966</v>
      </c>
      <c r="H141" s="207" t="s">
        <v>948</v>
      </c>
    </row>
    <row r="142" spans="1:8" ht="16.5">
      <c r="A142" s="207" t="str">
        <f t="shared" si="2"/>
        <v>ESSO</v>
      </c>
      <c r="B142" s="207" t="s">
        <v>2136</v>
      </c>
      <c r="C142" s="207" t="s">
        <v>1161</v>
      </c>
      <c r="D142" s="207" t="s">
        <v>2282</v>
      </c>
      <c r="E142" s="207" t="s">
        <v>843</v>
      </c>
      <c r="F142" s="216" t="s">
        <v>1061</v>
      </c>
      <c r="G142" s="207" t="s">
        <v>958</v>
      </c>
      <c r="H142" s="207" t="s">
        <v>2361</v>
      </c>
    </row>
    <row r="143" spans="1:8" ht="16.5">
      <c r="A143" s="207" t="str">
        <f t="shared" si="2"/>
        <v>ETC</v>
      </c>
      <c r="B143" s="207" t="s">
        <v>1189</v>
      </c>
      <c r="C143" s="207" t="s">
        <v>1873</v>
      </c>
      <c r="D143" s="207" t="s">
        <v>937</v>
      </c>
      <c r="E143" s="207" t="s">
        <v>1133</v>
      </c>
      <c r="F143" s="216" t="s">
        <v>2091</v>
      </c>
      <c r="G143" s="207" t="s">
        <v>963</v>
      </c>
      <c r="H143" s="207" t="s">
        <v>2317</v>
      </c>
    </row>
    <row r="144" spans="1:8" ht="16.5">
      <c r="A144" s="207" t="str">
        <f t="shared" si="2"/>
        <v>GPSC</v>
      </c>
      <c r="B144" s="207" t="s">
        <v>244</v>
      </c>
      <c r="C144" s="207" t="s">
        <v>1502</v>
      </c>
      <c r="D144" s="207" t="s">
        <v>2138</v>
      </c>
      <c r="E144" s="207" t="s">
        <v>1413</v>
      </c>
      <c r="F144" s="216" t="s">
        <v>2344</v>
      </c>
      <c r="G144" s="207" t="s">
        <v>1008</v>
      </c>
      <c r="H144" s="207" t="s">
        <v>2249</v>
      </c>
    </row>
    <row r="145" spans="1:8" ht="16.5">
      <c r="A145" s="207" t="str">
        <f t="shared" si="2"/>
        <v>GREEN</v>
      </c>
      <c r="B145" s="207" t="s">
        <v>1193</v>
      </c>
      <c r="C145" s="207" t="s">
        <v>1573</v>
      </c>
      <c r="D145" s="207" t="s">
        <v>1573</v>
      </c>
      <c r="E145" s="207" t="s">
        <v>1334</v>
      </c>
      <c r="F145" s="216" t="s">
        <v>1335</v>
      </c>
      <c r="G145" s="207" t="s">
        <v>887</v>
      </c>
      <c r="H145" s="207" t="s">
        <v>887</v>
      </c>
    </row>
    <row r="146" spans="1:8" ht="16.5">
      <c r="A146" s="207" t="str">
        <f t="shared" si="2"/>
        <v>GULF</v>
      </c>
      <c r="B146" s="207" t="s">
        <v>243</v>
      </c>
      <c r="C146" s="207" t="s">
        <v>1665</v>
      </c>
      <c r="D146" s="207" t="s">
        <v>2139</v>
      </c>
      <c r="E146" s="207" t="s">
        <v>844</v>
      </c>
      <c r="F146" s="216" t="s">
        <v>844</v>
      </c>
      <c r="G146" s="207" t="s">
        <v>1008</v>
      </c>
      <c r="H146" s="207" t="s">
        <v>1430</v>
      </c>
    </row>
    <row r="147" spans="1:8" ht="16.5">
      <c r="A147" s="207" t="str">
        <f t="shared" si="2"/>
        <v>GUNKUL</v>
      </c>
      <c r="B147" s="207" t="s">
        <v>242</v>
      </c>
      <c r="C147" s="207" t="s">
        <v>1016</v>
      </c>
      <c r="D147" s="207" t="s">
        <v>973</v>
      </c>
      <c r="E147" s="207" t="s">
        <v>1027</v>
      </c>
      <c r="F147" s="216" t="s">
        <v>1017</v>
      </c>
      <c r="G147" s="207" t="s">
        <v>917</v>
      </c>
      <c r="H147" s="207" t="s">
        <v>941</v>
      </c>
    </row>
    <row r="148" spans="1:8" ht="16.5">
      <c r="A148" s="207" t="str">
        <f t="shared" si="2"/>
        <v>IFEC</v>
      </c>
      <c r="B148" s="207" t="s">
        <v>1194</v>
      </c>
      <c r="C148" s="207" t="s">
        <v>371</v>
      </c>
      <c r="D148" s="207" t="s">
        <v>371</v>
      </c>
      <c r="E148" s="207" t="s">
        <v>371</v>
      </c>
      <c r="F148" s="216" t="s">
        <v>371</v>
      </c>
      <c r="G148" s="207" t="s">
        <v>371</v>
      </c>
      <c r="H148" s="207" t="s">
        <v>371</v>
      </c>
    </row>
    <row r="149" spans="1:8" ht="16.5">
      <c r="A149" s="207" t="str">
        <f t="shared" si="2"/>
        <v>IRPC</v>
      </c>
      <c r="B149" s="207" t="s">
        <v>231</v>
      </c>
      <c r="C149" s="207" t="s">
        <v>1291</v>
      </c>
      <c r="D149" s="207" t="s">
        <v>1754</v>
      </c>
      <c r="E149" s="207" t="s">
        <v>1292</v>
      </c>
      <c r="F149" s="216" t="s">
        <v>1822</v>
      </c>
      <c r="G149" s="207" t="s">
        <v>895</v>
      </c>
      <c r="H149" s="207" t="s">
        <v>1579</v>
      </c>
    </row>
    <row r="150" spans="1:8" ht="16.5">
      <c r="A150" s="207" t="str">
        <f t="shared" si="2"/>
        <v>JR</v>
      </c>
      <c r="B150" s="207" t="s">
        <v>332</v>
      </c>
      <c r="C150" s="207" t="s">
        <v>978</v>
      </c>
      <c r="D150" s="207" t="s">
        <v>976</v>
      </c>
      <c r="E150" s="207" t="s">
        <v>897</v>
      </c>
      <c r="F150" s="216" t="s">
        <v>976</v>
      </c>
      <c r="G150" s="207" t="s">
        <v>884</v>
      </c>
      <c r="H150" s="207" t="s">
        <v>1827</v>
      </c>
    </row>
    <row r="151" spans="1:8" ht="16.5">
      <c r="A151" s="207" t="str">
        <f t="shared" si="2"/>
        <v>KBSPIF</v>
      </c>
      <c r="B151" s="207" t="s">
        <v>1198</v>
      </c>
      <c r="C151" s="207" t="s">
        <v>1199</v>
      </c>
      <c r="D151" s="207" t="s">
        <v>1053</v>
      </c>
      <c r="E151" s="207" t="s">
        <v>1199</v>
      </c>
      <c r="F151" s="216" t="s">
        <v>1199</v>
      </c>
      <c r="G151" s="207" t="s">
        <v>887</v>
      </c>
      <c r="H151" s="207" t="s">
        <v>887</v>
      </c>
    </row>
    <row r="152" spans="1:8" ht="16.5">
      <c r="A152" s="207" t="str">
        <f t="shared" si="2"/>
        <v>LANNA</v>
      </c>
      <c r="B152" s="207" t="s">
        <v>1200</v>
      </c>
      <c r="C152" s="207" t="s">
        <v>1301</v>
      </c>
      <c r="D152" s="207" t="s">
        <v>2345</v>
      </c>
      <c r="E152" s="207" t="s">
        <v>793</v>
      </c>
      <c r="F152" s="216" t="s">
        <v>2369</v>
      </c>
      <c r="G152" s="207" t="s">
        <v>2370</v>
      </c>
      <c r="H152" s="207" t="s">
        <v>2371</v>
      </c>
    </row>
    <row r="153" spans="1:8" ht="16.5">
      <c r="A153" s="207" t="str">
        <f t="shared" si="2"/>
        <v>MDX</v>
      </c>
      <c r="B153" s="207" t="s">
        <v>1203</v>
      </c>
      <c r="C153" s="207" t="s">
        <v>1265</v>
      </c>
      <c r="D153" s="207" t="s">
        <v>1709</v>
      </c>
      <c r="E153" s="207" t="s">
        <v>1265</v>
      </c>
      <c r="F153" s="216" t="s">
        <v>1709</v>
      </c>
      <c r="G153" s="207" t="s">
        <v>895</v>
      </c>
      <c r="H153" s="207" t="s">
        <v>1266</v>
      </c>
    </row>
    <row r="154" spans="1:8" ht="16.5">
      <c r="A154" s="207" t="str">
        <f t="shared" si="2"/>
        <v>NOVA</v>
      </c>
      <c r="B154" s="207" t="s">
        <v>1204</v>
      </c>
      <c r="C154" s="207" t="s">
        <v>1067</v>
      </c>
      <c r="D154" s="207" t="s">
        <v>1061</v>
      </c>
      <c r="E154" s="207" t="s">
        <v>812</v>
      </c>
      <c r="F154" s="216" t="s">
        <v>1067</v>
      </c>
      <c r="G154" s="207" t="s">
        <v>887</v>
      </c>
      <c r="H154" s="207" t="s">
        <v>887</v>
      </c>
    </row>
    <row r="155" spans="1:8" ht="16.5">
      <c r="A155" s="207" t="str">
        <f t="shared" si="2"/>
        <v>OR</v>
      </c>
      <c r="B155" s="207" t="s">
        <v>338</v>
      </c>
      <c r="C155" s="207" t="s">
        <v>939</v>
      </c>
      <c r="D155" s="207" t="s">
        <v>1100</v>
      </c>
      <c r="E155" s="207" t="s">
        <v>939</v>
      </c>
      <c r="F155" s="216" t="s">
        <v>939</v>
      </c>
      <c r="G155" s="207" t="s">
        <v>887</v>
      </c>
      <c r="H155" s="207" t="s">
        <v>887</v>
      </c>
    </row>
    <row r="156" spans="1:8" ht="16.5">
      <c r="A156" s="207" t="str">
        <f t="shared" si="2"/>
        <v>PRIME</v>
      </c>
      <c r="B156" s="207" t="s">
        <v>190</v>
      </c>
      <c r="C156" s="207" t="s">
        <v>2005</v>
      </c>
      <c r="D156" s="207" t="s">
        <v>2130</v>
      </c>
      <c r="E156" s="207" t="s">
        <v>1143</v>
      </c>
      <c r="F156" s="216" t="s">
        <v>2005</v>
      </c>
      <c r="G156" s="207" t="s">
        <v>887</v>
      </c>
      <c r="H156" s="207" t="s">
        <v>887</v>
      </c>
    </row>
    <row r="157" spans="1:8" ht="16.5">
      <c r="A157" s="207" t="str">
        <f t="shared" si="2"/>
        <v>PTG</v>
      </c>
      <c r="B157" s="207" t="s">
        <v>185</v>
      </c>
      <c r="C157" s="207" t="s">
        <v>796</v>
      </c>
      <c r="D157" s="207" t="s">
        <v>1474</v>
      </c>
      <c r="E157" s="207" t="s">
        <v>1885</v>
      </c>
      <c r="F157" s="216" t="s">
        <v>2372</v>
      </c>
      <c r="G157" s="207" t="s">
        <v>887</v>
      </c>
      <c r="H157" s="207" t="s">
        <v>887</v>
      </c>
    </row>
    <row r="158" spans="1:8" ht="16.5">
      <c r="A158" s="207" t="str">
        <f t="shared" si="2"/>
        <v>PTT</v>
      </c>
      <c r="B158" s="207" t="s">
        <v>183</v>
      </c>
      <c r="C158" s="207" t="s">
        <v>2140</v>
      </c>
      <c r="D158" s="207" t="s">
        <v>2283</v>
      </c>
      <c r="E158" s="207" t="s">
        <v>2141</v>
      </c>
      <c r="F158" s="216" t="s">
        <v>2140</v>
      </c>
      <c r="G158" s="207" t="s">
        <v>887</v>
      </c>
      <c r="H158" s="207" t="s">
        <v>887</v>
      </c>
    </row>
    <row r="159" spans="1:8" ht="16.5">
      <c r="A159" s="207" t="str">
        <f t="shared" si="2"/>
        <v>PTTEP</v>
      </c>
      <c r="B159" s="207" t="s">
        <v>182</v>
      </c>
      <c r="C159" s="207" t="s">
        <v>2142</v>
      </c>
      <c r="D159" s="207" t="s">
        <v>2284</v>
      </c>
      <c r="E159" s="207" t="s">
        <v>2143</v>
      </c>
      <c r="F159" s="216" t="s">
        <v>2324</v>
      </c>
      <c r="G159" s="207" t="s">
        <v>2204</v>
      </c>
      <c r="H159" s="207" t="s">
        <v>2325</v>
      </c>
    </row>
    <row r="160" spans="1:8" ht="16.5">
      <c r="A160" s="207" t="str">
        <f t="shared" si="2"/>
        <v>QTC</v>
      </c>
      <c r="B160" s="207" t="s">
        <v>1208</v>
      </c>
      <c r="C160" s="207" t="s">
        <v>1487</v>
      </c>
      <c r="D160" s="207" t="s">
        <v>1210</v>
      </c>
      <c r="E160" s="207" t="s">
        <v>1651</v>
      </c>
      <c r="F160" s="216" t="s">
        <v>1211</v>
      </c>
      <c r="G160" s="207" t="s">
        <v>887</v>
      </c>
      <c r="H160" s="207" t="s">
        <v>887</v>
      </c>
    </row>
    <row r="161" spans="1:8" ht="16.5">
      <c r="A161" s="207" t="str">
        <f t="shared" si="2"/>
        <v>RATCH</v>
      </c>
      <c r="B161" s="207" t="s">
        <v>178</v>
      </c>
      <c r="C161" s="207" t="s">
        <v>1448</v>
      </c>
      <c r="D161" s="207" t="s">
        <v>1448</v>
      </c>
      <c r="E161" s="207" t="s">
        <v>2456</v>
      </c>
      <c r="F161" s="216" t="s">
        <v>2456</v>
      </c>
      <c r="G161" s="207" t="s">
        <v>1008</v>
      </c>
      <c r="H161" s="207" t="s">
        <v>1355</v>
      </c>
    </row>
    <row r="162" spans="1:8" ht="16.5">
      <c r="A162" s="207" t="str">
        <f t="shared" si="2"/>
        <v>RPC</v>
      </c>
      <c r="B162" s="207" t="s">
        <v>1213</v>
      </c>
      <c r="C162" s="207" t="s">
        <v>1938</v>
      </c>
      <c r="D162" s="207" t="s">
        <v>860</v>
      </c>
      <c r="E162" s="207" t="s">
        <v>1938</v>
      </c>
      <c r="F162" s="216" t="s">
        <v>860</v>
      </c>
      <c r="G162" s="207" t="s">
        <v>895</v>
      </c>
      <c r="H162" s="207" t="s">
        <v>2373</v>
      </c>
    </row>
    <row r="163" spans="1:8" ht="16.5">
      <c r="A163" s="207" t="str">
        <f t="shared" si="2"/>
        <v>SCG</v>
      </c>
      <c r="B163" s="207" t="s">
        <v>1216</v>
      </c>
      <c r="C163" s="207" t="s">
        <v>1651</v>
      </c>
      <c r="D163" s="207" t="s">
        <v>1211</v>
      </c>
      <c r="E163" s="207" t="s">
        <v>1651</v>
      </c>
      <c r="F163" s="216" t="s">
        <v>1651</v>
      </c>
      <c r="G163" s="207" t="s">
        <v>966</v>
      </c>
      <c r="H163" s="207" t="s">
        <v>877</v>
      </c>
    </row>
    <row r="164" spans="1:8" ht="16.5">
      <c r="A164" s="207" t="str">
        <f t="shared" si="2"/>
        <v>SCI</v>
      </c>
      <c r="B164" s="207" t="s">
        <v>1217</v>
      </c>
      <c r="C164" s="207" t="s">
        <v>2087</v>
      </c>
      <c r="D164" s="207" t="s">
        <v>2144</v>
      </c>
      <c r="E164" s="207" t="s">
        <v>2006</v>
      </c>
      <c r="F164" s="216" t="s">
        <v>2086</v>
      </c>
      <c r="G164" s="207" t="s">
        <v>887</v>
      </c>
      <c r="H164" s="207" t="s">
        <v>887</v>
      </c>
    </row>
    <row r="165" spans="1:8" ht="16.5">
      <c r="A165" s="207" t="str">
        <f t="shared" si="2"/>
        <v>SCN</v>
      </c>
      <c r="B165" s="207" t="s">
        <v>162</v>
      </c>
      <c r="C165" s="207" t="s">
        <v>1121</v>
      </c>
      <c r="D165" s="207" t="s">
        <v>1120</v>
      </c>
      <c r="E165" s="207" t="s">
        <v>1384</v>
      </c>
      <c r="F165" s="216" t="s">
        <v>1222</v>
      </c>
      <c r="G165" s="207" t="s">
        <v>966</v>
      </c>
      <c r="H165" s="207" t="s">
        <v>1243</v>
      </c>
    </row>
    <row r="166" spans="1:8" ht="16.5">
      <c r="A166" s="207" t="str">
        <f t="shared" si="2"/>
        <v>SGP</v>
      </c>
      <c r="B166" s="207" t="s">
        <v>1223</v>
      </c>
      <c r="C166" s="207" t="s">
        <v>810</v>
      </c>
      <c r="D166" s="207" t="s">
        <v>888</v>
      </c>
      <c r="E166" s="207" t="s">
        <v>810</v>
      </c>
      <c r="F166" s="216" t="s">
        <v>888</v>
      </c>
      <c r="G166" s="207" t="s">
        <v>887</v>
      </c>
      <c r="H166" s="207" t="s">
        <v>887</v>
      </c>
    </row>
    <row r="167" spans="1:8" ht="16.5">
      <c r="A167" s="207" t="str">
        <f t="shared" si="2"/>
        <v>SKE</v>
      </c>
      <c r="B167" s="207" t="s">
        <v>1225</v>
      </c>
      <c r="C167" s="207" t="s">
        <v>1634</v>
      </c>
      <c r="D167" s="207" t="s">
        <v>1634</v>
      </c>
      <c r="E167" s="207" t="s">
        <v>1226</v>
      </c>
      <c r="F167" s="216" t="s">
        <v>1590</v>
      </c>
      <c r="G167" s="207" t="s">
        <v>873</v>
      </c>
      <c r="H167" s="207" t="s">
        <v>1472</v>
      </c>
    </row>
    <row r="168" spans="1:8" ht="16.5">
      <c r="A168" s="207" t="str">
        <f t="shared" si="2"/>
        <v>SOLAR</v>
      </c>
      <c r="B168" s="207" t="s">
        <v>1230</v>
      </c>
      <c r="C168" s="207" t="s">
        <v>1214</v>
      </c>
      <c r="D168" s="207" t="s">
        <v>1215</v>
      </c>
      <c r="E168" s="207" t="s">
        <v>860</v>
      </c>
      <c r="F168" s="216" t="s">
        <v>860</v>
      </c>
      <c r="G168" s="207" t="s">
        <v>873</v>
      </c>
      <c r="H168" s="207" t="s">
        <v>1074</v>
      </c>
    </row>
    <row r="169" spans="1:8" ht="16.5">
      <c r="A169" s="207" t="str">
        <f t="shared" si="2"/>
        <v>SPCG</v>
      </c>
      <c r="B169" s="207" t="s">
        <v>144</v>
      </c>
      <c r="C169" s="207" t="s">
        <v>852</v>
      </c>
      <c r="D169" s="207" t="s">
        <v>852</v>
      </c>
      <c r="E169" s="207" t="s">
        <v>1010</v>
      </c>
      <c r="F169" s="216" t="s">
        <v>1013</v>
      </c>
      <c r="G169" s="207" t="s">
        <v>921</v>
      </c>
      <c r="H169" s="207" t="s">
        <v>1450</v>
      </c>
    </row>
    <row r="170" spans="1:8" ht="16.5">
      <c r="A170" s="207" t="str">
        <f t="shared" si="2"/>
        <v>SPRC</v>
      </c>
      <c r="B170" s="207" t="s">
        <v>143</v>
      </c>
      <c r="C170" s="207" t="s">
        <v>1199</v>
      </c>
      <c r="D170" s="207" t="s">
        <v>1162</v>
      </c>
      <c r="E170" s="207" t="s">
        <v>1277</v>
      </c>
      <c r="F170" s="216" t="s">
        <v>1273</v>
      </c>
      <c r="G170" s="207" t="s">
        <v>2297</v>
      </c>
      <c r="H170" s="207" t="s">
        <v>2217</v>
      </c>
    </row>
    <row r="171" spans="1:8" ht="16.5">
      <c r="A171" s="207" t="str">
        <f t="shared" si="2"/>
        <v>SSP</v>
      </c>
      <c r="B171" s="207" t="s">
        <v>140</v>
      </c>
      <c r="C171" s="207" t="s">
        <v>1101</v>
      </c>
      <c r="D171" s="207" t="s">
        <v>890</v>
      </c>
      <c r="E171" s="207" t="s">
        <v>1000</v>
      </c>
      <c r="F171" s="216" t="s">
        <v>1000</v>
      </c>
      <c r="G171" s="207" t="s">
        <v>1025</v>
      </c>
      <c r="H171" s="207" t="s">
        <v>2323</v>
      </c>
    </row>
    <row r="172" spans="1:8" ht="16.5">
      <c r="A172" s="207" t="str">
        <f t="shared" si="2"/>
        <v>SUPER</v>
      </c>
      <c r="B172" s="207" t="s">
        <v>132</v>
      </c>
      <c r="C172" s="207" t="s">
        <v>1240</v>
      </c>
      <c r="D172" s="207" t="s">
        <v>1238</v>
      </c>
      <c r="E172" s="207" t="s">
        <v>1240</v>
      </c>
      <c r="F172" s="216" t="s">
        <v>1241</v>
      </c>
      <c r="G172" s="207" t="s">
        <v>887</v>
      </c>
      <c r="H172" s="207" t="s">
        <v>887</v>
      </c>
    </row>
    <row r="173" spans="1:8" ht="16.5">
      <c r="A173" s="207" t="str">
        <f t="shared" si="2"/>
        <v>SUPEREIF</v>
      </c>
      <c r="B173" s="207" t="s">
        <v>1242</v>
      </c>
      <c r="C173" s="207" t="s">
        <v>1168</v>
      </c>
      <c r="D173" s="207" t="s">
        <v>1168</v>
      </c>
      <c r="E173" s="207" t="s">
        <v>888</v>
      </c>
      <c r="F173" s="216" t="s">
        <v>888</v>
      </c>
      <c r="G173" s="207" t="s">
        <v>921</v>
      </c>
      <c r="H173" s="207" t="s">
        <v>1074</v>
      </c>
    </row>
    <row r="174" spans="1:8" ht="16.5">
      <c r="A174" s="207" t="str">
        <f t="shared" si="2"/>
        <v>SUSCO</v>
      </c>
      <c r="B174" s="207" t="s">
        <v>131</v>
      </c>
      <c r="C174" s="207" t="s">
        <v>726</v>
      </c>
      <c r="D174" s="207" t="s">
        <v>1517</v>
      </c>
      <c r="E174" s="207" t="s">
        <v>726</v>
      </c>
      <c r="F174" s="216" t="s">
        <v>1114</v>
      </c>
      <c r="G174" s="207" t="s">
        <v>1606</v>
      </c>
      <c r="H174" s="207" t="s">
        <v>2421</v>
      </c>
    </row>
    <row r="175" spans="1:8" ht="16.5">
      <c r="A175" s="207" t="str">
        <f t="shared" si="2"/>
        <v>TAE</v>
      </c>
      <c r="B175" s="207" t="s">
        <v>1246</v>
      </c>
      <c r="C175" s="207" t="s">
        <v>1529</v>
      </c>
      <c r="D175" s="207" t="s">
        <v>1529</v>
      </c>
      <c r="E175" s="207" t="s">
        <v>1761</v>
      </c>
      <c r="F175" s="216" t="s">
        <v>1529</v>
      </c>
      <c r="G175" s="207" t="s">
        <v>887</v>
      </c>
      <c r="H175" s="207" t="s">
        <v>887</v>
      </c>
    </row>
    <row r="176" spans="1:8" ht="16.5">
      <c r="A176" s="207" t="str">
        <f t="shared" si="2"/>
        <v>TCC</v>
      </c>
      <c r="B176" s="207" t="s">
        <v>1250</v>
      </c>
      <c r="C176" s="207" t="s">
        <v>860</v>
      </c>
      <c r="D176" s="207" t="s">
        <v>2285</v>
      </c>
      <c r="E176" s="207" t="s">
        <v>1938</v>
      </c>
      <c r="F176" s="216" t="s">
        <v>1214</v>
      </c>
      <c r="G176" s="207" t="s">
        <v>895</v>
      </c>
      <c r="H176" s="207" t="s">
        <v>2286</v>
      </c>
    </row>
    <row r="177" spans="1:8" ht="16.5">
      <c r="A177" s="207" t="str">
        <f t="shared" si="2"/>
        <v>TGE</v>
      </c>
      <c r="B177" s="207" t="s">
        <v>2145</v>
      </c>
      <c r="C177" s="207" t="s">
        <v>1994</v>
      </c>
      <c r="D177" s="207" t="s">
        <v>2310</v>
      </c>
      <c r="E177" s="207" t="s">
        <v>1994</v>
      </c>
      <c r="F177" s="216" t="s">
        <v>2310</v>
      </c>
      <c r="G177" s="207" t="s">
        <v>2318</v>
      </c>
      <c r="H177" s="207" t="s">
        <v>2457</v>
      </c>
    </row>
    <row r="178" spans="1:8" ht="16.5">
      <c r="A178" s="207" t="str">
        <f t="shared" si="2"/>
        <v>TOP</v>
      </c>
      <c r="B178" s="207" t="s">
        <v>105</v>
      </c>
      <c r="C178" s="207" t="s">
        <v>2146</v>
      </c>
      <c r="D178" s="207" t="s">
        <v>2374</v>
      </c>
      <c r="E178" s="207" t="s">
        <v>2146</v>
      </c>
      <c r="F178" s="216" t="s">
        <v>1382</v>
      </c>
      <c r="G178" s="207" t="s">
        <v>981</v>
      </c>
      <c r="H178" s="207" t="s">
        <v>2527</v>
      </c>
    </row>
    <row r="179" spans="1:8" ht="16.5">
      <c r="A179" s="207" t="str">
        <f t="shared" si="2"/>
        <v>TPIPP</v>
      </c>
      <c r="B179" s="207" t="s">
        <v>101</v>
      </c>
      <c r="C179" s="207" t="s">
        <v>936</v>
      </c>
      <c r="D179" s="207" t="s">
        <v>936</v>
      </c>
      <c r="E179" s="207" t="s">
        <v>938</v>
      </c>
      <c r="F179" s="216" t="s">
        <v>938</v>
      </c>
      <c r="G179" s="207" t="s">
        <v>966</v>
      </c>
      <c r="H179" s="207" t="s">
        <v>1698</v>
      </c>
    </row>
    <row r="180" spans="1:8" ht="16.5">
      <c r="A180" s="207" t="str">
        <f t="shared" si="2"/>
        <v>TSE</v>
      </c>
      <c r="B180" s="207" t="s">
        <v>99</v>
      </c>
      <c r="C180" s="207" t="s">
        <v>1643</v>
      </c>
      <c r="D180" s="207" t="s">
        <v>1522</v>
      </c>
      <c r="E180" s="207" t="s">
        <v>1445</v>
      </c>
      <c r="F180" s="216" t="s">
        <v>1445</v>
      </c>
      <c r="G180" s="207" t="s">
        <v>966</v>
      </c>
      <c r="H180" s="207" t="s">
        <v>1602</v>
      </c>
    </row>
    <row r="181" spans="1:8" ht="16.5">
      <c r="A181" s="207" t="str">
        <f t="shared" si="2"/>
        <v>TTW</v>
      </c>
      <c r="B181" s="207" t="s">
        <v>95</v>
      </c>
      <c r="C181" s="207" t="s">
        <v>1534</v>
      </c>
      <c r="D181" s="207" t="s">
        <v>1387</v>
      </c>
      <c r="E181" s="207" t="s">
        <v>1534</v>
      </c>
      <c r="F181" s="216" t="s">
        <v>1023</v>
      </c>
      <c r="G181" s="207" t="s">
        <v>887</v>
      </c>
      <c r="H181" s="207" t="s">
        <v>887</v>
      </c>
    </row>
    <row r="182" spans="1:8" ht="16.5">
      <c r="A182" s="207" t="str">
        <f t="shared" si="2"/>
        <v>UBE</v>
      </c>
      <c r="B182" s="207" t="s">
        <v>736</v>
      </c>
      <c r="C182" s="207" t="s">
        <v>1219</v>
      </c>
      <c r="D182" s="207" t="s">
        <v>1654</v>
      </c>
      <c r="E182" s="207" t="s">
        <v>1514</v>
      </c>
      <c r="F182" s="216" t="s">
        <v>1514</v>
      </c>
      <c r="G182" s="207" t="s">
        <v>873</v>
      </c>
      <c r="H182" s="207" t="s">
        <v>1698</v>
      </c>
    </row>
    <row r="183" spans="1:8" ht="16.5">
      <c r="A183" s="207" t="str">
        <f t="shared" si="2"/>
        <v>WHAUP</v>
      </c>
      <c r="B183" s="207" t="s">
        <v>83</v>
      </c>
      <c r="C183" s="207" t="s">
        <v>933</v>
      </c>
      <c r="D183" s="207" t="s">
        <v>850</v>
      </c>
      <c r="E183" s="207" t="s">
        <v>1562</v>
      </c>
      <c r="F183" s="216" t="s">
        <v>1632</v>
      </c>
      <c r="G183" s="207" t="s">
        <v>971</v>
      </c>
      <c r="H183" s="207" t="s">
        <v>1127</v>
      </c>
    </row>
    <row r="184" spans="1:8" ht="16.5">
      <c r="A184" s="207" t="str">
        <f t="shared" si="2"/>
        <v>WP</v>
      </c>
      <c r="B184" s="207" t="s">
        <v>1261</v>
      </c>
      <c r="C184" s="207" t="s">
        <v>1263</v>
      </c>
      <c r="D184" s="207" t="s">
        <v>1187</v>
      </c>
      <c r="E184" s="207" t="s">
        <v>1264</v>
      </c>
      <c r="F184" s="216" t="s">
        <v>1264</v>
      </c>
      <c r="G184" s="207" t="s">
        <v>887</v>
      </c>
      <c r="H184" s="207" t="s">
        <v>887</v>
      </c>
    </row>
    <row r="185" spans="1:8" ht="16.5">
      <c r="A185" s="207" t="str">
        <f t="shared" si="2"/>
        <v>AEONTS</v>
      </c>
      <c r="B185" s="207" t="s">
        <v>307</v>
      </c>
      <c r="C185" s="207" t="s">
        <v>1365</v>
      </c>
      <c r="D185" s="207" t="s">
        <v>2148</v>
      </c>
      <c r="E185" s="207" t="s">
        <v>2346</v>
      </c>
      <c r="F185" s="216" t="s">
        <v>1365</v>
      </c>
      <c r="G185" s="207" t="s">
        <v>887</v>
      </c>
      <c r="H185" s="207" t="s">
        <v>887</v>
      </c>
    </row>
    <row r="186" spans="1:8" ht="16.5">
      <c r="A186" s="207" t="str">
        <f t="shared" si="2"/>
        <v>AMANAH</v>
      </c>
      <c r="B186" s="207" t="s">
        <v>304</v>
      </c>
      <c r="C186" s="207" t="s">
        <v>1080</v>
      </c>
      <c r="D186" s="207" t="s">
        <v>1080</v>
      </c>
      <c r="E186" s="207" t="s">
        <v>960</v>
      </c>
      <c r="F186" s="216" t="s">
        <v>960</v>
      </c>
      <c r="G186" s="207" t="s">
        <v>1814</v>
      </c>
      <c r="H186" s="207" t="s">
        <v>2528</v>
      </c>
    </row>
    <row r="187" spans="1:8" ht="16.5">
      <c r="A187" s="207" t="str">
        <f t="shared" si="2"/>
        <v>ASAP</v>
      </c>
      <c r="B187" s="207" t="s">
        <v>1267</v>
      </c>
      <c r="C187" s="207" t="s">
        <v>1190</v>
      </c>
      <c r="D187" s="207" t="s">
        <v>1190</v>
      </c>
      <c r="E187" s="207" t="s">
        <v>1281</v>
      </c>
      <c r="F187" s="216" t="s">
        <v>1244</v>
      </c>
      <c r="G187" s="207" t="s">
        <v>887</v>
      </c>
      <c r="H187" s="207" t="s">
        <v>887</v>
      </c>
    </row>
    <row r="188" spans="1:8" ht="16.5">
      <c r="A188" s="207" t="str">
        <f t="shared" si="2"/>
        <v>ASK</v>
      </c>
      <c r="B188" s="207" t="s">
        <v>296</v>
      </c>
      <c r="C188" s="207" t="s">
        <v>2149</v>
      </c>
      <c r="D188" s="207" t="s">
        <v>2149</v>
      </c>
      <c r="E188" s="207" t="s">
        <v>806</v>
      </c>
      <c r="F188" s="216" t="s">
        <v>2149</v>
      </c>
      <c r="G188" s="207" t="s">
        <v>940</v>
      </c>
      <c r="H188" s="207" t="s">
        <v>2290</v>
      </c>
    </row>
    <row r="189" spans="1:8" ht="16.5">
      <c r="A189" s="207" t="str">
        <f t="shared" si="2"/>
        <v>ASP</v>
      </c>
      <c r="B189" s="207" t="s">
        <v>295</v>
      </c>
      <c r="C189" s="207" t="s">
        <v>1049</v>
      </c>
      <c r="D189" s="207" t="s">
        <v>1049</v>
      </c>
      <c r="E189" s="207" t="s">
        <v>1179</v>
      </c>
      <c r="F189" s="216" t="s">
        <v>1390</v>
      </c>
      <c r="G189" s="207" t="s">
        <v>966</v>
      </c>
      <c r="H189" s="207" t="s">
        <v>1450</v>
      </c>
    </row>
    <row r="190" spans="1:8" ht="16.5">
      <c r="A190" s="207" t="str">
        <f t="shared" si="2"/>
        <v>BAM</v>
      </c>
      <c r="B190" s="207" t="s">
        <v>292</v>
      </c>
      <c r="C190" s="207" t="s">
        <v>2098</v>
      </c>
      <c r="D190" s="207" t="s">
        <v>2098</v>
      </c>
      <c r="E190" s="207" t="s">
        <v>919</v>
      </c>
      <c r="F190" s="216" t="s">
        <v>919</v>
      </c>
      <c r="G190" s="207" t="s">
        <v>1008</v>
      </c>
      <c r="H190" s="207" t="s">
        <v>2288</v>
      </c>
    </row>
    <row r="191" spans="1:8" ht="16.5">
      <c r="A191" s="207" t="str">
        <f t="shared" si="2"/>
        <v>BYD</v>
      </c>
      <c r="B191" s="207" t="s">
        <v>1271</v>
      </c>
      <c r="C191" s="207" t="s">
        <v>852</v>
      </c>
      <c r="D191" s="207" t="s">
        <v>796</v>
      </c>
      <c r="E191" s="207" t="s">
        <v>1375</v>
      </c>
      <c r="F191" s="216" t="s">
        <v>1002</v>
      </c>
      <c r="G191" s="207" t="s">
        <v>2043</v>
      </c>
      <c r="H191" s="207" t="s">
        <v>2339</v>
      </c>
    </row>
    <row r="192" spans="1:8" ht="16.5">
      <c r="A192" s="207" t="str">
        <f t="shared" si="2"/>
        <v>CGH</v>
      </c>
      <c r="B192" s="207" t="s">
        <v>1275</v>
      </c>
      <c r="C192" s="207" t="s">
        <v>1238</v>
      </c>
      <c r="D192" s="207" t="s">
        <v>872</v>
      </c>
      <c r="E192" s="207" t="s">
        <v>1766</v>
      </c>
      <c r="F192" s="216" t="s">
        <v>1227</v>
      </c>
      <c r="G192" s="207" t="s">
        <v>895</v>
      </c>
      <c r="H192" s="207" t="s">
        <v>2289</v>
      </c>
    </row>
    <row r="193" spans="1:8" ht="16.5">
      <c r="A193" s="207" t="str">
        <f t="shared" si="2"/>
        <v>CHAYO</v>
      </c>
      <c r="B193" s="207" t="s">
        <v>271</v>
      </c>
      <c r="C193" s="207" t="s">
        <v>1387</v>
      </c>
      <c r="D193" s="207" t="s">
        <v>840</v>
      </c>
      <c r="E193" s="207" t="s">
        <v>1023</v>
      </c>
      <c r="F193" s="216" t="s">
        <v>1023</v>
      </c>
      <c r="G193" s="207" t="s">
        <v>921</v>
      </c>
      <c r="H193" s="207" t="s">
        <v>2271</v>
      </c>
    </row>
    <row r="194" spans="1:8" ht="16.5">
      <c r="A194" s="207" t="str">
        <f t="shared" ref="A194:A257" si="3">IFERROR(LEFT(B194,FIND("&lt;",B194)-2),TRIM(B194))</f>
        <v>ECL</v>
      </c>
      <c r="B194" s="207" t="s">
        <v>254</v>
      </c>
      <c r="C194" s="207" t="s">
        <v>1121</v>
      </c>
      <c r="D194" s="207" t="s">
        <v>1120</v>
      </c>
      <c r="E194" s="207" t="s">
        <v>1222</v>
      </c>
      <c r="F194" s="216" t="s">
        <v>1222</v>
      </c>
      <c r="G194" s="207" t="s">
        <v>966</v>
      </c>
      <c r="H194" s="207" t="s">
        <v>1243</v>
      </c>
    </row>
    <row r="195" spans="1:8" ht="16.5">
      <c r="A195" s="207" t="str">
        <f t="shared" si="3"/>
        <v>FNS</v>
      </c>
      <c r="B195" s="207" t="s">
        <v>1280</v>
      </c>
      <c r="C195" s="207" t="s">
        <v>1244</v>
      </c>
      <c r="D195" s="207" t="s">
        <v>1190</v>
      </c>
      <c r="E195" s="207" t="s">
        <v>1244</v>
      </c>
      <c r="F195" s="216" t="s">
        <v>925</v>
      </c>
      <c r="G195" s="207" t="s">
        <v>895</v>
      </c>
      <c r="H195" s="207" t="s">
        <v>998</v>
      </c>
    </row>
    <row r="196" spans="1:8" ht="16.5">
      <c r="A196" s="207" t="str">
        <f t="shared" si="3"/>
        <v>FSS</v>
      </c>
      <c r="B196" s="207" t="s">
        <v>1283</v>
      </c>
      <c r="C196" s="207" t="s">
        <v>964</v>
      </c>
      <c r="D196" s="207" t="s">
        <v>1258</v>
      </c>
      <c r="E196" s="207" t="s">
        <v>1147</v>
      </c>
      <c r="F196" s="216" t="s">
        <v>837</v>
      </c>
      <c r="G196" s="207" t="s">
        <v>971</v>
      </c>
      <c r="H196" s="207" t="s">
        <v>2502</v>
      </c>
    </row>
    <row r="197" spans="1:8" ht="16.5">
      <c r="A197" s="207" t="str">
        <f t="shared" si="3"/>
        <v>GBX</v>
      </c>
      <c r="B197" s="207" t="s">
        <v>1285</v>
      </c>
      <c r="C197" s="207" t="s">
        <v>1136</v>
      </c>
      <c r="D197" s="207" t="s">
        <v>1137</v>
      </c>
      <c r="E197" s="207" t="s">
        <v>1157</v>
      </c>
      <c r="F197" s="216" t="s">
        <v>1136</v>
      </c>
      <c r="G197" s="207" t="s">
        <v>887</v>
      </c>
      <c r="H197" s="207" t="s">
        <v>887</v>
      </c>
    </row>
    <row r="198" spans="1:8" ht="16.5">
      <c r="A198" s="207" t="str">
        <f t="shared" si="3"/>
        <v>GL</v>
      </c>
      <c r="B198" s="207" t="s">
        <v>1289</v>
      </c>
      <c r="C198" s="207" t="s">
        <v>371</v>
      </c>
      <c r="D198" s="207" t="s">
        <v>371</v>
      </c>
      <c r="E198" s="207" t="s">
        <v>371</v>
      </c>
      <c r="F198" s="216" t="s">
        <v>371</v>
      </c>
      <c r="G198" s="207" t="s">
        <v>371</v>
      </c>
      <c r="H198" s="207" t="s">
        <v>371</v>
      </c>
    </row>
    <row r="199" spans="1:8" ht="16.5">
      <c r="A199" s="207" t="str">
        <f t="shared" si="3"/>
        <v>HENG</v>
      </c>
      <c r="B199" s="207" t="s">
        <v>1290</v>
      </c>
      <c r="C199" s="207" t="s">
        <v>1050</v>
      </c>
      <c r="D199" s="207" t="s">
        <v>1268</v>
      </c>
      <c r="E199" s="207" t="s">
        <v>1195</v>
      </c>
      <c r="F199" s="216" t="s">
        <v>1050</v>
      </c>
      <c r="G199" s="207" t="s">
        <v>887</v>
      </c>
      <c r="H199" s="207" t="s">
        <v>887</v>
      </c>
    </row>
    <row r="200" spans="1:8" ht="16.5">
      <c r="A200" s="207" t="str">
        <f t="shared" si="3"/>
        <v>IFS</v>
      </c>
      <c r="B200" s="207" t="s">
        <v>1293</v>
      </c>
      <c r="C200" s="207" t="s">
        <v>2151</v>
      </c>
      <c r="D200" s="207" t="s">
        <v>2151</v>
      </c>
      <c r="E200" s="207" t="s">
        <v>1104</v>
      </c>
      <c r="F200" s="216" t="s">
        <v>2151</v>
      </c>
      <c r="G200" s="207" t="s">
        <v>887</v>
      </c>
      <c r="H200" s="207" t="s">
        <v>887</v>
      </c>
    </row>
    <row r="201" spans="1:8" ht="16.5">
      <c r="A201" s="207" t="str">
        <f t="shared" si="3"/>
        <v>JMT</v>
      </c>
      <c r="B201" s="207" t="s">
        <v>224</v>
      </c>
      <c r="C201" s="207" t="s">
        <v>2110</v>
      </c>
      <c r="D201" s="207" t="s">
        <v>2110</v>
      </c>
      <c r="E201" s="207" t="s">
        <v>2107</v>
      </c>
      <c r="F201" s="216" t="s">
        <v>2107</v>
      </c>
      <c r="G201" s="207" t="s">
        <v>1095</v>
      </c>
      <c r="H201" s="207" t="s">
        <v>2423</v>
      </c>
    </row>
    <row r="202" spans="1:8" ht="16.5">
      <c r="A202" s="207" t="str">
        <f t="shared" si="3"/>
        <v>KCAR</v>
      </c>
      <c r="B202" s="207" t="s">
        <v>1295</v>
      </c>
      <c r="C202" s="207" t="s">
        <v>797</v>
      </c>
      <c r="D202" s="207" t="s">
        <v>1715</v>
      </c>
      <c r="E202" s="207" t="s">
        <v>1039</v>
      </c>
      <c r="F202" s="216" t="s">
        <v>997</v>
      </c>
      <c r="G202" s="207" t="s">
        <v>917</v>
      </c>
      <c r="H202" s="207" t="s">
        <v>1698</v>
      </c>
    </row>
    <row r="203" spans="1:8" ht="16.5">
      <c r="A203" s="207" t="str">
        <f t="shared" si="3"/>
        <v>KGI</v>
      </c>
      <c r="B203" s="207" t="s">
        <v>1297</v>
      </c>
      <c r="C203" s="207" t="s">
        <v>1210</v>
      </c>
      <c r="D203" s="207" t="s">
        <v>1210</v>
      </c>
      <c r="E203" s="207" t="s">
        <v>1211</v>
      </c>
      <c r="F203" s="216" t="s">
        <v>1211</v>
      </c>
      <c r="G203" s="207" t="s">
        <v>971</v>
      </c>
      <c r="H203" s="207" t="s">
        <v>2179</v>
      </c>
    </row>
    <row r="204" spans="1:8" ht="16.5">
      <c r="A204" s="207" t="str">
        <f t="shared" si="3"/>
        <v>KTC</v>
      </c>
      <c r="B204" s="207" t="s">
        <v>217</v>
      </c>
      <c r="C204" s="207" t="s">
        <v>1466</v>
      </c>
      <c r="D204" s="207" t="s">
        <v>2060</v>
      </c>
      <c r="E204" s="207" t="s">
        <v>1466</v>
      </c>
      <c r="F204" s="216" t="s">
        <v>2375</v>
      </c>
      <c r="G204" s="207" t="s">
        <v>887</v>
      </c>
      <c r="H204" s="207" t="s">
        <v>887</v>
      </c>
    </row>
    <row r="205" spans="1:8" ht="16.5">
      <c r="A205" s="207" t="str">
        <f t="shared" si="3"/>
        <v>MFC</v>
      </c>
      <c r="B205" s="207" t="s">
        <v>1300</v>
      </c>
      <c r="C205" s="207" t="s">
        <v>1404</v>
      </c>
      <c r="D205" s="207" t="s">
        <v>1404</v>
      </c>
      <c r="E205" s="207" t="s">
        <v>1301</v>
      </c>
      <c r="F205" s="216" t="s">
        <v>2424</v>
      </c>
      <c r="G205" s="207" t="s">
        <v>921</v>
      </c>
      <c r="H205" s="207" t="s">
        <v>948</v>
      </c>
    </row>
    <row r="206" spans="1:8" ht="16.5">
      <c r="A206" s="207" t="str">
        <f t="shared" si="3"/>
        <v>MICRO</v>
      </c>
      <c r="B206" s="207" t="s">
        <v>334</v>
      </c>
      <c r="C206" s="207" t="s">
        <v>1487</v>
      </c>
      <c r="D206" s="207" t="s">
        <v>1487</v>
      </c>
      <c r="E206" s="207" t="s">
        <v>1211</v>
      </c>
      <c r="F206" s="216" t="s">
        <v>1211</v>
      </c>
      <c r="G206" s="207" t="s">
        <v>966</v>
      </c>
      <c r="H206" s="207" t="s">
        <v>877</v>
      </c>
    </row>
    <row r="207" spans="1:8" ht="16.5">
      <c r="A207" s="207" t="str">
        <f t="shared" si="3"/>
        <v>ML</v>
      </c>
      <c r="B207" s="207" t="s">
        <v>1304</v>
      </c>
      <c r="C207" s="207" t="s">
        <v>1575</v>
      </c>
      <c r="D207" s="207" t="s">
        <v>1336</v>
      </c>
      <c r="E207" s="207" t="s">
        <v>1305</v>
      </c>
      <c r="F207" s="216" t="s">
        <v>1575</v>
      </c>
      <c r="G207" s="207" t="s">
        <v>887</v>
      </c>
      <c r="H207" s="207" t="s">
        <v>887</v>
      </c>
    </row>
    <row r="208" spans="1:8" ht="16.5">
      <c r="A208" s="207" t="str">
        <f t="shared" si="3"/>
        <v>MST</v>
      </c>
      <c r="B208" s="207" t="s">
        <v>1307</v>
      </c>
      <c r="C208" s="207" t="s">
        <v>1053</v>
      </c>
      <c r="D208" s="207" t="s">
        <v>1053</v>
      </c>
      <c r="E208" s="207" t="s">
        <v>1199</v>
      </c>
      <c r="F208" s="216" t="s">
        <v>1199</v>
      </c>
      <c r="G208" s="207" t="s">
        <v>921</v>
      </c>
      <c r="H208" s="207" t="s">
        <v>1243</v>
      </c>
    </row>
    <row r="209" spans="1:8" ht="16.5">
      <c r="A209" s="207" t="str">
        <f t="shared" si="3"/>
        <v>MTC</v>
      </c>
      <c r="B209" s="207" t="s">
        <v>203</v>
      </c>
      <c r="C209" s="207" t="s">
        <v>1123</v>
      </c>
      <c r="D209" s="207" t="s">
        <v>2153</v>
      </c>
      <c r="E209" s="207" t="s">
        <v>2164</v>
      </c>
      <c r="F209" s="216" t="s">
        <v>2118</v>
      </c>
      <c r="G209" s="207" t="s">
        <v>874</v>
      </c>
      <c r="H209" s="207" t="s">
        <v>2459</v>
      </c>
    </row>
    <row r="210" spans="1:8" ht="16.5">
      <c r="A210" s="207" t="str">
        <f t="shared" si="3"/>
        <v>NCAP</v>
      </c>
      <c r="B210" s="207" t="s">
        <v>335</v>
      </c>
      <c r="C210" s="207" t="s">
        <v>725</v>
      </c>
      <c r="D210" s="207" t="s">
        <v>725</v>
      </c>
      <c r="E210" s="207" t="s">
        <v>933</v>
      </c>
      <c r="F210" s="216" t="s">
        <v>1398</v>
      </c>
      <c r="G210" s="207" t="s">
        <v>1467</v>
      </c>
      <c r="H210" s="207" t="s">
        <v>2376</v>
      </c>
    </row>
    <row r="211" spans="1:8" ht="16.5">
      <c r="A211" s="207" t="str">
        <f t="shared" si="3"/>
        <v>PL</v>
      </c>
      <c r="B211" s="207" t="s">
        <v>1314</v>
      </c>
      <c r="C211" s="207" t="s">
        <v>1145</v>
      </c>
      <c r="D211" s="207" t="s">
        <v>1498</v>
      </c>
      <c r="E211" s="207" t="s">
        <v>1145</v>
      </c>
      <c r="F211" s="216" t="s">
        <v>1145</v>
      </c>
      <c r="G211" s="207" t="s">
        <v>887</v>
      </c>
      <c r="H211" s="207" t="s">
        <v>887</v>
      </c>
    </row>
    <row r="212" spans="1:8" ht="16.5">
      <c r="A212" s="207" t="str">
        <f t="shared" si="3"/>
        <v>S11</v>
      </c>
      <c r="B212" s="207" t="s">
        <v>170</v>
      </c>
      <c r="C212" s="207" t="s">
        <v>1017</v>
      </c>
      <c r="D212" s="207" t="s">
        <v>1017</v>
      </c>
      <c r="E212" s="207" t="s">
        <v>1027</v>
      </c>
      <c r="F212" s="216" t="s">
        <v>1027</v>
      </c>
      <c r="G212" s="207" t="s">
        <v>887</v>
      </c>
      <c r="H212" s="207" t="s">
        <v>887</v>
      </c>
    </row>
    <row r="213" spans="1:8" ht="16.5">
      <c r="A213" s="207" t="str">
        <f t="shared" si="3"/>
        <v>SAK</v>
      </c>
      <c r="B213" s="207" t="s">
        <v>342</v>
      </c>
      <c r="C213" s="207" t="s">
        <v>1032</v>
      </c>
      <c r="D213" s="207" t="s">
        <v>807</v>
      </c>
      <c r="E213" s="207" t="s">
        <v>978</v>
      </c>
      <c r="F213" s="216" t="s">
        <v>976</v>
      </c>
      <c r="G213" s="207" t="s">
        <v>921</v>
      </c>
      <c r="H213" s="207" t="s">
        <v>2062</v>
      </c>
    </row>
    <row r="214" spans="1:8" ht="16.5">
      <c r="A214" s="207" t="str">
        <f t="shared" si="3"/>
        <v>SAWAD</v>
      </c>
      <c r="B214" s="207" t="s">
        <v>167</v>
      </c>
      <c r="C214" s="207" t="s">
        <v>1491</v>
      </c>
      <c r="D214" s="207" t="s">
        <v>799</v>
      </c>
      <c r="E214" s="207" t="s">
        <v>1356</v>
      </c>
      <c r="F214" s="216" t="s">
        <v>1356</v>
      </c>
      <c r="G214" s="207" t="s">
        <v>1008</v>
      </c>
      <c r="H214" s="207" t="s">
        <v>2353</v>
      </c>
    </row>
    <row r="215" spans="1:8" ht="16.5">
      <c r="A215" s="207" t="str">
        <f t="shared" si="3"/>
        <v>SCAP</v>
      </c>
      <c r="B215" s="207" t="s">
        <v>2154</v>
      </c>
      <c r="C215" s="207" t="s">
        <v>809</v>
      </c>
      <c r="D215" s="207" t="s">
        <v>1019</v>
      </c>
      <c r="E215" s="207" t="s">
        <v>2094</v>
      </c>
      <c r="F215" s="216" t="s">
        <v>954</v>
      </c>
      <c r="G215" s="207" t="s">
        <v>989</v>
      </c>
      <c r="H215" s="207" t="s">
        <v>2529</v>
      </c>
    </row>
    <row r="216" spans="1:8" ht="16.5">
      <c r="A216" s="207" t="str">
        <f t="shared" si="3"/>
        <v>TH</v>
      </c>
      <c r="B216" s="207" t="s">
        <v>121</v>
      </c>
      <c r="C216" s="207" t="s">
        <v>1078</v>
      </c>
      <c r="D216" s="207" t="s">
        <v>1078</v>
      </c>
      <c r="E216" s="207" t="s">
        <v>1427</v>
      </c>
      <c r="F216" s="216" t="s">
        <v>1428</v>
      </c>
      <c r="G216" s="207" t="s">
        <v>921</v>
      </c>
      <c r="H216" s="207" t="s">
        <v>2354</v>
      </c>
    </row>
    <row r="217" spans="1:8" ht="16.5">
      <c r="A217" s="207" t="str">
        <f t="shared" si="3"/>
        <v>THANI</v>
      </c>
      <c r="B217" s="207" t="s">
        <v>120</v>
      </c>
      <c r="C217" s="207" t="s">
        <v>961</v>
      </c>
      <c r="D217" s="207" t="s">
        <v>726</v>
      </c>
      <c r="E217" s="207" t="s">
        <v>1129</v>
      </c>
      <c r="F217" s="216" t="s">
        <v>961</v>
      </c>
      <c r="G217" s="207" t="s">
        <v>887</v>
      </c>
      <c r="H217" s="207" t="s">
        <v>887</v>
      </c>
    </row>
    <row r="218" spans="1:8" ht="16.5">
      <c r="A218" s="207" t="str">
        <f t="shared" si="3"/>
        <v>TIDLOR</v>
      </c>
      <c r="B218" s="207" t="s">
        <v>346</v>
      </c>
      <c r="C218" s="207" t="s">
        <v>1160</v>
      </c>
      <c r="D218" s="207" t="s">
        <v>1019</v>
      </c>
      <c r="E218" s="207" t="s">
        <v>2093</v>
      </c>
      <c r="F218" s="216" t="s">
        <v>1160</v>
      </c>
      <c r="G218" s="207" t="s">
        <v>940</v>
      </c>
      <c r="H218" s="207" t="s">
        <v>1074</v>
      </c>
    </row>
    <row r="219" spans="1:8" ht="16.5">
      <c r="A219" s="207" t="str">
        <f t="shared" si="3"/>
        <v>TK</v>
      </c>
      <c r="B219" s="207" t="s">
        <v>1318</v>
      </c>
      <c r="C219" s="207" t="s">
        <v>864</v>
      </c>
      <c r="D219" s="207" t="s">
        <v>1386</v>
      </c>
      <c r="E219" s="207" t="s">
        <v>1388</v>
      </c>
      <c r="F219" s="216" t="s">
        <v>1388</v>
      </c>
      <c r="G219" s="207" t="s">
        <v>917</v>
      </c>
      <c r="H219" s="207" t="s">
        <v>1249</v>
      </c>
    </row>
    <row r="220" spans="1:8" ht="16.5">
      <c r="A220" s="207" t="str">
        <f t="shared" si="3"/>
        <v>TNITY</v>
      </c>
      <c r="B220" s="207" t="s">
        <v>1319</v>
      </c>
      <c r="C220" s="207" t="s">
        <v>997</v>
      </c>
      <c r="D220" s="207" t="s">
        <v>1715</v>
      </c>
      <c r="E220" s="207" t="s">
        <v>1039</v>
      </c>
      <c r="F220" s="216" t="s">
        <v>1039</v>
      </c>
      <c r="G220" s="207" t="s">
        <v>917</v>
      </c>
      <c r="H220" s="207" t="s">
        <v>1698</v>
      </c>
    </row>
    <row r="221" spans="1:8" ht="16.5">
      <c r="A221" s="207" t="str">
        <f t="shared" si="3"/>
        <v>UOBKH</v>
      </c>
      <c r="B221" s="207" t="s">
        <v>1320</v>
      </c>
      <c r="C221" s="207" t="s">
        <v>916</v>
      </c>
      <c r="D221" s="207" t="s">
        <v>916</v>
      </c>
      <c r="E221" s="207" t="s">
        <v>973</v>
      </c>
      <c r="F221" s="216" t="s">
        <v>973</v>
      </c>
      <c r="G221" s="207" t="s">
        <v>921</v>
      </c>
      <c r="H221" s="207" t="s">
        <v>2291</v>
      </c>
    </row>
    <row r="222" spans="1:8" ht="16.5">
      <c r="A222" s="207" t="str">
        <f t="shared" si="3"/>
        <v>XPG</v>
      </c>
      <c r="B222" s="207" t="s">
        <v>1321</v>
      </c>
      <c r="C222" s="207" t="s">
        <v>1323</v>
      </c>
      <c r="D222" s="207" t="s">
        <v>1324</v>
      </c>
      <c r="E222" s="207" t="s">
        <v>1527</v>
      </c>
      <c r="F222" s="216" t="s">
        <v>1527</v>
      </c>
      <c r="G222" s="207" t="s">
        <v>971</v>
      </c>
      <c r="H222" s="207" t="s">
        <v>2389</v>
      </c>
    </row>
    <row r="223" spans="1:8" ht="16.5">
      <c r="A223" s="207" t="str">
        <f t="shared" si="3"/>
        <v>BAY</v>
      </c>
      <c r="B223" s="207" t="s">
        <v>290</v>
      </c>
      <c r="C223" s="207" t="s">
        <v>1046</v>
      </c>
      <c r="D223" s="207" t="s">
        <v>1044</v>
      </c>
      <c r="E223" s="207" t="s">
        <v>1639</v>
      </c>
      <c r="F223" s="216" t="s">
        <v>1046</v>
      </c>
      <c r="G223" s="207" t="s">
        <v>940</v>
      </c>
      <c r="H223" s="207" t="s">
        <v>1163</v>
      </c>
    </row>
    <row r="224" spans="1:8" ht="16.5">
      <c r="A224" s="207" t="str">
        <f t="shared" si="3"/>
        <v>BBL</v>
      </c>
      <c r="B224" s="207" t="s">
        <v>289</v>
      </c>
      <c r="C224" s="207" t="s">
        <v>2155</v>
      </c>
      <c r="D224" s="207" t="s">
        <v>2292</v>
      </c>
      <c r="E224" s="207" t="s">
        <v>1325</v>
      </c>
      <c r="F224" s="216" t="s">
        <v>2155</v>
      </c>
      <c r="G224" s="207" t="s">
        <v>1008</v>
      </c>
      <c r="H224" s="207" t="s">
        <v>2359</v>
      </c>
    </row>
    <row r="225" spans="1:8" ht="16.5">
      <c r="A225" s="207" t="str">
        <f t="shared" si="3"/>
        <v>CIMBT</v>
      </c>
      <c r="B225" s="207" t="s">
        <v>1326</v>
      </c>
      <c r="C225" s="207" t="s">
        <v>1879</v>
      </c>
      <c r="D225" s="207" t="s">
        <v>1226</v>
      </c>
      <c r="E225" s="207" t="s">
        <v>1879</v>
      </c>
      <c r="F225" s="216" t="s">
        <v>1226</v>
      </c>
      <c r="G225" s="207" t="s">
        <v>1158</v>
      </c>
      <c r="H225" s="207" t="s">
        <v>2293</v>
      </c>
    </row>
    <row r="226" spans="1:8" ht="16.5">
      <c r="A226" s="207" t="str">
        <f t="shared" si="3"/>
        <v>KBANK</v>
      </c>
      <c r="B226" s="207" t="s">
        <v>222</v>
      </c>
      <c r="C226" s="207" t="s">
        <v>2156</v>
      </c>
      <c r="D226" s="207" t="s">
        <v>2157</v>
      </c>
      <c r="E226" s="207" t="s">
        <v>1329</v>
      </c>
      <c r="F226" s="216" t="s">
        <v>1330</v>
      </c>
      <c r="G226" s="207" t="s">
        <v>1008</v>
      </c>
      <c r="H226" s="207" t="s">
        <v>2158</v>
      </c>
    </row>
    <row r="227" spans="1:8" ht="16.5">
      <c r="A227" s="207" t="str">
        <f t="shared" si="3"/>
        <v>KKP</v>
      </c>
      <c r="B227" s="207" t="s">
        <v>220</v>
      </c>
      <c r="C227" s="207" t="s">
        <v>2159</v>
      </c>
      <c r="D227" s="207" t="s">
        <v>2055</v>
      </c>
      <c r="E227" s="207" t="s">
        <v>2377</v>
      </c>
      <c r="F227" s="216" t="s">
        <v>1294</v>
      </c>
      <c r="G227" s="207" t="s">
        <v>887</v>
      </c>
      <c r="H227" s="207" t="s">
        <v>887</v>
      </c>
    </row>
    <row r="228" spans="1:8" ht="16.5">
      <c r="A228" s="207" t="str">
        <f t="shared" si="3"/>
        <v>KTB</v>
      </c>
      <c r="B228" s="207" t="s">
        <v>218</v>
      </c>
      <c r="C228" s="207" t="s">
        <v>790</v>
      </c>
      <c r="D228" s="207" t="s">
        <v>920</v>
      </c>
      <c r="E228" s="207" t="s">
        <v>1473</v>
      </c>
      <c r="F228" s="216" t="s">
        <v>790</v>
      </c>
      <c r="G228" s="207" t="s">
        <v>887</v>
      </c>
      <c r="H228" s="207" t="s">
        <v>887</v>
      </c>
    </row>
    <row r="229" spans="1:8" ht="16.5">
      <c r="A229" s="207" t="str">
        <f t="shared" si="3"/>
        <v>LHFG</v>
      </c>
      <c r="B229" s="207" t="s">
        <v>1332</v>
      </c>
      <c r="C229" s="207" t="s">
        <v>1636</v>
      </c>
      <c r="D229" s="207" t="s">
        <v>1636</v>
      </c>
      <c r="E229" s="207" t="s">
        <v>1425</v>
      </c>
      <c r="F229" s="216" t="s">
        <v>1425</v>
      </c>
      <c r="G229" s="207" t="s">
        <v>887</v>
      </c>
      <c r="H229" s="207" t="s">
        <v>887</v>
      </c>
    </row>
    <row r="230" spans="1:8" ht="16.5">
      <c r="A230" s="207" t="str">
        <f t="shared" si="3"/>
        <v>SCB</v>
      </c>
      <c r="B230" s="207" t="s">
        <v>165</v>
      </c>
      <c r="C230" s="207" t="s">
        <v>2160</v>
      </c>
      <c r="D230" s="207" t="s">
        <v>2161</v>
      </c>
      <c r="E230" s="207" t="s">
        <v>2162</v>
      </c>
      <c r="F230" s="216" t="s">
        <v>2160</v>
      </c>
      <c r="G230" s="207" t="s">
        <v>1008</v>
      </c>
      <c r="H230" s="207" t="s">
        <v>1429</v>
      </c>
    </row>
    <row r="231" spans="1:8" ht="16.5">
      <c r="A231" s="207" t="str">
        <f t="shared" si="3"/>
        <v>TCAP</v>
      </c>
      <c r="B231" s="207" t="s">
        <v>125</v>
      </c>
      <c r="C231" s="207" t="s">
        <v>2163</v>
      </c>
      <c r="D231" s="207" t="s">
        <v>2117</v>
      </c>
      <c r="E231" s="207" t="s">
        <v>2163</v>
      </c>
      <c r="F231" s="216" t="s">
        <v>2163</v>
      </c>
      <c r="G231" s="207" t="s">
        <v>887</v>
      </c>
      <c r="H231" s="207" t="s">
        <v>887</v>
      </c>
    </row>
    <row r="232" spans="1:8" ht="16.5">
      <c r="A232" s="207" t="str">
        <f t="shared" si="3"/>
        <v>TISCO</v>
      </c>
      <c r="B232" s="207" t="s">
        <v>115</v>
      </c>
      <c r="C232" s="207" t="s">
        <v>2089</v>
      </c>
      <c r="D232" s="207" t="s">
        <v>2165</v>
      </c>
      <c r="E232" s="207" t="s">
        <v>2088</v>
      </c>
      <c r="F232" s="216" t="s">
        <v>2089</v>
      </c>
      <c r="G232" s="207" t="s">
        <v>940</v>
      </c>
      <c r="H232" s="207" t="s">
        <v>2378</v>
      </c>
    </row>
    <row r="233" spans="1:8" ht="16.5">
      <c r="A233" s="207" t="str">
        <f t="shared" si="3"/>
        <v>TTB</v>
      </c>
      <c r="B233" s="207" t="s">
        <v>347</v>
      </c>
      <c r="C233" s="207" t="s">
        <v>1335</v>
      </c>
      <c r="D233" s="207" t="s">
        <v>1333</v>
      </c>
      <c r="E233" s="207" t="s">
        <v>1335</v>
      </c>
      <c r="F233" s="216" t="s">
        <v>1335</v>
      </c>
      <c r="G233" s="207" t="s">
        <v>887</v>
      </c>
      <c r="H233" s="207" t="s">
        <v>887</v>
      </c>
    </row>
    <row r="234" spans="1:8" ht="16.5">
      <c r="A234" s="207" t="str">
        <f t="shared" si="3"/>
        <v>AYUD</v>
      </c>
      <c r="B234" s="207" t="s">
        <v>1337</v>
      </c>
      <c r="C234" s="207" t="s">
        <v>1596</v>
      </c>
      <c r="D234" s="207" t="s">
        <v>1062</v>
      </c>
      <c r="E234" s="207" t="s">
        <v>1596</v>
      </c>
      <c r="F234" s="216" t="s">
        <v>1062</v>
      </c>
      <c r="G234" s="207" t="s">
        <v>930</v>
      </c>
      <c r="H234" s="207" t="s">
        <v>2453</v>
      </c>
    </row>
    <row r="235" spans="1:8" ht="16.5">
      <c r="A235" s="207" t="str">
        <f t="shared" si="3"/>
        <v>BKI</v>
      </c>
      <c r="B235" s="207" t="s">
        <v>1338</v>
      </c>
      <c r="C235" s="207" t="s">
        <v>1122</v>
      </c>
      <c r="D235" s="207" t="s">
        <v>1122</v>
      </c>
      <c r="E235" s="207" t="s">
        <v>2294</v>
      </c>
      <c r="F235" s="216" t="s">
        <v>2166</v>
      </c>
      <c r="G235" s="207" t="s">
        <v>1127</v>
      </c>
      <c r="H235" s="207" t="s">
        <v>2295</v>
      </c>
    </row>
    <row r="236" spans="1:8" ht="16.5">
      <c r="A236" s="207" t="str">
        <f t="shared" si="3"/>
        <v>BLA</v>
      </c>
      <c r="B236" s="207" t="s">
        <v>276</v>
      </c>
      <c r="C236" s="207" t="s">
        <v>2149</v>
      </c>
      <c r="D236" s="207" t="s">
        <v>2071</v>
      </c>
      <c r="E236" s="207" t="s">
        <v>2131</v>
      </c>
      <c r="F236" s="216" t="s">
        <v>2038</v>
      </c>
      <c r="G236" s="207" t="s">
        <v>940</v>
      </c>
      <c r="H236" s="207" t="s">
        <v>2043</v>
      </c>
    </row>
    <row r="237" spans="1:8" ht="16.5">
      <c r="A237" s="207" t="str">
        <f t="shared" si="3"/>
        <v>BUI</v>
      </c>
      <c r="B237" s="207" t="s">
        <v>1339</v>
      </c>
      <c r="C237" s="207" t="s">
        <v>1350</v>
      </c>
      <c r="D237" s="207" t="s">
        <v>2167</v>
      </c>
      <c r="E237" s="207" t="s">
        <v>1350</v>
      </c>
      <c r="F237" s="216" t="s">
        <v>1350</v>
      </c>
      <c r="G237" s="207" t="s">
        <v>921</v>
      </c>
      <c r="H237" s="207" t="s">
        <v>1317</v>
      </c>
    </row>
    <row r="238" spans="1:8" ht="16.5">
      <c r="A238" s="207" t="str">
        <f t="shared" si="3"/>
        <v>CHARAN</v>
      </c>
      <c r="B238" s="207" t="s">
        <v>1340</v>
      </c>
      <c r="C238" s="207" t="s">
        <v>371</v>
      </c>
      <c r="D238" s="207" t="s">
        <v>371</v>
      </c>
      <c r="E238" s="207" t="s">
        <v>371</v>
      </c>
      <c r="F238" s="216" t="s">
        <v>371</v>
      </c>
      <c r="G238" s="207" t="s">
        <v>371</v>
      </c>
      <c r="H238" s="207" t="s">
        <v>371</v>
      </c>
    </row>
    <row r="239" spans="1:8" ht="16.5">
      <c r="A239" s="207" t="str">
        <f t="shared" si="3"/>
        <v>INSURE</v>
      </c>
      <c r="B239" s="207" t="s">
        <v>1341</v>
      </c>
      <c r="C239" s="207" t="s">
        <v>2168</v>
      </c>
      <c r="D239" s="207" t="s">
        <v>2168</v>
      </c>
      <c r="E239" s="207" t="s">
        <v>2169</v>
      </c>
      <c r="F239" s="216" t="s">
        <v>2169</v>
      </c>
      <c r="G239" s="207" t="s">
        <v>887</v>
      </c>
      <c r="H239" s="207" t="s">
        <v>887</v>
      </c>
    </row>
    <row r="240" spans="1:8" ht="16.5">
      <c r="A240" s="207" t="str">
        <f t="shared" si="3"/>
        <v>KWI</v>
      </c>
      <c r="B240" s="207" t="s">
        <v>1342</v>
      </c>
      <c r="C240" s="207" t="s">
        <v>1347</v>
      </c>
      <c r="D240" s="207" t="s">
        <v>1347</v>
      </c>
      <c r="E240" s="207" t="s">
        <v>726</v>
      </c>
      <c r="F240" s="216" t="s">
        <v>726</v>
      </c>
      <c r="G240" s="207" t="s">
        <v>2247</v>
      </c>
      <c r="H240" s="207" t="s">
        <v>2474</v>
      </c>
    </row>
    <row r="241" spans="1:8" ht="16.5">
      <c r="A241" s="207" t="str">
        <f t="shared" si="3"/>
        <v>MTI</v>
      </c>
      <c r="B241" s="207" t="s">
        <v>1343</v>
      </c>
      <c r="C241" s="207" t="s">
        <v>2170</v>
      </c>
      <c r="D241" s="207" t="s">
        <v>2171</v>
      </c>
      <c r="E241" s="207" t="s">
        <v>2172</v>
      </c>
      <c r="F241" s="216" t="s">
        <v>2170</v>
      </c>
      <c r="G241" s="207" t="s">
        <v>1008</v>
      </c>
      <c r="H241" s="207" t="s">
        <v>2296</v>
      </c>
    </row>
    <row r="242" spans="1:8" ht="16.5">
      <c r="A242" s="207" t="str">
        <f t="shared" si="3"/>
        <v>NKI</v>
      </c>
      <c r="B242" s="207" t="s">
        <v>1344</v>
      </c>
      <c r="C242" s="207" t="s">
        <v>1468</v>
      </c>
      <c r="D242" s="207" t="s">
        <v>2038</v>
      </c>
      <c r="E242" s="207" t="s">
        <v>1468</v>
      </c>
      <c r="F242" s="216" t="s">
        <v>1468</v>
      </c>
      <c r="G242" s="207" t="s">
        <v>1020</v>
      </c>
      <c r="H242" s="207" t="s">
        <v>2051</v>
      </c>
    </row>
    <row r="243" spans="1:8" ht="16.5">
      <c r="A243" s="207" t="str">
        <f t="shared" si="3"/>
        <v>NSI</v>
      </c>
      <c r="B243" s="207" t="s">
        <v>1345</v>
      </c>
      <c r="C243" s="207" t="s">
        <v>2173</v>
      </c>
      <c r="D243" s="207" t="s">
        <v>2057</v>
      </c>
      <c r="E243" s="207" t="s">
        <v>2173</v>
      </c>
      <c r="F243" s="216" t="s">
        <v>2460</v>
      </c>
      <c r="G243" s="207" t="s">
        <v>2438</v>
      </c>
      <c r="H243" s="207" t="s">
        <v>2390</v>
      </c>
    </row>
    <row r="244" spans="1:8" ht="16.5">
      <c r="A244" s="207" t="str">
        <f t="shared" si="3"/>
        <v>SMK</v>
      </c>
      <c r="B244" s="207" t="s">
        <v>1346</v>
      </c>
      <c r="C244" s="207" t="s">
        <v>1487</v>
      </c>
      <c r="D244" s="207" t="s">
        <v>1487</v>
      </c>
      <c r="E244" s="207" t="s">
        <v>1262</v>
      </c>
      <c r="F244" s="216" t="s">
        <v>1187</v>
      </c>
      <c r="G244" s="207" t="s">
        <v>963</v>
      </c>
      <c r="H244" s="207" t="s">
        <v>2426</v>
      </c>
    </row>
    <row r="245" spans="1:8" ht="16.5">
      <c r="A245" s="207" t="str">
        <f t="shared" si="3"/>
        <v>TGH</v>
      </c>
      <c r="B245" s="207" t="s">
        <v>1348</v>
      </c>
      <c r="C245" s="207" t="s">
        <v>2061</v>
      </c>
      <c r="D245" s="207" t="s">
        <v>2061</v>
      </c>
      <c r="E245" s="207" t="s">
        <v>1350</v>
      </c>
      <c r="F245" s="216" t="s">
        <v>1350</v>
      </c>
      <c r="G245" s="207" t="s">
        <v>1025</v>
      </c>
      <c r="H245" s="207" t="s">
        <v>2271</v>
      </c>
    </row>
    <row r="246" spans="1:8" ht="16.5">
      <c r="A246" s="207" t="str">
        <f t="shared" si="3"/>
        <v>THRE</v>
      </c>
      <c r="B246" s="207" t="s">
        <v>1352</v>
      </c>
      <c r="C246" s="207" t="s">
        <v>1336</v>
      </c>
      <c r="D246" s="207" t="s">
        <v>1588</v>
      </c>
      <c r="E246" s="207" t="s">
        <v>1574</v>
      </c>
      <c r="F246" s="216" t="s">
        <v>1575</v>
      </c>
      <c r="G246" s="207" t="s">
        <v>873</v>
      </c>
      <c r="H246" s="207" t="s">
        <v>1274</v>
      </c>
    </row>
    <row r="247" spans="1:8" ht="16.5">
      <c r="A247" s="207" t="str">
        <f t="shared" si="3"/>
        <v>THREL</v>
      </c>
      <c r="B247" s="207" t="s">
        <v>116</v>
      </c>
      <c r="C247" s="207" t="s">
        <v>1017</v>
      </c>
      <c r="D247" s="207" t="s">
        <v>1016</v>
      </c>
      <c r="E247" s="207" t="s">
        <v>944</v>
      </c>
      <c r="F247" s="216" t="s">
        <v>944</v>
      </c>
      <c r="G247" s="207" t="s">
        <v>921</v>
      </c>
      <c r="H247" s="207" t="s">
        <v>913</v>
      </c>
    </row>
    <row r="248" spans="1:8" ht="16.5">
      <c r="A248" s="207" t="str">
        <f t="shared" si="3"/>
        <v>TIPH</v>
      </c>
      <c r="B248" s="207" t="s">
        <v>1354</v>
      </c>
      <c r="C248" s="207" t="s">
        <v>1299</v>
      </c>
      <c r="D248" s="207" t="s">
        <v>743</v>
      </c>
      <c r="E248" s="207" t="s">
        <v>2147</v>
      </c>
      <c r="F248" s="216" t="s">
        <v>1382</v>
      </c>
      <c r="G248" s="207" t="s">
        <v>1095</v>
      </c>
      <c r="H248" s="207" t="s">
        <v>2458</v>
      </c>
    </row>
    <row r="249" spans="1:8" ht="16.5">
      <c r="A249" s="207" t="str">
        <f t="shared" si="3"/>
        <v>TLI</v>
      </c>
      <c r="B249" s="207" t="s">
        <v>2174</v>
      </c>
      <c r="C249" s="207" t="s">
        <v>875</v>
      </c>
      <c r="D249" s="207" t="s">
        <v>2098</v>
      </c>
      <c r="E249" s="207" t="s">
        <v>919</v>
      </c>
      <c r="F249" s="216" t="s">
        <v>1269</v>
      </c>
      <c r="G249" s="207" t="s">
        <v>1025</v>
      </c>
      <c r="H249" s="207" t="s">
        <v>2046</v>
      </c>
    </row>
    <row r="250" spans="1:8" ht="16.5">
      <c r="A250" s="207" t="str">
        <f t="shared" si="3"/>
        <v>TQM</v>
      </c>
      <c r="B250" s="207" t="s">
        <v>100</v>
      </c>
      <c r="C250" s="207" t="s">
        <v>1310</v>
      </c>
      <c r="D250" s="207" t="s">
        <v>1062</v>
      </c>
      <c r="E250" s="207" t="s">
        <v>1448</v>
      </c>
      <c r="F250" s="216" t="s">
        <v>1309</v>
      </c>
      <c r="G250" s="207" t="s">
        <v>989</v>
      </c>
      <c r="H250" s="207" t="s">
        <v>1667</v>
      </c>
    </row>
    <row r="251" spans="1:8" ht="16.5">
      <c r="A251" s="207" t="str">
        <f t="shared" si="3"/>
        <v>TSI</v>
      </c>
      <c r="B251" s="207" t="s">
        <v>1358</v>
      </c>
      <c r="C251" s="207" t="s">
        <v>1097</v>
      </c>
      <c r="D251" s="207" t="s">
        <v>1097</v>
      </c>
      <c r="E251" s="207" t="s">
        <v>1099</v>
      </c>
      <c r="F251" s="216" t="s">
        <v>1099</v>
      </c>
      <c r="G251" s="207" t="s">
        <v>873</v>
      </c>
      <c r="H251" s="207" t="s">
        <v>2433</v>
      </c>
    </row>
    <row r="252" spans="1:8" ht="16.5">
      <c r="A252" s="207" t="str">
        <f t="shared" si="3"/>
        <v>TVI</v>
      </c>
      <c r="B252" s="207" t="s">
        <v>1360</v>
      </c>
      <c r="C252" s="207" t="s">
        <v>2175</v>
      </c>
      <c r="D252" s="207" t="s">
        <v>2175</v>
      </c>
      <c r="E252" s="207" t="s">
        <v>1447</v>
      </c>
      <c r="F252" s="216" t="s">
        <v>1479</v>
      </c>
      <c r="G252" s="207" t="s">
        <v>1008</v>
      </c>
      <c r="H252" s="207" t="s">
        <v>2379</v>
      </c>
    </row>
    <row r="253" spans="1:8" ht="16.5">
      <c r="A253" s="207" t="str">
        <f t="shared" si="3"/>
        <v>AHC</v>
      </c>
      <c r="B253" s="207" t="s">
        <v>1364</v>
      </c>
      <c r="C253" s="207" t="s">
        <v>741</v>
      </c>
      <c r="D253" s="207" t="s">
        <v>838</v>
      </c>
      <c r="E253" s="207" t="s">
        <v>741</v>
      </c>
      <c r="F253" s="216" t="s">
        <v>741</v>
      </c>
      <c r="G253" s="207" t="s">
        <v>887</v>
      </c>
      <c r="H253" s="207" t="s">
        <v>887</v>
      </c>
    </row>
    <row r="254" spans="1:8" ht="16.5">
      <c r="A254" s="207" t="str">
        <f t="shared" si="3"/>
        <v>BCH</v>
      </c>
      <c r="B254" s="207" t="s">
        <v>288</v>
      </c>
      <c r="C254" s="207" t="s">
        <v>1109</v>
      </c>
      <c r="D254" s="207" t="s">
        <v>1480</v>
      </c>
      <c r="E254" s="207" t="s">
        <v>1109</v>
      </c>
      <c r="F254" s="216" t="s">
        <v>2009</v>
      </c>
      <c r="G254" s="207" t="s">
        <v>958</v>
      </c>
      <c r="H254" s="207" t="s">
        <v>1149</v>
      </c>
    </row>
    <row r="255" spans="1:8" ht="16.5">
      <c r="A255" s="207" t="str">
        <f t="shared" si="3"/>
        <v>BDMS</v>
      </c>
      <c r="B255" s="207" t="s">
        <v>285</v>
      </c>
      <c r="C255" s="207" t="s">
        <v>953</v>
      </c>
      <c r="D255" s="207" t="s">
        <v>953</v>
      </c>
      <c r="E255" s="207" t="s">
        <v>847</v>
      </c>
      <c r="F255" s="216" t="s">
        <v>847</v>
      </c>
      <c r="G255" s="207" t="s">
        <v>887</v>
      </c>
      <c r="H255" s="207" t="s">
        <v>887</v>
      </c>
    </row>
    <row r="256" spans="1:8" ht="16.5">
      <c r="A256" s="207" t="str">
        <f t="shared" si="3"/>
        <v>BH</v>
      </c>
      <c r="B256" s="207" t="s">
        <v>279</v>
      </c>
      <c r="C256" s="207" t="s">
        <v>2176</v>
      </c>
      <c r="D256" s="207" t="s">
        <v>1126</v>
      </c>
      <c r="E256" s="207" t="s">
        <v>2177</v>
      </c>
      <c r="F256" s="216" t="s">
        <v>2530</v>
      </c>
      <c r="G256" s="207" t="s">
        <v>1056</v>
      </c>
      <c r="H256" s="207" t="s">
        <v>1266</v>
      </c>
    </row>
    <row r="257" spans="1:8" ht="16.5">
      <c r="A257" s="207" t="str">
        <f t="shared" si="3"/>
        <v>CHG</v>
      </c>
      <c r="B257" s="207" t="s">
        <v>270</v>
      </c>
      <c r="C257" s="207" t="s">
        <v>1154</v>
      </c>
      <c r="D257" s="207" t="s">
        <v>964</v>
      </c>
      <c r="E257" s="207" t="s">
        <v>1154</v>
      </c>
      <c r="F257" s="216" t="s">
        <v>1148</v>
      </c>
      <c r="G257" s="207" t="s">
        <v>895</v>
      </c>
      <c r="H257" s="207" t="s">
        <v>1149</v>
      </c>
    </row>
    <row r="258" spans="1:8" ht="16.5">
      <c r="A258" s="207" t="str">
        <f t="shared" ref="A258:A321" si="4">IFERROR(LEFT(B258,FIND("&lt;",B258)-2),TRIM(B258))</f>
        <v>CMR</v>
      </c>
      <c r="B258" s="207" t="s">
        <v>1367</v>
      </c>
      <c r="C258" s="207" t="s">
        <v>1887</v>
      </c>
      <c r="D258" s="207" t="s">
        <v>1412</v>
      </c>
      <c r="E258" s="207" t="s">
        <v>1497</v>
      </c>
      <c r="F258" s="216" t="s">
        <v>1887</v>
      </c>
      <c r="G258" s="207" t="s">
        <v>966</v>
      </c>
      <c r="H258" s="207" t="s">
        <v>1433</v>
      </c>
    </row>
    <row r="259" spans="1:8" ht="16.5">
      <c r="A259" s="207" t="str">
        <f t="shared" si="4"/>
        <v>EKH</v>
      </c>
      <c r="B259" s="207" t="s">
        <v>252</v>
      </c>
      <c r="C259" s="207" t="s">
        <v>1449</v>
      </c>
      <c r="D259" s="207" t="s">
        <v>955</v>
      </c>
      <c r="E259" s="207" t="s">
        <v>1449</v>
      </c>
      <c r="F259" s="216" t="s">
        <v>1997</v>
      </c>
      <c r="G259" s="207" t="s">
        <v>1410</v>
      </c>
      <c r="H259" s="207" t="s">
        <v>2380</v>
      </c>
    </row>
    <row r="260" spans="1:8" ht="16.5">
      <c r="A260" s="207" t="str">
        <f t="shared" si="4"/>
        <v>KDH</v>
      </c>
      <c r="B260" s="207" t="s">
        <v>1371</v>
      </c>
      <c r="C260" s="207" t="s">
        <v>2056</v>
      </c>
      <c r="D260" s="207" t="s">
        <v>2056</v>
      </c>
      <c r="E260" s="207" t="s">
        <v>2056</v>
      </c>
      <c r="F260" s="216" t="s">
        <v>2056</v>
      </c>
      <c r="G260" s="207" t="s">
        <v>930</v>
      </c>
      <c r="H260" s="207" t="s">
        <v>998</v>
      </c>
    </row>
    <row r="261" spans="1:8" ht="16.5">
      <c r="A261" s="207" t="str">
        <f t="shared" si="4"/>
        <v>LPH</v>
      </c>
      <c r="B261" s="207" t="s">
        <v>214</v>
      </c>
      <c r="C261" s="207" t="s">
        <v>801</v>
      </c>
      <c r="D261" s="207" t="s">
        <v>801</v>
      </c>
      <c r="E261" s="207" t="s">
        <v>915</v>
      </c>
      <c r="F261" s="216" t="s">
        <v>929</v>
      </c>
      <c r="G261" s="207" t="s">
        <v>917</v>
      </c>
      <c r="H261" s="207" t="s">
        <v>1074</v>
      </c>
    </row>
    <row r="262" spans="1:8" ht="16.5">
      <c r="A262" s="207" t="str">
        <f t="shared" si="4"/>
        <v>M-CHAI</v>
      </c>
      <c r="B262" s="207" t="s">
        <v>1372</v>
      </c>
      <c r="C262" s="207" t="s">
        <v>1675</v>
      </c>
      <c r="D262" s="207" t="s">
        <v>1675</v>
      </c>
      <c r="E262" s="207" t="s">
        <v>2178</v>
      </c>
      <c r="F262" s="216" t="s">
        <v>2178</v>
      </c>
      <c r="G262" s="207" t="s">
        <v>2461</v>
      </c>
      <c r="H262" s="207" t="s">
        <v>1312</v>
      </c>
    </row>
    <row r="263" spans="1:8" ht="16.5">
      <c r="A263" s="207" t="str">
        <f t="shared" si="4"/>
        <v>NEW</v>
      </c>
      <c r="B263" s="207" t="s">
        <v>1373</v>
      </c>
      <c r="C263" s="207" t="s">
        <v>371</v>
      </c>
      <c r="D263" s="207" t="s">
        <v>371</v>
      </c>
      <c r="E263" s="207" t="s">
        <v>371</v>
      </c>
      <c r="F263" s="216" t="s">
        <v>371</v>
      </c>
      <c r="G263" s="207" t="s">
        <v>371</v>
      </c>
      <c r="H263" s="207" t="s">
        <v>371</v>
      </c>
    </row>
    <row r="264" spans="1:8" ht="16.5">
      <c r="A264" s="207" t="str">
        <f t="shared" si="4"/>
        <v>NTV</v>
      </c>
      <c r="B264" s="207" t="s">
        <v>1374</v>
      </c>
      <c r="C264" s="207" t="s">
        <v>791</v>
      </c>
      <c r="D264" s="207" t="s">
        <v>791</v>
      </c>
      <c r="E264" s="207" t="s">
        <v>2141</v>
      </c>
      <c r="F264" s="216" t="s">
        <v>2531</v>
      </c>
      <c r="G264" s="207" t="s">
        <v>1020</v>
      </c>
      <c r="H264" s="207" t="s">
        <v>1181</v>
      </c>
    </row>
    <row r="265" spans="1:8" ht="16.5">
      <c r="A265" s="207" t="str">
        <f t="shared" si="4"/>
        <v>PR9</v>
      </c>
      <c r="B265" s="207" t="s">
        <v>191</v>
      </c>
      <c r="C265" s="207" t="s">
        <v>744</v>
      </c>
      <c r="D265" s="207" t="s">
        <v>876</v>
      </c>
      <c r="E265" s="207" t="s">
        <v>744</v>
      </c>
      <c r="F265" s="216" t="s">
        <v>875</v>
      </c>
      <c r="G265" s="207" t="s">
        <v>958</v>
      </c>
      <c r="H265" s="207" t="s">
        <v>927</v>
      </c>
    </row>
    <row r="266" spans="1:8" ht="16.5">
      <c r="A266" s="207" t="str">
        <f t="shared" si="4"/>
        <v>PRINC</v>
      </c>
      <c r="B266" s="207" t="s">
        <v>1376</v>
      </c>
      <c r="C266" s="207" t="s">
        <v>1032</v>
      </c>
      <c r="D266" s="207" t="s">
        <v>807</v>
      </c>
      <c r="E266" s="207" t="s">
        <v>976</v>
      </c>
      <c r="F266" s="216" t="s">
        <v>976</v>
      </c>
      <c r="G266" s="207" t="s">
        <v>917</v>
      </c>
      <c r="H266" s="207" t="s">
        <v>2290</v>
      </c>
    </row>
    <row r="267" spans="1:8" ht="16.5">
      <c r="A267" s="207" t="str">
        <f t="shared" si="4"/>
        <v>RAM</v>
      </c>
      <c r="B267" s="207" t="s">
        <v>1377</v>
      </c>
      <c r="C267" s="207" t="s">
        <v>1086</v>
      </c>
      <c r="D267" s="207" t="s">
        <v>1086</v>
      </c>
      <c r="E267" s="207" t="s">
        <v>1085</v>
      </c>
      <c r="F267" s="216" t="s">
        <v>1085</v>
      </c>
      <c r="G267" s="207" t="s">
        <v>940</v>
      </c>
      <c r="H267" s="207" t="s">
        <v>1302</v>
      </c>
    </row>
    <row r="268" spans="1:8" ht="16.5">
      <c r="A268" s="207" t="str">
        <f t="shared" si="4"/>
        <v>RJH</v>
      </c>
      <c r="B268" s="207" t="s">
        <v>175</v>
      </c>
      <c r="C268" s="207" t="s">
        <v>806</v>
      </c>
      <c r="D268" s="207" t="s">
        <v>1468</v>
      </c>
      <c r="E268" s="207" t="s">
        <v>1170</v>
      </c>
      <c r="F268" s="216" t="s">
        <v>1468</v>
      </c>
      <c r="G268" s="207" t="s">
        <v>1020</v>
      </c>
      <c r="H268" s="207" t="s">
        <v>2051</v>
      </c>
    </row>
    <row r="269" spans="1:8" ht="16.5">
      <c r="A269" s="207" t="str">
        <f t="shared" si="4"/>
        <v>RPH</v>
      </c>
      <c r="B269" s="207" t="s">
        <v>173</v>
      </c>
      <c r="C269" s="207" t="s">
        <v>882</v>
      </c>
      <c r="D269" s="207" t="s">
        <v>882</v>
      </c>
      <c r="E269" s="207" t="s">
        <v>2045</v>
      </c>
      <c r="F269" s="216" t="s">
        <v>883</v>
      </c>
      <c r="G269" s="207" t="s">
        <v>917</v>
      </c>
      <c r="H269" s="207" t="s">
        <v>2179</v>
      </c>
    </row>
    <row r="270" spans="1:8" ht="16.5">
      <c r="A270" s="207" t="str">
        <f t="shared" si="4"/>
        <v>SKR</v>
      </c>
      <c r="B270" s="207" t="s">
        <v>1380</v>
      </c>
      <c r="C270" s="207" t="s">
        <v>867</v>
      </c>
      <c r="D270" s="207" t="s">
        <v>867</v>
      </c>
      <c r="E270" s="207" t="s">
        <v>1591</v>
      </c>
      <c r="F270" s="216" t="s">
        <v>2300</v>
      </c>
      <c r="G270" s="207" t="s">
        <v>877</v>
      </c>
      <c r="H270" s="207" t="s">
        <v>2235</v>
      </c>
    </row>
    <row r="271" spans="1:8" ht="16.5">
      <c r="A271" s="207" t="str">
        <f t="shared" si="4"/>
        <v>SVH</v>
      </c>
      <c r="B271" s="207" t="s">
        <v>1381</v>
      </c>
      <c r="C271" s="207" t="s">
        <v>2180</v>
      </c>
      <c r="D271" s="207" t="s">
        <v>2532</v>
      </c>
      <c r="E271" s="207" t="s">
        <v>2180</v>
      </c>
      <c r="F271" s="216" t="s">
        <v>2532</v>
      </c>
      <c r="G271" s="207" t="s">
        <v>2422</v>
      </c>
      <c r="H271" s="207" t="s">
        <v>2053</v>
      </c>
    </row>
    <row r="272" spans="1:8" ht="16.5">
      <c r="A272" s="207" t="str">
        <f t="shared" si="4"/>
        <v>THG</v>
      </c>
      <c r="B272" s="207" t="s">
        <v>118</v>
      </c>
      <c r="C272" s="207" t="s">
        <v>2181</v>
      </c>
      <c r="D272" s="207" t="s">
        <v>1192</v>
      </c>
      <c r="E272" s="207" t="s">
        <v>2181</v>
      </c>
      <c r="F272" s="216" t="s">
        <v>1192</v>
      </c>
      <c r="G272" s="207" t="s">
        <v>930</v>
      </c>
      <c r="H272" s="207" t="s">
        <v>2214</v>
      </c>
    </row>
    <row r="273" spans="1:8" ht="16.5">
      <c r="A273" s="207" t="str">
        <f t="shared" si="4"/>
        <v>VIBHA</v>
      </c>
      <c r="B273" s="207" t="s">
        <v>86</v>
      </c>
      <c r="C273" s="207" t="s">
        <v>1537</v>
      </c>
      <c r="D273" s="207" t="s">
        <v>1497</v>
      </c>
      <c r="E273" s="207" t="s">
        <v>1145</v>
      </c>
      <c r="F273" s="216" t="s">
        <v>1145</v>
      </c>
      <c r="G273" s="207" t="s">
        <v>971</v>
      </c>
      <c r="H273" s="207" t="s">
        <v>2273</v>
      </c>
    </row>
    <row r="274" spans="1:8" ht="16.5">
      <c r="A274" s="207" t="str">
        <f t="shared" si="4"/>
        <v>VIH</v>
      </c>
      <c r="B274" s="207" t="s">
        <v>1385</v>
      </c>
      <c r="C274" s="207" t="s">
        <v>1236</v>
      </c>
      <c r="D274" s="207" t="s">
        <v>1525</v>
      </c>
      <c r="E274" s="207" t="s">
        <v>856</v>
      </c>
      <c r="F274" s="216" t="s">
        <v>1236</v>
      </c>
      <c r="G274" s="207" t="s">
        <v>887</v>
      </c>
      <c r="H274" s="207" t="s">
        <v>887</v>
      </c>
    </row>
    <row r="275" spans="1:8" ht="16.5">
      <c r="A275" s="207" t="str">
        <f t="shared" si="4"/>
        <v>WPH</v>
      </c>
      <c r="B275" s="207" t="s">
        <v>1389</v>
      </c>
      <c r="C275" s="207" t="s">
        <v>1154</v>
      </c>
      <c r="D275" s="207" t="s">
        <v>837</v>
      </c>
      <c r="E275" s="207" t="s">
        <v>1154</v>
      </c>
      <c r="F275" s="216" t="s">
        <v>1148</v>
      </c>
      <c r="G275" s="207" t="s">
        <v>895</v>
      </c>
      <c r="H275" s="207" t="s">
        <v>1149</v>
      </c>
    </row>
    <row r="276" spans="1:8" ht="16.5">
      <c r="A276" s="207" t="str">
        <f t="shared" si="4"/>
        <v>ASIA</v>
      </c>
      <c r="B276" s="207" t="s">
        <v>1391</v>
      </c>
      <c r="C276" s="207" t="s">
        <v>978</v>
      </c>
      <c r="D276" s="207" t="s">
        <v>978</v>
      </c>
      <c r="E276" s="207" t="s">
        <v>1130</v>
      </c>
      <c r="F276" s="216" t="s">
        <v>897</v>
      </c>
      <c r="G276" s="207" t="s">
        <v>887</v>
      </c>
      <c r="H276" s="207" t="s">
        <v>887</v>
      </c>
    </row>
    <row r="277" spans="1:8" ht="16.5">
      <c r="A277" s="207" t="str">
        <f t="shared" si="4"/>
        <v>BEYOND</v>
      </c>
      <c r="B277" s="207" t="s">
        <v>1394</v>
      </c>
      <c r="C277" s="207" t="s">
        <v>888</v>
      </c>
      <c r="D277" s="207" t="s">
        <v>1168</v>
      </c>
      <c r="E277" s="207" t="s">
        <v>888</v>
      </c>
      <c r="F277" s="216" t="s">
        <v>1168</v>
      </c>
      <c r="G277" s="207" t="s">
        <v>958</v>
      </c>
      <c r="H277" s="207" t="s">
        <v>2533</v>
      </c>
    </row>
    <row r="278" spans="1:8" ht="16.5">
      <c r="A278" s="207" t="str">
        <f t="shared" si="4"/>
        <v>CENTEL</v>
      </c>
      <c r="B278" s="207" t="s">
        <v>272</v>
      </c>
      <c r="C278" s="207" t="s">
        <v>831</v>
      </c>
      <c r="D278" s="207" t="s">
        <v>831</v>
      </c>
      <c r="E278" s="207" t="s">
        <v>2419</v>
      </c>
      <c r="F278" s="216" t="s">
        <v>988</v>
      </c>
      <c r="G278" s="207" t="s">
        <v>1127</v>
      </c>
      <c r="H278" s="207" t="s">
        <v>2305</v>
      </c>
    </row>
    <row r="279" spans="1:8" ht="16.5">
      <c r="A279" s="207" t="str">
        <f t="shared" si="4"/>
        <v>CSR</v>
      </c>
      <c r="B279" s="207" t="s">
        <v>1396</v>
      </c>
      <c r="C279" s="207" t="s">
        <v>371</v>
      </c>
      <c r="D279" s="207" t="s">
        <v>371</v>
      </c>
      <c r="E279" s="207" t="s">
        <v>371</v>
      </c>
      <c r="F279" s="216" t="s">
        <v>371</v>
      </c>
      <c r="G279" s="207" t="s">
        <v>371</v>
      </c>
      <c r="H279" s="207" t="s">
        <v>371</v>
      </c>
    </row>
    <row r="280" spans="1:8" ht="16.5">
      <c r="A280" s="207" t="str">
        <f t="shared" si="4"/>
        <v>DUSIT</v>
      </c>
      <c r="B280" s="207" t="s">
        <v>1397</v>
      </c>
      <c r="C280" s="207" t="s">
        <v>1272</v>
      </c>
      <c r="D280" s="207" t="s">
        <v>1272</v>
      </c>
      <c r="E280" s="207" t="s">
        <v>808</v>
      </c>
      <c r="F280" s="216" t="s">
        <v>798</v>
      </c>
      <c r="G280" s="207" t="s">
        <v>1025</v>
      </c>
      <c r="H280" s="207" t="s">
        <v>2313</v>
      </c>
    </row>
    <row r="281" spans="1:8" ht="16.5">
      <c r="A281" s="207" t="str">
        <f t="shared" si="4"/>
        <v>ERW</v>
      </c>
      <c r="B281" s="207" t="s">
        <v>250</v>
      </c>
      <c r="C281" s="207" t="s">
        <v>1427</v>
      </c>
      <c r="D281" s="207" t="s">
        <v>1409</v>
      </c>
      <c r="E281" s="207" t="s">
        <v>1315</v>
      </c>
      <c r="F281" s="216" t="s">
        <v>1427</v>
      </c>
      <c r="G281" s="207" t="s">
        <v>971</v>
      </c>
      <c r="H281" s="207" t="s">
        <v>2059</v>
      </c>
    </row>
    <row r="282" spans="1:8" ht="16.5">
      <c r="A282" s="207" t="str">
        <f t="shared" si="4"/>
        <v>GRAND</v>
      </c>
      <c r="B282" s="207" t="s">
        <v>1399</v>
      </c>
      <c r="C282" s="207" t="s">
        <v>1531</v>
      </c>
      <c r="D282" s="207" t="s">
        <v>1531</v>
      </c>
      <c r="E282" s="207" t="s">
        <v>2083</v>
      </c>
      <c r="F282" s="216" t="s">
        <v>2381</v>
      </c>
      <c r="G282" s="207" t="s">
        <v>887</v>
      </c>
      <c r="H282" s="207" t="s">
        <v>887</v>
      </c>
    </row>
    <row r="283" spans="1:8" ht="16.5">
      <c r="A283" s="207" t="str">
        <f t="shared" si="4"/>
        <v>LRH</v>
      </c>
      <c r="B283" s="207" t="s">
        <v>1402</v>
      </c>
      <c r="C283" s="207" t="s">
        <v>1639</v>
      </c>
      <c r="D283" s="207" t="s">
        <v>1639</v>
      </c>
      <c r="E283" s="207" t="s">
        <v>2111</v>
      </c>
      <c r="F283" s="216" t="s">
        <v>1639</v>
      </c>
      <c r="G283" s="207" t="s">
        <v>1020</v>
      </c>
      <c r="H283" s="207" t="s">
        <v>885</v>
      </c>
    </row>
    <row r="284" spans="1:8" ht="16.5">
      <c r="A284" s="207" t="str">
        <f t="shared" si="4"/>
        <v>MANRIN</v>
      </c>
      <c r="B284" s="207" t="s">
        <v>1403</v>
      </c>
      <c r="C284" s="207" t="s">
        <v>1435</v>
      </c>
      <c r="D284" s="207" t="s">
        <v>1435</v>
      </c>
      <c r="E284" s="207" t="s">
        <v>1434</v>
      </c>
      <c r="F284" s="216" t="s">
        <v>1434</v>
      </c>
      <c r="G284" s="207" t="s">
        <v>877</v>
      </c>
      <c r="H284" s="207" t="s">
        <v>2183</v>
      </c>
    </row>
    <row r="285" spans="1:8" ht="16.5">
      <c r="A285" s="207" t="str">
        <f t="shared" si="4"/>
        <v>OHTL</v>
      </c>
      <c r="B285" s="207" t="s">
        <v>1405</v>
      </c>
      <c r="C285" s="207" t="s">
        <v>2184</v>
      </c>
      <c r="D285" s="207" t="s">
        <v>2185</v>
      </c>
      <c r="E285" s="207" t="s">
        <v>2186</v>
      </c>
      <c r="F285" s="216" t="s">
        <v>2185</v>
      </c>
      <c r="G285" s="207" t="s">
        <v>2115</v>
      </c>
      <c r="H285" s="207" t="s">
        <v>1393</v>
      </c>
    </row>
    <row r="286" spans="1:8" ht="16.5">
      <c r="A286" s="207" t="str">
        <f t="shared" si="4"/>
        <v>ROH</v>
      </c>
      <c r="B286" s="207" t="s">
        <v>1406</v>
      </c>
      <c r="C286" s="207" t="s">
        <v>1148</v>
      </c>
      <c r="D286" s="207" t="s">
        <v>1148</v>
      </c>
      <c r="E286" s="207" t="s">
        <v>925</v>
      </c>
      <c r="F286" s="216" t="s">
        <v>1190</v>
      </c>
      <c r="G286" s="207" t="s">
        <v>1814</v>
      </c>
      <c r="H286" s="207" t="s">
        <v>2382</v>
      </c>
    </row>
    <row r="287" spans="1:8" ht="16.5">
      <c r="A287" s="207" t="str">
        <f t="shared" si="4"/>
        <v>SHANG</v>
      </c>
      <c r="B287" s="207" t="s">
        <v>1408</v>
      </c>
      <c r="C287" s="207" t="s">
        <v>2187</v>
      </c>
      <c r="D287" s="207" t="s">
        <v>2187</v>
      </c>
      <c r="E287" s="207" t="s">
        <v>2146</v>
      </c>
      <c r="F287" s="216" t="s">
        <v>1086</v>
      </c>
      <c r="G287" s="207" t="s">
        <v>940</v>
      </c>
      <c r="H287" s="207" t="s">
        <v>1302</v>
      </c>
    </row>
    <row r="288" spans="1:8" ht="16.5">
      <c r="A288" s="207" t="str">
        <f t="shared" si="4"/>
        <v>SHR</v>
      </c>
      <c r="B288" s="207" t="s">
        <v>157</v>
      </c>
      <c r="C288" s="207" t="s">
        <v>834</v>
      </c>
      <c r="D288" s="207" t="s">
        <v>937</v>
      </c>
      <c r="E288" s="207" t="s">
        <v>957</v>
      </c>
      <c r="F288" s="216" t="s">
        <v>2091</v>
      </c>
      <c r="G288" s="207" t="s">
        <v>971</v>
      </c>
      <c r="H288" s="207" t="s">
        <v>2319</v>
      </c>
    </row>
    <row r="289" spans="1:8" ht="16.5">
      <c r="A289" s="207" t="str">
        <f t="shared" si="4"/>
        <v>VRANDA</v>
      </c>
      <c r="B289" s="207" t="s">
        <v>85</v>
      </c>
      <c r="C289" s="207" t="s">
        <v>976</v>
      </c>
      <c r="D289" s="207" t="s">
        <v>1369</v>
      </c>
      <c r="E289" s="207" t="s">
        <v>976</v>
      </c>
      <c r="F289" s="216" t="s">
        <v>807</v>
      </c>
      <c r="G289" s="207" t="s">
        <v>958</v>
      </c>
      <c r="H289" s="207" t="s">
        <v>2534</v>
      </c>
    </row>
    <row r="290" spans="1:8" ht="16.5">
      <c r="A290" s="207" t="str">
        <f t="shared" si="4"/>
        <v>AAV</v>
      </c>
      <c r="B290" s="207" t="s">
        <v>310</v>
      </c>
      <c r="C290" s="207" t="s">
        <v>1826</v>
      </c>
      <c r="D290" s="207" t="s">
        <v>1106</v>
      </c>
      <c r="E290" s="207" t="s">
        <v>1548</v>
      </c>
      <c r="F290" s="216" t="s">
        <v>1548</v>
      </c>
      <c r="G290" s="207" t="s">
        <v>1814</v>
      </c>
      <c r="H290" s="207" t="s">
        <v>2535</v>
      </c>
    </row>
    <row r="291" spans="1:8" ht="16.5">
      <c r="A291" s="207" t="str">
        <f t="shared" si="4"/>
        <v>AOT</v>
      </c>
      <c r="B291" s="207" t="s">
        <v>301</v>
      </c>
      <c r="C291" s="207" t="s">
        <v>2189</v>
      </c>
      <c r="D291" s="207" t="s">
        <v>2462</v>
      </c>
      <c r="E291" s="207" t="s">
        <v>2107</v>
      </c>
      <c r="F291" s="216" t="s">
        <v>2189</v>
      </c>
      <c r="G291" s="207" t="s">
        <v>940</v>
      </c>
      <c r="H291" s="207" t="s">
        <v>2298</v>
      </c>
    </row>
    <row r="292" spans="1:8" ht="16.5">
      <c r="A292" s="207" t="str">
        <f t="shared" si="4"/>
        <v>ASIMAR</v>
      </c>
      <c r="B292" s="207" t="s">
        <v>1414</v>
      </c>
      <c r="C292" s="207" t="s">
        <v>1256</v>
      </c>
      <c r="D292" s="207" t="s">
        <v>2190</v>
      </c>
      <c r="E292" s="207" t="s">
        <v>1256</v>
      </c>
      <c r="F292" s="216" t="s">
        <v>1247</v>
      </c>
      <c r="G292" s="207" t="s">
        <v>1158</v>
      </c>
      <c r="H292" s="207" t="s">
        <v>1260</v>
      </c>
    </row>
    <row r="293" spans="1:8" ht="16.5">
      <c r="A293" s="207" t="str">
        <f t="shared" si="4"/>
        <v>B</v>
      </c>
      <c r="B293" s="207" t="s">
        <v>1418</v>
      </c>
      <c r="C293" s="207" t="s">
        <v>1420</v>
      </c>
      <c r="D293" s="207" t="s">
        <v>1951</v>
      </c>
      <c r="E293" s="207" t="s">
        <v>1419</v>
      </c>
      <c r="F293" s="216" t="s">
        <v>1420</v>
      </c>
      <c r="G293" s="207" t="s">
        <v>887</v>
      </c>
      <c r="H293" s="207" t="s">
        <v>887</v>
      </c>
    </row>
    <row r="294" spans="1:8" ht="16.5">
      <c r="A294" s="207" t="str">
        <f t="shared" si="4"/>
        <v>BA</v>
      </c>
      <c r="B294" s="207" t="s">
        <v>293</v>
      </c>
      <c r="C294" s="207" t="s">
        <v>1168</v>
      </c>
      <c r="D294" s="207" t="s">
        <v>833</v>
      </c>
      <c r="E294" s="207" t="s">
        <v>810</v>
      </c>
      <c r="F294" s="216" t="s">
        <v>810</v>
      </c>
      <c r="G294" s="207" t="s">
        <v>1025</v>
      </c>
      <c r="H294" s="207" t="s">
        <v>2387</v>
      </c>
    </row>
    <row r="295" spans="1:8" ht="16.5">
      <c r="A295" s="207" t="str">
        <f t="shared" si="4"/>
        <v>BEM</v>
      </c>
      <c r="B295" s="207" t="s">
        <v>282</v>
      </c>
      <c r="C295" s="207" t="s">
        <v>1713</v>
      </c>
      <c r="D295" s="207" t="s">
        <v>856</v>
      </c>
      <c r="E295" s="207" t="s">
        <v>1453</v>
      </c>
      <c r="F295" s="216" t="s">
        <v>1453</v>
      </c>
      <c r="G295" s="207" t="s">
        <v>983</v>
      </c>
      <c r="H295" s="207" t="s">
        <v>2536</v>
      </c>
    </row>
    <row r="296" spans="1:8" ht="16.5">
      <c r="A296" s="207" t="str">
        <f t="shared" si="4"/>
        <v>BIOTEC</v>
      </c>
      <c r="B296" s="207" t="s">
        <v>1424</v>
      </c>
      <c r="C296" s="207" t="s">
        <v>2192</v>
      </c>
      <c r="D296" s="207" t="s">
        <v>1231</v>
      </c>
      <c r="E296" s="207" t="s">
        <v>2192</v>
      </c>
      <c r="F296" s="216" t="s">
        <v>2192</v>
      </c>
      <c r="G296" s="207" t="s">
        <v>1158</v>
      </c>
      <c r="H296" s="207" t="s">
        <v>1084</v>
      </c>
    </row>
    <row r="297" spans="1:8" ht="16.5">
      <c r="A297" s="207" t="str">
        <f t="shared" si="4"/>
        <v>BTS</v>
      </c>
      <c r="B297" s="207" t="s">
        <v>274</v>
      </c>
      <c r="C297" s="207" t="s">
        <v>1296</v>
      </c>
      <c r="D297" s="207" t="s">
        <v>905</v>
      </c>
      <c r="E297" s="207" t="s">
        <v>1089</v>
      </c>
      <c r="F297" s="216" t="s">
        <v>1089</v>
      </c>
      <c r="G297" s="207" t="s">
        <v>917</v>
      </c>
      <c r="H297" s="207" t="s">
        <v>1043</v>
      </c>
    </row>
    <row r="298" spans="1:8" ht="16.5">
      <c r="A298" s="207" t="str">
        <f t="shared" si="4"/>
        <v>BTSGIF</v>
      </c>
      <c r="B298" s="207" t="s">
        <v>379</v>
      </c>
      <c r="C298" s="207" t="s">
        <v>1632</v>
      </c>
      <c r="D298" s="207" t="s">
        <v>850</v>
      </c>
      <c r="E298" s="207" t="s">
        <v>1562</v>
      </c>
      <c r="F298" s="216" t="s">
        <v>1398</v>
      </c>
      <c r="G298" s="207" t="s">
        <v>881</v>
      </c>
      <c r="H298" s="207" t="s">
        <v>2537</v>
      </c>
    </row>
    <row r="299" spans="1:8" ht="16.5">
      <c r="A299" s="207" t="str">
        <f t="shared" si="4"/>
        <v>DMT</v>
      </c>
      <c r="B299" s="207" t="s">
        <v>331</v>
      </c>
      <c r="C299" s="207" t="s">
        <v>1422</v>
      </c>
      <c r="D299" s="207" t="s">
        <v>1422</v>
      </c>
      <c r="E299" s="207" t="s">
        <v>735</v>
      </c>
      <c r="F299" s="216" t="s">
        <v>1101</v>
      </c>
      <c r="G299" s="207" t="s">
        <v>921</v>
      </c>
      <c r="H299" s="207" t="s">
        <v>1430</v>
      </c>
    </row>
    <row r="300" spans="1:8" ht="16.5">
      <c r="A300" s="207" t="str">
        <f t="shared" si="4"/>
        <v>III</v>
      </c>
      <c r="B300" s="207" t="s">
        <v>236</v>
      </c>
      <c r="C300" s="207" t="s">
        <v>808</v>
      </c>
      <c r="D300" s="207" t="s">
        <v>798</v>
      </c>
      <c r="E300" s="207" t="s">
        <v>1308</v>
      </c>
      <c r="F300" s="216" t="s">
        <v>1273</v>
      </c>
      <c r="G300" s="207" t="s">
        <v>887</v>
      </c>
      <c r="H300" s="207" t="s">
        <v>887</v>
      </c>
    </row>
    <row r="301" spans="1:8" ht="16.5">
      <c r="A301" s="207" t="str">
        <f t="shared" si="4"/>
        <v>JWD</v>
      </c>
      <c r="B301" s="207" t="s">
        <v>223</v>
      </c>
      <c r="C301" s="207" t="s">
        <v>741</v>
      </c>
      <c r="D301" s="207" t="s">
        <v>1362</v>
      </c>
      <c r="E301" s="207" t="s">
        <v>2098</v>
      </c>
      <c r="F301" s="216" t="s">
        <v>741</v>
      </c>
      <c r="G301" s="207" t="s">
        <v>958</v>
      </c>
      <c r="H301" s="207" t="s">
        <v>998</v>
      </c>
    </row>
    <row r="302" spans="1:8" ht="16.5">
      <c r="A302" s="207" t="str">
        <f t="shared" si="4"/>
        <v>KEX</v>
      </c>
      <c r="B302" s="207" t="s">
        <v>333</v>
      </c>
      <c r="C302" s="207" t="s">
        <v>1349</v>
      </c>
      <c r="D302" s="207" t="s">
        <v>1499</v>
      </c>
      <c r="E302" s="207" t="s">
        <v>2167</v>
      </c>
      <c r="F302" s="216" t="s">
        <v>2061</v>
      </c>
      <c r="G302" s="207" t="s">
        <v>921</v>
      </c>
      <c r="H302" s="207" t="s">
        <v>1317</v>
      </c>
    </row>
    <row r="303" spans="1:8" ht="16.5">
      <c r="A303" s="207" t="str">
        <f t="shared" si="4"/>
        <v>KIAT</v>
      </c>
      <c r="B303" s="207" t="s">
        <v>1437</v>
      </c>
      <c r="C303" s="207" t="s">
        <v>2194</v>
      </c>
      <c r="D303" s="207" t="s">
        <v>2194</v>
      </c>
      <c r="E303" s="207" t="s">
        <v>1962</v>
      </c>
      <c r="F303" s="216" t="s">
        <v>1962</v>
      </c>
      <c r="G303" s="207" t="s">
        <v>887</v>
      </c>
      <c r="H303" s="207" t="s">
        <v>887</v>
      </c>
    </row>
    <row r="304" spans="1:8" ht="16.5">
      <c r="A304" s="207" t="str">
        <f t="shared" si="4"/>
        <v>KWC</v>
      </c>
      <c r="B304" s="207" t="s">
        <v>1440</v>
      </c>
      <c r="C304" s="207" t="s">
        <v>371</v>
      </c>
      <c r="D304" s="207" t="s">
        <v>371</v>
      </c>
      <c r="E304" s="207" t="s">
        <v>371</v>
      </c>
      <c r="F304" s="216" t="s">
        <v>371</v>
      </c>
      <c r="G304" s="207" t="s">
        <v>371</v>
      </c>
      <c r="H304" s="207" t="s">
        <v>371</v>
      </c>
    </row>
    <row r="305" spans="1:8" ht="16.5">
      <c r="A305" s="207" t="str">
        <f t="shared" si="4"/>
        <v>MENA</v>
      </c>
      <c r="B305" s="207" t="s">
        <v>1441</v>
      </c>
      <c r="C305" s="207" t="s">
        <v>1782</v>
      </c>
      <c r="D305" s="207" t="s">
        <v>1807</v>
      </c>
      <c r="E305" s="207" t="s">
        <v>911</v>
      </c>
      <c r="F305" s="216" t="s">
        <v>911</v>
      </c>
      <c r="G305" s="207" t="s">
        <v>971</v>
      </c>
      <c r="H305" s="207" t="s">
        <v>2529</v>
      </c>
    </row>
    <row r="306" spans="1:8" ht="16.5">
      <c r="A306" s="207" t="str">
        <f t="shared" si="4"/>
        <v>NOK</v>
      </c>
      <c r="B306" s="207" t="s">
        <v>1443</v>
      </c>
      <c r="C306" s="207" t="s">
        <v>371</v>
      </c>
      <c r="D306" s="207" t="s">
        <v>371</v>
      </c>
      <c r="E306" s="207" t="s">
        <v>371</v>
      </c>
      <c r="F306" s="216" t="s">
        <v>371</v>
      </c>
      <c r="G306" s="207" t="s">
        <v>371</v>
      </c>
      <c r="H306" s="207" t="s">
        <v>371</v>
      </c>
    </row>
    <row r="307" spans="1:8" ht="16.5">
      <c r="A307" s="207" t="str">
        <f t="shared" si="4"/>
        <v>NYT</v>
      </c>
      <c r="B307" s="207" t="s">
        <v>198</v>
      </c>
      <c r="C307" s="207" t="s">
        <v>1083</v>
      </c>
      <c r="D307" s="207" t="s">
        <v>1154</v>
      </c>
      <c r="E307" s="207" t="s">
        <v>1155</v>
      </c>
      <c r="F307" s="216" t="s">
        <v>1083</v>
      </c>
      <c r="G307" s="207" t="s">
        <v>887</v>
      </c>
      <c r="H307" s="207" t="s">
        <v>887</v>
      </c>
    </row>
    <row r="308" spans="1:8" ht="16.5">
      <c r="A308" s="207" t="str">
        <f t="shared" si="4"/>
        <v>PORT</v>
      </c>
      <c r="B308" s="207" t="s">
        <v>192</v>
      </c>
      <c r="C308" s="207" t="s">
        <v>1643</v>
      </c>
      <c r="D308" s="207" t="s">
        <v>1522</v>
      </c>
      <c r="E308" s="207" t="s">
        <v>1254</v>
      </c>
      <c r="F308" s="216" t="s">
        <v>1445</v>
      </c>
      <c r="G308" s="207" t="s">
        <v>887</v>
      </c>
      <c r="H308" s="207" t="s">
        <v>887</v>
      </c>
    </row>
    <row r="309" spans="1:8" ht="16.5">
      <c r="A309" s="207" t="str">
        <f t="shared" si="4"/>
        <v>PRM</v>
      </c>
      <c r="B309" s="207" t="s">
        <v>189</v>
      </c>
      <c r="C309" s="207" t="s">
        <v>1151</v>
      </c>
      <c r="D309" s="207" t="s">
        <v>994</v>
      </c>
      <c r="E309" s="207" t="s">
        <v>882</v>
      </c>
      <c r="F309" s="216" t="s">
        <v>994</v>
      </c>
      <c r="G309" s="207" t="s">
        <v>1001</v>
      </c>
      <c r="H309" s="207" t="s">
        <v>2347</v>
      </c>
    </row>
    <row r="310" spans="1:8" ht="16.5">
      <c r="A310" s="207" t="str">
        <f t="shared" si="4"/>
        <v>PSL</v>
      </c>
      <c r="B310" s="207" t="s">
        <v>187</v>
      </c>
      <c r="C310" s="207" t="s">
        <v>1331</v>
      </c>
      <c r="D310" s="207" t="s">
        <v>2195</v>
      </c>
      <c r="E310" s="207" t="s">
        <v>1013</v>
      </c>
      <c r="F310" s="216" t="s">
        <v>852</v>
      </c>
      <c r="G310" s="207" t="s">
        <v>1102</v>
      </c>
      <c r="H310" s="207" t="s">
        <v>2196</v>
      </c>
    </row>
    <row r="311" spans="1:8" ht="16.5">
      <c r="A311" s="207" t="str">
        <f t="shared" si="4"/>
        <v>RCL</v>
      </c>
      <c r="B311" s="207" t="s">
        <v>176</v>
      </c>
      <c r="C311" s="207" t="s">
        <v>1005</v>
      </c>
      <c r="D311" s="207" t="s">
        <v>990</v>
      </c>
      <c r="E311" s="207" t="s">
        <v>1379</v>
      </c>
      <c r="F311" s="216" t="s">
        <v>979</v>
      </c>
      <c r="G311" s="207" t="s">
        <v>1008</v>
      </c>
      <c r="H311" s="207" t="s">
        <v>1095</v>
      </c>
    </row>
    <row r="312" spans="1:8" ht="16.5">
      <c r="A312" s="207" t="str">
        <f t="shared" si="4"/>
        <v>TFFIF</v>
      </c>
      <c r="B312" s="207" t="s">
        <v>380</v>
      </c>
      <c r="C312" s="207" t="s">
        <v>1071</v>
      </c>
      <c r="D312" s="207" t="s">
        <v>865</v>
      </c>
      <c r="E312" s="207" t="s">
        <v>1449</v>
      </c>
      <c r="F312" s="216" t="s">
        <v>865</v>
      </c>
      <c r="G312" s="207" t="s">
        <v>884</v>
      </c>
      <c r="H312" s="207" t="s">
        <v>1196</v>
      </c>
    </row>
    <row r="313" spans="1:8" ht="16.5">
      <c r="A313" s="207" t="str">
        <f t="shared" si="4"/>
        <v>THAI</v>
      </c>
      <c r="B313" s="207" t="s">
        <v>1451</v>
      </c>
      <c r="C313" s="207" t="s">
        <v>371</v>
      </c>
      <c r="D313" s="207" t="s">
        <v>371</v>
      </c>
      <c r="E313" s="207" t="s">
        <v>371</v>
      </c>
      <c r="F313" s="216" t="s">
        <v>371</v>
      </c>
      <c r="G313" s="207" t="s">
        <v>371</v>
      </c>
      <c r="H313" s="207" t="s">
        <v>371</v>
      </c>
    </row>
    <row r="314" spans="1:8" ht="16.5">
      <c r="A314" s="207" t="str">
        <f t="shared" si="4"/>
        <v>TSTE</v>
      </c>
      <c r="B314" s="207" t="s">
        <v>1452</v>
      </c>
      <c r="C314" s="207" t="s">
        <v>371</v>
      </c>
      <c r="D314" s="207" t="s">
        <v>371</v>
      </c>
      <c r="E314" s="207" t="s">
        <v>371</v>
      </c>
      <c r="F314" s="216" t="s">
        <v>371</v>
      </c>
      <c r="G314" s="207" t="s">
        <v>371</v>
      </c>
      <c r="H314" s="207" t="s">
        <v>371</v>
      </c>
    </row>
    <row r="315" spans="1:8" ht="16.5">
      <c r="A315" s="207" t="str">
        <f t="shared" si="4"/>
        <v>TTA</v>
      </c>
      <c r="B315" s="207" t="s">
        <v>97</v>
      </c>
      <c r="C315" s="207" t="s">
        <v>845</v>
      </c>
      <c r="D315" s="207" t="s">
        <v>1088</v>
      </c>
      <c r="E315" s="207" t="s">
        <v>907</v>
      </c>
      <c r="F315" s="216" t="s">
        <v>907</v>
      </c>
      <c r="G315" s="207" t="s">
        <v>884</v>
      </c>
      <c r="H315" s="207" t="s">
        <v>1124</v>
      </c>
    </row>
    <row r="316" spans="1:8" ht="16.5">
      <c r="A316" s="207" t="str">
        <f t="shared" si="4"/>
        <v>WICE</v>
      </c>
      <c r="B316" s="207" t="s">
        <v>82</v>
      </c>
      <c r="C316" s="207" t="s">
        <v>1162</v>
      </c>
      <c r="D316" s="207" t="s">
        <v>1272</v>
      </c>
      <c r="E316" s="207" t="s">
        <v>1308</v>
      </c>
      <c r="F316" s="216" t="s">
        <v>1273</v>
      </c>
      <c r="G316" s="207" t="s">
        <v>1206</v>
      </c>
      <c r="H316" s="207" t="s">
        <v>984</v>
      </c>
    </row>
    <row r="317" spans="1:8" ht="16.5">
      <c r="A317" s="207" t="str">
        <f t="shared" si="4"/>
        <v>BWG</v>
      </c>
      <c r="B317" s="207" t="s">
        <v>1454</v>
      </c>
      <c r="C317" s="207" t="s">
        <v>1328</v>
      </c>
      <c r="D317" s="207" t="s">
        <v>1879</v>
      </c>
      <c r="E317" s="207" t="s">
        <v>1328</v>
      </c>
      <c r="F317" s="216" t="s">
        <v>1228</v>
      </c>
      <c r="G317" s="207" t="s">
        <v>895</v>
      </c>
      <c r="H317" s="207" t="s">
        <v>2104</v>
      </c>
    </row>
    <row r="318" spans="1:8" ht="16.5">
      <c r="A318" s="207" t="str">
        <f t="shared" si="4"/>
        <v>GENCO</v>
      </c>
      <c r="B318" s="207" t="s">
        <v>1457</v>
      </c>
      <c r="C318" s="207" t="s">
        <v>1520</v>
      </c>
      <c r="D318" s="207" t="s">
        <v>1520</v>
      </c>
      <c r="E318" s="207" t="s">
        <v>1519</v>
      </c>
      <c r="F318" s="216" t="s">
        <v>1520</v>
      </c>
      <c r="G318" s="207" t="s">
        <v>1158</v>
      </c>
      <c r="H318" s="207" t="s">
        <v>2197</v>
      </c>
    </row>
    <row r="319" spans="1:8" ht="16.5">
      <c r="A319" s="207" t="str">
        <f t="shared" si="4"/>
        <v>PRO</v>
      </c>
      <c r="B319" s="207" t="s">
        <v>1460</v>
      </c>
      <c r="C319" s="207" t="s">
        <v>371</v>
      </c>
      <c r="D319" s="207" t="s">
        <v>371</v>
      </c>
      <c r="E319" s="207" t="s">
        <v>371</v>
      </c>
      <c r="F319" s="216" t="s">
        <v>371</v>
      </c>
      <c r="G319" s="207" t="s">
        <v>371</v>
      </c>
      <c r="H319" s="207" t="s">
        <v>371</v>
      </c>
    </row>
    <row r="320" spans="1:8" ht="16.5">
      <c r="A320" s="207" t="str">
        <f t="shared" si="4"/>
        <v>SISB</v>
      </c>
      <c r="B320" s="207" t="s">
        <v>153</v>
      </c>
      <c r="C320" s="207" t="s">
        <v>1870</v>
      </c>
      <c r="D320" s="207" t="s">
        <v>1578</v>
      </c>
      <c r="E320" s="207" t="s">
        <v>1474</v>
      </c>
      <c r="F320" s="216" t="s">
        <v>1870</v>
      </c>
      <c r="G320" s="207" t="s">
        <v>921</v>
      </c>
      <c r="H320" s="207" t="s">
        <v>1185</v>
      </c>
    </row>
    <row r="321" spans="1:8" ht="16.5">
      <c r="A321" s="207" t="str">
        <f t="shared" si="4"/>
        <v>SO</v>
      </c>
      <c r="B321" s="207" t="s">
        <v>345</v>
      </c>
      <c r="C321" s="207" t="s">
        <v>888</v>
      </c>
      <c r="D321" s="207" t="s">
        <v>888</v>
      </c>
      <c r="E321" s="207" t="s">
        <v>1169</v>
      </c>
      <c r="F321" s="216" t="s">
        <v>888</v>
      </c>
      <c r="G321" s="207" t="s">
        <v>887</v>
      </c>
      <c r="H321" s="207" t="s">
        <v>887</v>
      </c>
    </row>
    <row r="322" spans="1:8" ht="16.5">
      <c r="A322" s="207" t="str">
        <f t="shared" ref="A322:A385" si="5">IFERROR(LEFT(B322,FIND("&lt;",B322)-2),TRIM(B322))</f>
        <v>B52</v>
      </c>
      <c r="B322" s="207" t="s">
        <v>1461</v>
      </c>
      <c r="C322" s="207" t="s">
        <v>1222</v>
      </c>
      <c r="D322" s="207" t="s">
        <v>1222</v>
      </c>
      <c r="E322" s="207" t="s">
        <v>1384</v>
      </c>
      <c r="F322" s="216" t="s">
        <v>1384</v>
      </c>
      <c r="G322" s="207" t="s">
        <v>971</v>
      </c>
      <c r="H322" s="207" t="s">
        <v>2150</v>
      </c>
    </row>
    <row r="323" spans="1:8" ht="16.5">
      <c r="A323" s="207" t="str">
        <f t="shared" si="5"/>
        <v>BEAUTY</v>
      </c>
      <c r="B323" s="207" t="s">
        <v>284</v>
      </c>
      <c r="C323" s="207" t="s">
        <v>1141</v>
      </c>
      <c r="D323" s="207" t="s">
        <v>2130</v>
      </c>
      <c r="E323" s="207" t="s">
        <v>1141</v>
      </c>
      <c r="F323" s="216" t="s">
        <v>1141</v>
      </c>
      <c r="G323" s="207" t="s">
        <v>873</v>
      </c>
      <c r="H323" s="207" t="s">
        <v>2225</v>
      </c>
    </row>
    <row r="324" spans="1:8" ht="16.5">
      <c r="A324" s="207" t="str">
        <f t="shared" si="5"/>
        <v>BIG</v>
      </c>
      <c r="B324" s="207" t="s">
        <v>1463</v>
      </c>
      <c r="C324" s="207" t="s">
        <v>1766</v>
      </c>
      <c r="D324" s="207" t="s">
        <v>1766</v>
      </c>
      <c r="E324" s="207" t="s">
        <v>1241</v>
      </c>
      <c r="F324" s="216" t="s">
        <v>1241</v>
      </c>
      <c r="G324" s="207" t="s">
        <v>873</v>
      </c>
      <c r="H324" s="207" t="s">
        <v>2152</v>
      </c>
    </row>
    <row r="325" spans="1:8" ht="16.5">
      <c r="A325" s="207" t="str">
        <f t="shared" si="5"/>
        <v>BJC</v>
      </c>
      <c r="B325" s="207" t="s">
        <v>278</v>
      </c>
      <c r="C325" s="207" t="s">
        <v>979</v>
      </c>
      <c r="D325" s="207" t="s">
        <v>849</v>
      </c>
      <c r="E325" s="207" t="s">
        <v>1379</v>
      </c>
      <c r="F325" s="216" t="s">
        <v>849</v>
      </c>
      <c r="G325" s="207" t="s">
        <v>1020</v>
      </c>
      <c r="H325" s="207" t="s">
        <v>2361</v>
      </c>
    </row>
    <row r="326" spans="1:8" ht="16.5">
      <c r="A326" s="207" t="str">
        <f t="shared" si="5"/>
        <v>COM7</v>
      </c>
      <c r="B326" s="207" t="s">
        <v>267</v>
      </c>
      <c r="C326" s="207" t="s">
        <v>1379</v>
      </c>
      <c r="D326" s="207" t="s">
        <v>849</v>
      </c>
      <c r="E326" s="207" t="s">
        <v>1044</v>
      </c>
      <c r="F326" s="216" t="s">
        <v>1045</v>
      </c>
      <c r="G326" s="207" t="s">
        <v>989</v>
      </c>
      <c r="H326" s="207" t="s">
        <v>2102</v>
      </c>
    </row>
    <row r="327" spans="1:8" ht="16.5">
      <c r="A327" s="207" t="str">
        <f t="shared" si="5"/>
        <v>CPALL</v>
      </c>
      <c r="B327" s="207" t="s">
        <v>266</v>
      </c>
      <c r="C327" s="207" t="s">
        <v>743</v>
      </c>
      <c r="D327" s="207" t="s">
        <v>2198</v>
      </c>
      <c r="E327" s="207" t="s">
        <v>1299</v>
      </c>
      <c r="F327" s="216" t="s">
        <v>743</v>
      </c>
      <c r="G327" s="207" t="s">
        <v>940</v>
      </c>
      <c r="H327" s="207" t="s">
        <v>2047</v>
      </c>
    </row>
    <row r="328" spans="1:8" ht="16.5">
      <c r="A328" s="207" t="str">
        <f t="shared" si="5"/>
        <v>CPW</v>
      </c>
      <c r="B328" s="207" t="s">
        <v>263</v>
      </c>
      <c r="C328" s="207" t="s">
        <v>1407</v>
      </c>
      <c r="D328" s="207" t="s">
        <v>1114</v>
      </c>
      <c r="E328" s="207" t="s">
        <v>2058</v>
      </c>
      <c r="F328" s="216" t="s">
        <v>2058</v>
      </c>
      <c r="G328" s="207" t="s">
        <v>966</v>
      </c>
      <c r="H328" s="207" t="s">
        <v>948</v>
      </c>
    </row>
    <row r="329" spans="1:8" ht="16.5">
      <c r="A329" s="207" t="str">
        <f t="shared" si="5"/>
        <v>CRC</v>
      </c>
      <c r="B329" s="207" t="s">
        <v>262</v>
      </c>
      <c r="C329" s="207" t="s">
        <v>2199</v>
      </c>
      <c r="D329" s="207" t="s">
        <v>2163</v>
      </c>
      <c r="E329" s="207" t="s">
        <v>2351</v>
      </c>
      <c r="F329" s="216" t="s">
        <v>2200</v>
      </c>
      <c r="G329" s="207" t="s">
        <v>989</v>
      </c>
      <c r="H329" s="207" t="s">
        <v>2299</v>
      </c>
    </row>
    <row r="330" spans="1:8" ht="16.5">
      <c r="A330" s="207" t="str">
        <f t="shared" si="5"/>
        <v>CSS</v>
      </c>
      <c r="B330" s="207" t="s">
        <v>1469</v>
      </c>
      <c r="C330" s="207" t="s">
        <v>1794</v>
      </c>
      <c r="D330" s="207" t="s">
        <v>1769</v>
      </c>
      <c r="E330" s="207" t="s">
        <v>1478</v>
      </c>
      <c r="F330" s="216" t="s">
        <v>909</v>
      </c>
      <c r="G330" s="207" t="s">
        <v>873</v>
      </c>
      <c r="H330" s="207" t="s">
        <v>1235</v>
      </c>
    </row>
    <row r="331" spans="1:8" ht="16.5">
      <c r="A331" s="207" t="str">
        <f t="shared" si="5"/>
        <v>DOHOME</v>
      </c>
      <c r="B331" s="207" t="s">
        <v>259</v>
      </c>
      <c r="C331" s="207" t="s">
        <v>1002</v>
      </c>
      <c r="D331" s="207" t="s">
        <v>1002</v>
      </c>
      <c r="E331" s="207" t="s">
        <v>1591</v>
      </c>
      <c r="F331" s="216" t="s">
        <v>2300</v>
      </c>
      <c r="G331" s="207" t="s">
        <v>1206</v>
      </c>
      <c r="H331" s="207" t="s">
        <v>2301</v>
      </c>
    </row>
    <row r="332" spans="1:8" ht="16.5">
      <c r="A332" s="207" t="str">
        <f t="shared" si="5"/>
        <v>FN</v>
      </c>
      <c r="B332" s="207" t="s">
        <v>1476</v>
      </c>
      <c r="C332" s="207" t="s">
        <v>1643</v>
      </c>
      <c r="D332" s="207" t="s">
        <v>1643</v>
      </c>
      <c r="E332" s="207" t="s">
        <v>1445</v>
      </c>
      <c r="F332" s="216" t="s">
        <v>1643</v>
      </c>
      <c r="G332" s="207" t="s">
        <v>887</v>
      </c>
      <c r="H332" s="207" t="s">
        <v>887</v>
      </c>
    </row>
    <row r="333" spans="1:8" ht="16.5">
      <c r="A333" s="207" t="str">
        <f t="shared" si="5"/>
        <v>FTE</v>
      </c>
      <c r="B333" s="207" t="s">
        <v>1477</v>
      </c>
      <c r="C333" s="207" t="s">
        <v>911</v>
      </c>
      <c r="D333" s="207" t="s">
        <v>911</v>
      </c>
      <c r="E333" s="207" t="s">
        <v>910</v>
      </c>
      <c r="F333" s="216" t="s">
        <v>911</v>
      </c>
      <c r="G333" s="207" t="s">
        <v>887</v>
      </c>
      <c r="H333" s="207" t="s">
        <v>887</v>
      </c>
    </row>
    <row r="334" spans="1:8" ht="16.5">
      <c r="A334" s="207" t="str">
        <f t="shared" si="5"/>
        <v>GLOBAL</v>
      </c>
      <c r="B334" s="207" t="s">
        <v>245</v>
      </c>
      <c r="C334" s="207" t="s">
        <v>2061</v>
      </c>
      <c r="D334" s="207" t="s">
        <v>1351</v>
      </c>
      <c r="E334" s="207" t="s">
        <v>1350</v>
      </c>
      <c r="F334" s="216" t="s">
        <v>2061</v>
      </c>
      <c r="G334" s="207" t="s">
        <v>921</v>
      </c>
      <c r="H334" s="207" t="s">
        <v>1317</v>
      </c>
    </row>
    <row r="335" spans="1:8" ht="16.5">
      <c r="A335" s="207" t="str">
        <f t="shared" si="5"/>
        <v>HMPRO</v>
      </c>
      <c r="B335" s="207" t="s">
        <v>240</v>
      </c>
      <c r="C335" s="207" t="s">
        <v>1431</v>
      </c>
      <c r="D335" s="207" t="s">
        <v>1432</v>
      </c>
      <c r="E335" s="207" t="s">
        <v>1205</v>
      </c>
      <c r="F335" s="216" t="s">
        <v>1205</v>
      </c>
      <c r="G335" s="207" t="s">
        <v>1025</v>
      </c>
      <c r="H335" s="207" t="s">
        <v>2384</v>
      </c>
    </row>
    <row r="336" spans="1:8" ht="16.5">
      <c r="A336" s="207" t="str">
        <f t="shared" si="5"/>
        <v>ICC</v>
      </c>
      <c r="B336" s="207" t="s">
        <v>1482</v>
      </c>
      <c r="C336" s="207" t="s">
        <v>1639</v>
      </c>
      <c r="D336" s="207" t="s">
        <v>1639</v>
      </c>
      <c r="E336" s="207" t="s">
        <v>1639</v>
      </c>
      <c r="F336" s="216" t="s">
        <v>1639</v>
      </c>
      <c r="G336" s="207" t="s">
        <v>887</v>
      </c>
      <c r="H336" s="207" t="s">
        <v>887</v>
      </c>
    </row>
    <row r="337" spans="1:8" ht="16.5">
      <c r="A337" s="207" t="str">
        <f t="shared" si="5"/>
        <v>ILM</v>
      </c>
      <c r="B337" s="207" t="s">
        <v>235</v>
      </c>
      <c r="C337" s="207" t="s">
        <v>744</v>
      </c>
      <c r="D337" s="207" t="s">
        <v>875</v>
      </c>
      <c r="E337" s="207" t="s">
        <v>919</v>
      </c>
      <c r="F337" s="216" t="s">
        <v>1269</v>
      </c>
      <c r="G337" s="207" t="s">
        <v>1025</v>
      </c>
      <c r="H337" s="207" t="s">
        <v>2046</v>
      </c>
    </row>
    <row r="338" spans="1:8" ht="16.5">
      <c r="A338" s="207" t="str">
        <f t="shared" si="5"/>
        <v>IT</v>
      </c>
      <c r="B338" s="207" t="s">
        <v>1485</v>
      </c>
      <c r="C338" s="207" t="s">
        <v>883</v>
      </c>
      <c r="D338" s="207" t="s">
        <v>883</v>
      </c>
      <c r="E338" s="207" t="s">
        <v>794</v>
      </c>
      <c r="F338" s="216" t="s">
        <v>2045</v>
      </c>
      <c r="G338" s="207" t="s">
        <v>887</v>
      </c>
      <c r="H338" s="207" t="s">
        <v>887</v>
      </c>
    </row>
    <row r="339" spans="1:8" ht="16.5">
      <c r="A339" s="207" t="str">
        <f t="shared" si="5"/>
        <v>KAMART</v>
      </c>
      <c r="B339" s="207" t="s">
        <v>1486</v>
      </c>
      <c r="C339" s="207" t="s">
        <v>973</v>
      </c>
      <c r="D339" s="207" t="s">
        <v>801</v>
      </c>
      <c r="E339" s="207" t="s">
        <v>973</v>
      </c>
      <c r="F339" s="216" t="s">
        <v>929</v>
      </c>
      <c r="G339" s="207" t="s">
        <v>1001</v>
      </c>
      <c r="H339" s="207" t="s">
        <v>2538</v>
      </c>
    </row>
    <row r="340" spans="1:8" ht="16.5">
      <c r="A340" s="207" t="str">
        <f t="shared" si="5"/>
        <v>LOXLEY</v>
      </c>
      <c r="B340" s="207" t="s">
        <v>1488</v>
      </c>
      <c r="C340" s="207" t="s">
        <v>1175</v>
      </c>
      <c r="D340" s="207" t="s">
        <v>1222</v>
      </c>
      <c r="E340" s="207" t="s">
        <v>1867</v>
      </c>
      <c r="F340" s="216" t="s">
        <v>1175</v>
      </c>
      <c r="G340" s="207" t="s">
        <v>895</v>
      </c>
      <c r="H340" s="207" t="s">
        <v>2095</v>
      </c>
    </row>
    <row r="341" spans="1:8" ht="16.5">
      <c r="A341" s="207" t="str">
        <f t="shared" si="5"/>
        <v>MAKRO</v>
      </c>
      <c r="B341" s="207" t="s">
        <v>210</v>
      </c>
      <c r="C341" s="207" t="s">
        <v>806</v>
      </c>
      <c r="D341" s="207" t="s">
        <v>806</v>
      </c>
      <c r="E341" s="207" t="s">
        <v>1004</v>
      </c>
      <c r="F341" s="216" t="s">
        <v>1004</v>
      </c>
      <c r="G341" s="207" t="s">
        <v>940</v>
      </c>
      <c r="H341" s="207" t="s">
        <v>2225</v>
      </c>
    </row>
    <row r="342" spans="1:8" ht="16.5">
      <c r="A342" s="207" t="str">
        <f t="shared" si="5"/>
        <v>MC</v>
      </c>
      <c r="B342" s="207" t="s">
        <v>209</v>
      </c>
      <c r="C342" s="207" t="s">
        <v>1387</v>
      </c>
      <c r="D342" s="207" t="s">
        <v>1387</v>
      </c>
      <c r="E342" s="207" t="s">
        <v>1386</v>
      </c>
      <c r="F342" s="216" t="s">
        <v>1023</v>
      </c>
      <c r="G342" s="207" t="s">
        <v>921</v>
      </c>
      <c r="H342" s="207" t="s">
        <v>2271</v>
      </c>
    </row>
    <row r="343" spans="1:8" ht="16.5">
      <c r="A343" s="207" t="str">
        <f t="shared" si="5"/>
        <v>MEGA</v>
      </c>
      <c r="B343" s="207" t="s">
        <v>207</v>
      </c>
      <c r="C343" s="207" t="s">
        <v>986</v>
      </c>
      <c r="D343" s="207" t="s">
        <v>831</v>
      </c>
      <c r="E343" s="207" t="s">
        <v>1357</v>
      </c>
      <c r="F343" s="216" t="s">
        <v>986</v>
      </c>
      <c r="G343" s="207" t="s">
        <v>940</v>
      </c>
      <c r="H343" s="207" t="s">
        <v>967</v>
      </c>
    </row>
    <row r="344" spans="1:8" ht="16.5">
      <c r="A344" s="207" t="str">
        <f t="shared" si="5"/>
        <v>MIDA</v>
      </c>
      <c r="B344" s="207" t="s">
        <v>1492</v>
      </c>
      <c r="C344" s="207" t="s">
        <v>2194</v>
      </c>
      <c r="D344" s="207" t="s">
        <v>1419</v>
      </c>
      <c r="E344" s="207" t="s">
        <v>2194</v>
      </c>
      <c r="F344" s="216" t="s">
        <v>1421</v>
      </c>
      <c r="G344" s="207" t="s">
        <v>887</v>
      </c>
      <c r="H344" s="207" t="s">
        <v>887</v>
      </c>
    </row>
    <row r="345" spans="1:8" ht="16.5">
      <c r="A345" s="207" t="str">
        <f t="shared" si="5"/>
        <v>RS</v>
      </c>
      <c r="B345" s="207" t="s">
        <v>172</v>
      </c>
      <c r="C345" s="207" t="s">
        <v>852</v>
      </c>
      <c r="D345" s="207" t="s">
        <v>852</v>
      </c>
      <c r="E345" s="207" t="s">
        <v>1013</v>
      </c>
      <c r="F345" s="216" t="s">
        <v>1013</v>
      </c>
      <c r="G345" s="207" t="s">
        <v>887</v>
      </c>
      <c r="H345" s="207" t="s">
        <v>887</v>
      </c>
    </row>
    <row r="346" spans="1:8" ht="16.5">
      <c r="A346" s="207" t="str">
        <f t="shared" si="5"/>
        <v>RSP</v>
      </c>
      <c r="B346" s="207" t="s">
        <v>1495</v>
      </c>
      <c r="C346" s="207" t="s">
        <v>1496</v>
      </c>
      <c r="D346" s="207" t="s">
        <v>1145</v>
      </c>
      <c r="E346" s="207" t="s">
        <v>1736</v>
      </c>
      <c r="F346" s="216" t="s">
        <v>1496</v>
      </c>
      <c r="G346" s="207" t="s">
        <v>971</v>
      </c>
      <c r="H346" s="207" t="s">
        <v>1677</v>
      </c>
    </row>
    <row r="347" spans="1:8" ht="16.5">
      <c r="A347" s="207" t="str">
        <f t="shared" si="5"/>
        <v>SABUY</v>
      </c>
      <c r="B347" s="207" t="s">
        <v>341</v>
      </c>
      <c r="C347" s="207" t="s">
        <v>2195</v>
      </c>
      <c r="D347" s="207" t="s">
        <v>1234</v>
      </c>
      <c r="E347" s="207" t="s">
        <v>2195</v>
      </c>
      <c r="F347" s="216" t="s">
        <v>2195</v>
      </c>
      <c r="G347" s="207" t="s">
        <v>958</v>
      </c>
      <c r="H347" s="207" t="s">
        <v>2054</v>
      </c>
    </row>
    <row r="348" spans="1:8" ht="16.5">
      <c r="A348" s="207" t="str">
        <f t="shared" si="5"/>
        <v>SCM</v>
      </c>
      <c r="B348" s="207" t="s">
        <v>1500</v>
      </c>
      <c r="C348" s="207" t="s">
        <v>2201</v>
      </c>
      <c r="D348" s="207" t="s">
        <v>2201</v>
      </c>
      <c r="E348" s="207" t="s">
        <v>994</v>
      </c>
      <c r="F348" s="216" t="s">
        <v>898</v>
      </c>
      <c r="G348" s="207" t="s">
        <v>887</v>
      </c>
      <c r="H348" s="207" t="s">
        <v>887</v>
      </c>
    </row>
    <row r="349" spans="1:8" ht="16.5">
      <c r="A349" s="207" t="str">
        <f t="shared" si="5"/>
        <v>SINGER</v>
      </c>
      <c r="B349" s="207" t="s">
        <v>156</v>
      </c>
      <c r="C349" s="207" t="s">
        <v>1062</v>
      </c>
      <c r="D349" s="207" t="s">
        <v>1395</v>
      </c>
      <c r="E349" s="207" t="s">
        <v>1065</v>
      </c>
      <c r="F349" s="216" t="s">
        <v>1065</v>
      </c>
      <c r="G349" s="207" t="s">
        <v>2281</v>
      </c>
      <c r="H349" s="207" t="s">
        <v>2326</v>
      </c>
    </row>
    <row r="350" spans="1:8" ht="16.5">
      <c r="A350" s="207" t="str">
        <f t="shared" si="5"/>
        <v>SPC</v>
      </c>
      <c r="B350" s="207" t="s">
        <v>1501</v>
      </c>
      <c r="C350" s="207" t="s">
        <v>2303</v>
      </c>
      <c r="D350" s="207" t="s">
        <v>2539</v>
      </c>
      <c r="E350" s="207" t="s">
        <v>2182</v>
      </c>
      <c r="F350" s="216" t="s">
        <v>2539</v>
      </c>
      <c r="G350" s="207" t="s">
        <v>2438</v>
      </c>
      <c r="H350" s="207" t="s">
        <v>2540</v>
      </c>
    </row>
    <row r="351" spans="1:8" ht="16.5">
      <c r="A351" s="207" t="str">
        <f t="shared" si="5"/>
        <v>SPI</v>
      </c>
      <c r="B351" s="207" t="s">
        <v>1503</v>
      </c>
      <c r="C351" s="207" t="s">
        <v>861</v>
      </c>
      <c r="D351" s="207" t="s">
        <v>2202</v>
      </c>
      <c r="E351" s="207" t="s">
        <v>861</v>
      </c>
      <c r="F351" s="216" t="s">
        <v>2202</v>
      </c>
      <c r="G351" s="207" t="s">
        <v>1020</v>
      </c>
      <c r="H351" s="207" t="s">
        <v>2203</v>
      </c>
    </row>
    <row r="352" spans="1:8" ht="16.5">
      <c r="A352" s="207" t="str">
        <f t="shared" si="5"/>
        <v>SVT</v>
      </c>
      <c r="B352" s="207" t="s">
        <v>1504</v>
      </c>
      <c r="C352" s="207" t="s">
        <v>933</v>
      </c>
      <c r="D352" s="207" t="s">
        <v>726</v>
      </c>
      <c r="E352" s="207" t="s">
        <v>1586</v>
      </c>
      <c r="F352" s="216" t="s">
        <v>1316</v>
      </c>
      <c r="G352" s="207" t="s">
        <v>963</v>
      </c>
      <c r="H352" s="207" t="s">
        <v>2438</v>
      </c>
    </row>
    <row r="353" spans="1:8" ht="16.5">
      <c r="A353" s="207" t="str">
        <f t="shared" si="5"/>
        <v>AMARIN</v>
      </c>
      <c r="B353" s="207" t="s">
        <v>1506</v>
      </c>
      <c r="C353" s="207" t="s">
        <v>929</v>
      </c>
      <c r="D353" s="207" t="s">
        <v>929</v>
      </c>
      <c r="E353" s="207" t="s">
        <v>855</v>
      </c>
      <c r="F353" s="216" t="s">
        <v>915</v>
      </c>
      <c r="G353" s="207" t="s">
        <v>917</v>
      </c>
      <c r="H353" s="207" t="s">
        <v>1074</v>
      </c>
    </row>
    <row r="354" spans="1:8" ht="16.5">
      <c r="A354" s="207" t="str">
        <f t="shared" si="5"/>
        <v>AQUA</v>
      </c>
      <c r="B354" s="207" t="s">
        <v>1507</v>
      </c>
      <c r="C354" s="207" t="s">
        <v>1509</v>
      </c>
      <c r="D354" s="207" t="s">
        <v>1509</v>
      </c>
      <c r="E354" s="207" t="s">
        <v>1508</v>
      </c>
      <c r="F354" s="216" t="s">
        <v>1509</v>
      </c>
      <c r="G354" s="207" t="s">
        <v>887</v>
      </c>
      <c r="H354" s="207" t="s">
        <v>887</v>
      </c>
    </row>
    <row r="355" spans="1:8" ht="16.5">
      <c r="A355" s="207" t="str">
        <f t="shared" si="5"/>
        <v>AS</v>
      </c>
      <c r="B355" s="207" t="s">
        <v>1510</v>
      </c>
      <c r="C355" s="207" t="s">
        <v>1447</v>
      </c>
      <c r="D355" s="207" t="s">
        <v>1479</v>
      </c>
      <c r="E355" s="207" t="s">
        <v>1361</v>
      </c>
      <c r="F355" s="216" t="s">
        <v>1361</v>
      </c>
      <c r="G355" s="207" t="s">
        <v>877</v>
      </c>
      <c r="H355" s="207" t="s">
        <v>2305</v>
      </c>
    </row>
    <row r="356" spans="1:8" ht="16.5">
      <c r="A356" s="207" t="str">
        <f t="shared" si="5"/>
        <v>BEC</v>
      </c>
      <c r="B356" s="207" t="s">
        <v>283</v>
      </c>
      <c r="C356" s="207" t="s">
        <v>1061</v>
      </c>
      <c r="D356" s="207" t="s">
        <v>1205</v>
      </c>
      <c r="E356" s="207" t="s">
        <v>1061</v>
      </c>
      <c r="F356" s="216" t="s">
        <v>1061</v>
      </c>
      <c r="G356" s="207" t="s">
        <v>921</v>
      </c>
      <c r="H356" s="207" t="s">
        <v>989</v>
      </c>
    </row>
    <row r="357" spans="1:8" ht="16.5">
      <c r="A357" s="207" t="str">
        <f t="shared" si="5"/>
        <v>FE</v>
      </c>
      <c r="B357" s="207" t="s">
        <v>1512</v>
      </c>
      <c r="C357" s="207" t="s">
        <v>371</v>
      </c>
      <c r="D357" s="207" t="s">
        <v>371</v>
      </c>
      <c r="E357" s="207" t="s">
        <v>371</v>
      </c>
      <c r="F357" s="216" t="s">
        <v>371</v>
      </c>
      <c r="G357" s="207" t="s">
        <v>371</v>
      </c>
      <c r="H357" s="207" t="s">
        <v>371</v>
      </c>
    </row>
    <row r="358" spans="1:8" ht="16.5">
      <c r="A358" s="207" t="str">
        <f t="shared" si="5"/>
        <v>GPI</v>
      </c>
      <c r="B358" s="207" t="s">
        <v>1513</v>
      </c>
      <c r="C358" s="207" t="s">
        <v>2063</v>
      </c>
      <c r="D358" s="207" t="s">
        <v>1514</v>
      </c>
      <c r="E358" s="207" t="s">
        <v>2052</v>
      </c>
      <c r="F358" s="216" t="s">
        <v>1514</v>
      </c>
      <c r="G358" s="207" t="s">
        <v>895</v>
      </c>
      <c r="H358" s="207" t="s">
        <v>1064</v>
      </c>
    </row>
    <row r="359" spans="1:8" ht="16.5">
      <c r="A359" s="207" t="str">
        <f t="shared" si="5"/>
        <v>GRAMMY</v>
      </c>
      <c r="B359" s="207" t="s">
        <v>1516</v>
      </c>
      <c r="C359" s="207" t="s">
        <v>833</v>
      </c>
      <c r="D359" s="207" t="s">
        <v>1277</v>
      </c>
      <c r="E359" s="207" t="s">
        <v>833</v>
      </c>
      <c r="F359" s="216" t="s">
        <v>833</v>
      </c>
      <c r="G359" s="207" t="s">
        <v>887</v>
      </c>
      <c r="H359" s="207" t="s">
        <v>887</v>
      </c>
    </row>
    <row r="360" spans="1:8" ht="16.5">
      <c r="A360" s="207" t="str">
        <f t="shared" si="5"/>
        <v>JKN</v>
      </c>
      <c r="B360" s="207" t="s">
        <v>226</v>
      </c>
      <c r="C360" s="207" t="s">
        <v>725</v>
      </c>
      <c r="D360" s="207" t="s">
        <v>1315</v>
      </c>
      <c r="E360" s="207" t="s">
        <v>1316</v>
      </c>
      <c r="F360" s="216" t="s">
        <v>1316</v>
      </c>
      <c r="G360" s="207" t="s">
        <v>971</v>
      </c>
      <c r="H360" s="207" t="s">
        <v>2271</v>
      </c>
    </row>
    <row r="361" spans="1:8" ht="16.5">
      <c r="A361" s="207" t="str">
        <f t="shared" si="5"/>
        <v>MACO</v>
      </c>
      <c r="B361" s="207" t="s">
        <v>1518</v>
      </c>
      <c r="C361" s="207" t="s">
        <v>1509</v>
      </c>
      <c r="D361" s="207" t="s">
        <v>1542</v>
      </c>
      <c r="E361" s="207" t="s">
        <v>1508</v>
      </c>
      <c r="F361" s="216" t="s">
        <v>1508</v>
      </c>
      <c r="G361" s="207" t="s">
        <v>873</v>
      </c>
      <c r="H361" s="207" t="s">
        <v>2150</v>
      </c>
    </row>
    <row r="362" spans="1:8" ht="16.5">
      <c r="A362" s="207" t="str">
        <f t="shared" si="5"/>
        <v>MAJOR</v>
      </c>
      <c r="B362" s="207" t="s">
        <v>211</v>
      </c>
      <c r="C362" s="207" t="s">
        <v>1109</v>
      </c>
      <c r="D362" s="207" t="s">
        <v>2009</v>
      </c>
      <c r="E362" s="207" t="s">
        <v>1362</v>
      </c>
      <c r="F362" s="216" t="s">
        <v>1362</v>
      </c>
      <c r="G362" s="207" t="s">
        <v>921</v>
      </c>
      <c r="H362" s="207" t="s">
        <v>1698</v>
      </c>
    </row>
    <row r="363" spans="1:8" ht="16.5">
      <c r="A363" s="207" t="str">
        <f t="shared" si="5"/>
        <v>MATCH</v>
      </c>
      <c r="B363" s="207" t="s">
        <v>1521</v>
      </c>
      <c r="C363" s="207" t="s">
        <v>1529</v>
      </c>
      <c r="D363" s="207" t="s">
        <v>1415</v>
      </c>
      <c r="E363" s="207" t="s">
        <v>1762</v>
      </c>
      <c r="F363" s="216" t="s">
        <v>1993</v>
      </c>
      <c r="G363" s="207" t="s">
        <v>884</v>
      </c>
      <c r="H363" s="207" t="s">
        <v>2464</v>
      </c>
    </row>
    <row r="364" spans="1:8" ht="16.5">
      <c r="A364" s="207" t="str">
        <f t="shared" si="5"/>
        <v>MATI</v>
      </c>
      <c r="B364" s="207" t="s">
        <v>1524</v>
      </c>
      <c r="C364" s="207" t="s">
        <v>996</v>
      </c>
      <c r="D364" s="207" t="s">
        <v>996</v>
      </c>
      <c r="E364" s="207" t="s">
        <v>996</v>
      </c>
      <c r="F364" s="216" t="s">
        <v>996</v>
      </c>
      <c r="G364" s="207" t="s">
        <v>887</v>
      </c>
      <c r="H364" s="207" t="s">
        <v>887</v>
      </c>
    </row>
    <row r="365" spans="1:8" ht="16.5">
      <c r="A365" s="207" t="str">
        <f t="shared" si="5"/>
        <v>MCOT</v>
      </c>
      <c r="B365" s="207" t="s">
        <v>1526</v>
      </c>
      <c r="C365" s="207" t="s">
        <v>1027</v>
      </c>
      <c r="D365" s="207" t="s">
        <v>1017</v>
      </c>
      <c r="E365" s="207" t="s">
        <v>1027</v>
      </c>
      <c r="F365" s="216" t="s">
        <v>1017</v>
      </c>
      <c r="G365" s="207" t="s">
        <v>887</v>
      </c>
      <c r="H365" s="207" t="s">
        <v>887</v>
      </c>
    </row>
    <row r="366" spans="1:8" ht="16.5">
      <c r="A366" s="207" t="str">
        <f t="shared" si="5"/>
        <v>MONO</v>
      </c>
      <c r="B366" s="207" t="s">
        <v>204</v>
      </c>
      <c r="C366" s="207" t="s">
        <v>1772</v>
      </c>
      <c r="D366" s="207" t="s">
        <v>1995</v>
      </c>
      <c r="E366" s="207" t="s">
        <v>1807</v>
      </c>
      <c r="F366" s="216" t="s">
        <v>2052</v>
      </c>
      <c r="G366" s="207" t="s">
        <v>2348</v>
      </c>
      <c r="H366" s="207" t="s">
        <v>2349</v>
      </c>
    </row>
    <row r="367" spans="1:8" ht="16.5">
      <c r="A367" s="207" t="str">
        <f t="shared" si="5"/>
        <v>MPIC</v>
      </c>
      <c r="B367" s="207" t="s">
        <v>1528</v>
      </c>
      <c r="C367" s="207" t="s">
        <v>1220</v>
      </c>
      <c r="D367" s="207" t="s">
        <v>1995</v>
      </c>
      <c r="E367" s="207" t="s">
        <v>2205</v>
      </c>
      <c r="F367" s="216" t="s">
        <v>1220</v>
      </c>
      <c r="G367" s="207" t="s">
        <v>887</v>
      </c>
      <c r="H367" s="207" t="s">
        <v>887</v>
      </c>
    </row>
    <row r="368" spans="1:8" ht="16.5">
      <c r="A368" s="207" t="str">
        <f t="shared" si="5"/>
        <v>NATION</v>
      </c>
      <c r="B368" s="207" t="s">
        <v>1530</v>
      </c>
      <c r="C368" s="207" t="s">
        <v>1778</v>
      </c>
      <c r="D368" s="207" t="s">
        <v>1670</v>
      </c>
      <c r="E368" s="207" t="s">
        <v>1778</v>
      </c>
      <c r="F368" s="216" t="s">
        <v>1778</v>
      </c>
      <c r="G368" s="207" t="s">
        <v>887</v>
      </c>
      <c r="H368" s="207" t="s">
        <v>887</v>
      </c>
    </row>
    <row r="369" spans="1:8" ht="16.5">
      <c r="A369" s="207" t="str">
        <f t="shared" si="5"/>
        <v>ONEE</v>
      </c>
      <c r="B369" s="207" t="s">
        <v>737</v>
      </c>
      <c r="C369" s="207" t="s">
        <v>1169</v>
      </c>
      <c r="D369" s="207" t="s">
        <v>1169</v>
      </c>
      <c r="E369" s="207" t="s">
        <v>1101</v>
      </c>
      <c r="F369" s="216" t="s">
        <v>1422</v>
      </c>
      <c r="G369" s="207" t="s">
        <v>1025</v>
      </c>
      <c r="H369" s="207" t="s">
        <v>2306</v>
      </c>
    </row>
    <row r="370" spans="1:8" ht="16.5">
      <c r="A370" s="207" t="str">
        <f t="shared" si="5"/>
        <v>PLANB</v>
      </c>
      <c r="B370" s="207" t="s">
        <v>193</v>
      </c>
      <c r="C370" s="207" t="s">
        <v>1369</v>
      </c>
      <c r="D370" s="207" t="s">
        <v>1369</v>
      </c>
      <c r="E370" s="207" t="s">
        <v>1032</v>
      </c>
      <c r="F370" s="216" t="s">
        <v>1032</v>
      </c>
      <c r="G370" s="207" t="s">
        <v>983</v>
      </c>
      <c r="H370" s="207" t="s">
        <v>2301</v>
      </c>
    </row>
    <row r="371" spans="1:8" ht="16.5">
      <c r="A371" s="207" t="str">
        <f t="shared" si="5"/>
        <v>POST</v>
      </c>
      <c r="B371" s="207" t="s">
        <v>1532</v>
      </c>
      <c r="C371" s="207" t="s">
        <v>371</v>
      </c>
      <c r="D371" s="207" t="s">
        <v>371</v>
      </c>
      <c r="E371" s="207" t="s">
        <v>371</v>
      </c>
      <c r="F371" s="216" t="s">
        <v>371</v>
      </c>
      <c r="G371" s="207" t="s">
        <v>371</v>
      </c>
      <c r="H371" s="207" t="s">
        <v>371</v>
      </c>
    </row>
    <row r="372" spans="1:8" ht="16.5">
      <c r="A372" s="207" t="str">
        <f t="shared" si="5"/>
        <v>PRAKIT</v>
      </c>
      <c r="B372" s="207" t="s">
        <v>1533</v>
      </c>
      <c r="C372" s="207" t="s">
        <v>1387</v>
      </c>
      <c r="D372" s="207" t="s">
        <v>840</v>
      </c>
      <c r="E372" s="207" t="s">
        <v>1387</v>
      </c>
      <c r="F372" s="216" t="s">
        <v>1387</v>
      </c>
      <c r="G372" s="207" t="s">
        <v>921</v>
      </c>
      <c r="H372" s="207" t="s">
        <v>1551</v>
      </c>
    </row>
    <row r="373" spans="1:8" ht="16.5">
      <c r="A373" s="207" t="str">
        <f t="shared" si="5"/>
        <v>PTECH</v>
      </c>
      <c r="B373" s="207" t="s">
        <v>1535</v>
      </c>
      <c r="C373" s="207" t="s">
        <v>2465</v>
      </c>
      <c r="D373" s="207" t="s">
        <v>2465</v>
      </c>
      <c r="E373" s="207" t="s">
        <v>2465</v>
      </c>
      <c r="F373" s="216" t="s">
        <v>2465</v>
      </c>
      <c r="G373" s="207" t="s">
        <v>887</v>
      </c>
      <c r="H373" s="207" t="s">
        <v>887</v>
      </c>
    </row>
    <row r="374" spans="1:8" ht="16.5">
      <c r="A374" s="207" t="str">
        <f t="shared" si="5"/>
        <v>SE-ED</v>
      </c>
      <c r="B374" s="207" t="s">
        <v>1536</v>
      </c>
      <c r="C374" s="207" t="s">
        <v>879</v>
      </c>
      <c r="D374" s="207" t="s">
        <v>879</v>
      </c>
      <c r="E374" s="207" t="s">
        <v>892</v>
      </c>
      <c r="F374" s="216" t="s">
        <v>813</v>
      </c>
      <c r="G374" s="207" t="s">
        <v>887</v>
      </c>
      <c r="H374" s="207" t="s">
        <v>887</v>
      </c>
    </row>
    <row r="375" spans="1:8" ht="16.5">
      <c r="A375" s="207" t="str">
        <f t="shared" si="5"/>
        <v>TKS</v>
      </c>
      <c r="B375" s="207" t="s">
        <v>113</v>
      </c>
      <c r="C375" s="207" t="s">
        <v>833</v>
      </c>
      <c r="D375" s="207" t="s">
        <v>1199</v>
      </c>
      <c r="E375" s="207" t="s">
        <v>888</v>
      </c>
      <c r="F375" s="216" t="s">
        <v>1277</v>
      </c>
      <c r="G375" s="207" t="s">
        <v>1102</v>
      </c>
      <c r="H375" s="207" t="s">
        <v>2302</v>
      </c>
    </row>
    <row r="376" spans="1:8" ht="16.5">
      <c r="A376" s="207" t="str">
        <f t="shared" si="5"/>
        <v>VGI</v>
      </c>
      <c r="B376" s="207" t="s">
        <v>87</v>
      </c>
      <c r="C376" s="207" t="s">
        <v>1265</v>
      </c>
      <c r="D376" s="207" t="s">
        <v>2058</v>
      </c>
      <c r="E376" s="207" t="s">
        <v>962</v>
      </c>
      <c r="F376" s="216" t="s">
        <v>961</v>
      </c>
      <c r="G376" s="207" t="s">
        <v>1814</v>
      </c>
      <c r="H376" s="207" t="s">
        <v>2387</v>
      </c>
    </row>
    <row r="377" spans="1:8" ht="16.5">
      <c r="A377" s="207" t="str">
        <f t="shared" si="5"/>
        <v>WAVE</v>
      </c>
      <c r="B377" s="207" t="s">
        <v>2206</v>
      </c>
      <c r="C377" s="207" t="s">
        <v>2083</v>
      </c>
      <c r="D377" s="207" t="s">
        <v>2083</v>
      </c>
      <c r="E377" s="207" t="s">
        <v>2083</v>
      </c>
      <c r="F377" s="216" t="s">
        <v>2083</v>
      </c>
      <c r="G377" s="207" t="s">
        <v>884</v>
      </c>
      <c r="H377" s="207" t="s">
        <v>2207</v>
      </c>
    </row>
    <row r="378" spans="1:8" ht="16.5">
      <c r="A378" s="207" t="str">
        <f t="shared" si="5"/>
        <v>WORK</v>
      </c>
      <c r="B378" s="207" t="s">
        <v>81</v>
      </c>
      <c r="C378" s="207" t="s">
        <v>746</v>
      </c>
      <c r="D378" s="207" t="s">
        <v>2084</v>
      </c>
      <c r="E378" s="207" t="s">
        <v>1363</v>
      </c>
      <c r="F378" s="216" t="s">
        <v>1202</v>
      </c>
      <c r="G378" s="207" t="s">
        <v>1008</v>
      </c>
      <c r="H378" s="207" t="s">
        <v>2466</v>
      </c>
    </row>
    <row r="379" spans="1:8" ht="16.5">
      <c r="A379" s="207" t="str">
        <f t="shared" si="5"/>
        <v>2S</v>
      </c>
      <c r="B379" s="207" t="s">
        <v>1544</v>
      </c>
      <c r="C379" s="207" t="s">
        <v>1282</v>
      </c>
      <c r="D379" s="207" t="s">
        <v>1282</v>
      </c>
      <c r="E379" s="207" t="s">
        <v>937</v>
      </c>
      <c r="F379" s="216" t="s">
        <v>937</v>
      </c>
      <c r="G379" s="207" t="s">
        <v>966</v>
      </c>
      <c r="H379" s="207" t="s">
        <v>922</v>
      </c>
    </row>
    <row r="380" spans="1:8" ht="16.5">
      <c r="A380" s="207" t="str">
        <f t="shared" si="5"/>
        <v>AMC</v>
      </c>
      <c r="B380" s="207" t="s">
        <v>1545</v>
      </c>
      <c r="C380" s="207" t="s">
        <v>2091</v>
      </c>
      <c r="D380" s="207" t="s">
        <v>834</v>
      </c>
      <c r="E380" s="207" t="s">
        <v>1873</v>
      </c>
      <c r="F380" s="216" t="s">
        <v>957</v>
      </c>
      <c r="G380" s="207" t="s">
        <v>971</v>
      </c>
      <c r="H380" s="207" t="s">
        <v>1355</v>
      </c>
    </row>
    <row r="381" spans="1:8" ht="16.5">
      <c r="A381" s="207" t="str">
        <f t="shared" si="5"/>
        <v>BSBM</v>
      </c>
      <c r="B381" s="207" t="s">
        <v>1546</v>
      </c>
      <c r="C381" s="207" t="s">
        <v>2208</v>
      </c>
      <c r="D381" s="207" t="s">
        <v>2208</v>
      </c>
      <c r="E381" s="207" t="s">
        <v>1136</v>
      </c>
      <c r="F381" s="216" t="s">
        <v>1969</v>
      </c>
      <c r="G381" s="207" t="s">
        <v>887</v>
      </c>
      <c r="H381" s="207" t="s">
        <v>887</v>
      </c>
    </row>
    <row r="382" spans="1:8" ht="16.5">
      <c r="A382" s="207" t="str">
        <f t="shared" si="5"/>
        <v>CEN</v>
      </c>
      <c r="B382" s="207" t="s">
        <v>1547</v>
      </c>
      <c r="C382" s="207" t="s">
        <v>1836</v>
      </c>
      <c r="D382" s="207" t="s">
        <v>1179</v>
      </c>
      <c r="E382" s="207" t="s">
        <v>1836</v>
      </c>
      <c r="F382" s="216" t="s">
        <v>1179</v>
      </c>
      <c r="G382" s="207" t="s">
        <v>895</v>
      </c>
      <c r="H382" s="207" t="s">
        <v>1011</v>
      </c>
    </row>
    <row r="383" spans="1:8" ht="16.5">
      <c r="A383" s="207" t="str">
        <f t="shared" si="5"/>
        <v>CITY</v>
      </c>
      <c r="B383" s="207" t="s">
        <v>1549</v>
      </c>
      <c r="C383" s="207" t="s">
        <v>1489</v>
      </c>
      <c r="D383" s="207" t="s">
        <v>1222</v>
      </c>
      <c r="E383" s="207" t="s">
        <v>1489</v>
      </c>
      <c r="F383" s="216" t="s">
        <v>1222</v>
      </c>
      <c r="G383" s="207" t="s">
        <v>895</v>
      </c>
      <c r="H383" s="207" t="s">
        <v>1054</v>
      </c>
    </row>
    <row r="384" spans="1:8" ht="16.5">
      <c r="A384" s="207" t="str">
        <f t="shared" si="5"/>
        <v>CSP</v>
      </c>
      <c r="B384" s="207" t="s">
        <v>1550</v>
      </c>
      <c r="C384" s="207" t="s">
        <v>1218</v>
      </c>
      <c r="D384" s="207" t="s">
        <v>2205</v>
      </c>
      <c r="E384" s="207" t="s">
        <v>1324</v>
      </c>
      <c r="F384" s="216" t="s">
        <v>1324</v>
      </c>
      <c r="G384" s="207" t="s">
        <v>912</v>
      </c>
      <c r="H384" s="207" t="s">
        <v>1383</v>
      </c>
    </row>
    <row r="385" spans="1:8" ht="16.5">
      <c r="A385" s="207" t="str">
        <f t="shared" si="5"/>
        <v>GJS</v>
      </c>
      <c r="B385" s="207" t="s">
        <v>1552</v>
      </c>
      <c r="C385" s="207" t="s">
        <v>1554</v>
      </c>
      <c r="D385" s="207" t="s">
        <v>1554</v>
      </c>
      <c r="E385" s="207" t="s">
        <v>1584</v>
      </c>
      <c r="F385" s="216" t="s">
        <v>1554</v>
      </c>
      <c r="G385" s="207" t="s">
        <v>887</v>
      </c>
      <c r="H385" s="207" t="s">
        <v>887</v>
      </c>
    </row>
    <row r="386" spans="1:8" ht="16.5">
      <c r="A386" s="207" t="str">
        <f t="shared" ref="A386:A449" si="6">IFERROR(LEFT(B386,FIND("&lt;",B386)-2),TRIM(B386))</f>
        <v>GSTEEL</v>
      </c>
      <c r="B386" s="207" t="s">
        <v>1555</v>
      </c>
      <c r="C386" s="207" t="s">
        <v>371</v>
      </c>
      <c r="D386" s="207" t="s">
        <v>371</v>
      </c>
      <c r="E386" s="207" t="s">
        <v>371</v>
      </c>
      <c r="F386" s="216" t="s">
        <v>371</v>
      </c>
      <c r="G386" s="207" t="s">
        <v>371</v>
      </c>
      <c r="H386" s="207" t="s">
        <v>371</v>
      </c>
    </row>
    <row r="387" spans="1:8" ht="16.5">
      <c r="A387" s="207" t="str">
        <f t="shared" si="6"/>
        <v>INOX</v>
      </c>
      <c r="B387" s="207" t="s">
        <v>1556</v>
      </c>
      <c r="C387" s="207" t="s">
        <v>1575</v>
      </c>
      <c r="D387" s="207" t="s">
        <v>1588</v>
      </c>
      <c r="E387" s="207" t="s">
        <v>1305</v>
      </c>
      <c r="F387" s="216" t="s">
        <v>1575</v>
      </c>
      <c r="G387" s="207" t="s">
        <v>1158</v>
      </c>
      <c r="H387" s="207" t="s">
        <v>1091</v>
      </c>
    </row>
    <row r="388" spans="1:8" ht="16.5">
      <c r="A388" s="207" t="str">
        <f t="shared" si="6"/>
        <v>LHK</v>
      </c>
      <c r="B388" s="207" t="s">
        <v>1558</v>
      </c>
      <c r="C388" s="207" t="s">
        <v>1347</v>
      </c>
      <c r="D388" s="207" t="s">
        <v>1262</v>
      </c>
      <c r="E388" s="207" t="s">
        <v>1347</v>
      </c>
      <c r="F388" s="216" t="s">
        <v>1517</v>
      </c>
      <c r="G388" s="207" t="s">
        <v>881</v>
      </c>
      <c r="H388" s="207" t="s">
        <v>1054</v>
      </c>
    </row>
    <row r="389" spans="1:8" ht="16.5">
      <c r="A389" s="207" t="str">
        <f t="shared" si="6"/>
        <v>MCS</v>
      </c>
      <c r="B389" s="207" t="s">
        <v>208</v>
      </c>
      <c r="C389" s="207" t="s">
        <v>1000</v>
      </c>
      <c r="D389" s="207" t="s">
        <v>1000</v>
      </c>
      <c r="E389" s="207" t="s">
        <v>889</v>
      </c>
      <c r="F389" s="216" t="s">
        <v>889</v>
      </c>
      <c r="G389" s="207" t="s">
        <v>921</v>
      </c>
      <c r="H389" s="207" t="s">
        <v>2059</v>
      </c>
    </row>
    <row r="390" spans="1:8" ht="16.5">
      <c r="A390" s="207" t="str">
        <f t="shared" si="6"/>
        <v>MILL</v>
      </c>
      <c r="B390" s="207" t="s">
        <v>1559</v>
      </c>
      <c r="C390" s="207" t="s">
        <v>2037</v>
      </c>
      <c r="D390" s="207" t="s">
        <v>2037</v>
      </c>
      <c r="E390" s="207" t="s">
        <v>1252</v>
      </c>
      <c r="F390" s="216" t="s">
        <v>1560</v>
      </c>
      <c r="G390" s="207" t="s">
        <v>966</v>
      </c>
      <c r="H390" s="207" t="s">
        <v>2427</v>
      </c>
    </row>
    <row r="391" spans="1:8" ht="16.5">
      <c r="A391" s="207" t="str">
        <f t="shared" si="6"/>
        <v>PAP</v>
      </c>
      <c r="B391" s="207" t="s">
        <v>1561</v>
      </c>
      <c r="C391" s="207" t="s">
        <v>850</v>
      </c>
      <c r="D391" s="207" t="s">
        <v>1316</v>
      </c>
      <c r="E391" s="207" t="s">
        <v>1398</v>
      </c>
      <c r="F391" s="216" t="s">
        <v>1398</v>
      </c>
      <c r="G391" s="207" t="s">
        <v>966</v>
      </c>
      <c r="H391" s="207" t="s">
        <v>1008</v>
      </c>
    </row>
    <row r="392" spans="1:8" ht="16.5">
      <c r="A392" s="207" t="str">
        <f t="shared" si="6"/>
        <v>PERM</v>
      </c>
      <c r="B392" s="207" t="s">
        <v>1563</v>
      </c>
      <c r="C392" s="207" t="s">
        <v>2087</v>
      </c>
      <c r="D392" s="207" t="s">
        <v>2144</v>
      </c>
      <c r="E392" s="207" t="s">
        <v>2006</v>
      </c>
      <c r="F392" s="216" t="s">
        <v>2006</v>
      </c>
      <c r="G392" s="207" t="s">
        <v>966</v>
      </c>
      <c r="H392" s="207" t="s">
        <v>2365</v>
      </c>
    </row>
    <row r="393" spans="1:8" ht="16.5">
      <c r="A393" s="207" t="str">
        <f t="shared" si="6"/>
        <v>SAM</v>
      </c>
      <c r="B393" s="207" t="s">
        <v>1564</v>
      </c>
      <c r="C393" s="207" t="s">
        <v>1455</v>
      </c>
      <c r="D393" s="207" t="s">
        <v>1560</v>
      </c>
      <c r="E393" s="207" t="s">
        <v>1634</v>
      </c>
      <c r="F393" s="216" t="s">
        <v>1634</v>
      </c>
      <c r="G393" s="207" t="s">
        <v>912</v>
      </c>
      <c r="H393" s="207" t="s">
        <v>2467</v>
      </c>
    </row>
    <row r="394" spans="1:8" ht="16.5">
      <c r="A394" s="207" t="str">
        <f t="shared" si="6"/>
        <v>SMIT</v>
      </c>
      <c r="B394" s="207" t="s">
        <v>1565</v>
      </c>
      <c r="C394" s="207" t="s">
        <v>1264</v>
      </c>
      <c r="D394" s="207" t="s">
        <v>1263</v>
      </c>
      <c r="E394" s="207" t="s">
        <v>1517</v>
      </c>
      <c r="F394" s="216" t="s">
        <v>1262</v>
      </c>
      <c r="G394" s="207" t="s">
        <v>966</v>
      </c>
      <c r="H394" s="207" t="s">
        <v>2234</v>
      </c>
    </row>
    <row r="395" spans="1:8" ht="16.5">
      <c r="A395" s="207" t="str">
        <f t="shared" si="6"/>
        <v>SSSC</v>
      </c>
      <c r="B395" s="207" t="s">
        <v>1568</v>
      </c>
      <c r="C395" s="207" t="s">
        <v>1548</v>
      </c>
      <c r="D395" s="207" t="s">
        <v>1538</v>
      </c>
      <c r="E395" s="207" t="s">
        <v>1548</v>
      </c>
      <c r="F395" s="216" t="s">
        <v>1538</v>
      </c>
      <c r="G395" s="207" t="s">
        <v>887</v>
      </c>
      <c r="H395" s="207" t="s">
        <v>887</v>
      </c>
    </row>
    <row r="396" spans="1:8" ht="16.5">
      <c r="A396" s="207" t="str">
        <f t="shared" si="6"/>
        <v>TGPRO</v>
      </c>
      <c r="B396" s="207" t="s">
        <v>1569</v>
      </c>
      <c r="C396" s="207" t="s">
        <v>1098</v>
      </c>
      <c r="D396" s="207" t="s">
        <v>1098</v>
      </c>
      <c r="E396" s="207" t="s">
        <v>1570</v>
      </c>
      <c r="F396" s="216" t="s">
        <v>1570</v>
      </c>
      <c r="G396" s="207" t="s">
        <v>887</v>
      </c>
      <c r="H396" s="207" t="s">
        <v>887</v>
      </c>
    </row>
    <row r="397" spans="1:8" ht="16.5">
      <c r="A397" s="207" t="str">
        <f t="shared" si="6"/>
        <v>THE</v>
      </c>
      <c r="B397" s="207" t="s">
        <v>1571</v>
      </c>
      <c r="C397" s="207" t="s">
        <v>2209</v>
      </c>
      <c r="D397" s="207" t="s">
        <v>2237</v>
      </c>
      <c r="E397" s="207" t="s">
        <v>1220</v>
      </c>
      <c r="F397" s="216" t="s">
        <v>1654</v>
      </c>
      <c r="G397" s="207" t="s">
        <v>881</v>
      </c>
      <c r="H397" s="207" t="s">
        <v>2242</v>
      </c>
    </row>
    <row r="398" spans="1:8" ht="16.5">
      <c r="A398" s="207" t="str">
        <f t="shared" si="6"/>
        <v>TMT</v>
      </c>
      <c r="B398" s="207" t="s">
        <v>111</v>
      </c>
      <c r="C398" s="207" t="s">
        <v>1165</v>
      </c>
      <c r="D398" s="207" t="s">
        <v>1165</v>
      </c>
      <c r="E398" s="207" t="s">
        <v>1166</v>
      </c>
      <c r="F398" s="216" t="s">
        <v>1165</v>
      </c>
      <c r="G398" s="207" t="s">
        <v>887</v>
      </c>
      <c r="H398" s="207" t="s">
        <v>887</v>
      </c>
    </row>
    <row r="399" spans="1:8" ht="16.5">
      <c r="A399" s="207" t="str">
        <f t="shared" si="6"/>
        <v>TSTH</v>
      </c>
      <c r="B399" s="207" t="s">
        <v>1572</v>
      </c>
      <c r="C399" s="207" t="s">
        <v>1287</v>
      </c>
      <c r="D399" s="207" t="s">
        <v>1287</v>
      </c>
      <c r="E399" s="207" t="s">
        <v>1231</v>
      </c>
      <c r="F399" s="216" t="s">
        <v>1286</v>
      </c>
      <c r="G399" s="207" t="s">
        <v>966</v>
      </c>
      <c r="H399" s="207" t="s">
        <v>2387</v>
      </c>
    </row>
    <row r="400" spans="1:8" ht="16.5">
      <c r="A400" s="207" t="str">
        <f t="shared" si="6"/>
        <v>TWP</v>
      </c>
      <c r="B400" s="207" t="s">
        <v>1576</v>
      </c>
      <c r="C400" s="207" t="s">
        <v>936</v>
      </c>
      <c r="D400" s="207" t="s">
        <v>936</v>
      </c>
      <c r="E400" s="207" t="s">
        <v>925</v>
      </c>
      <c r="F400" s="216" t="s">
        <v>1190</v>
      </c>
      <c r="G400" s="207" t="s">
        <v>966</v>
      </c>
      <c r="H400" s="207" t="s">
        <v>1698</v>
      </c>
    </row>
    <row r="401" spans="1:8" ht="16.5">
      <c r="A401" s="207" t="str">
        <f t="shared" si="6"/>
        <v>TYCN</v>
      </c>
      <c r="B401" s="207" t="s">
        <v>1577</v>
      </c>
      <c r="C401" s="207" t="s">
        <v>1836</v>
      </c>
      <c r="D401" s="207" t="s">
        <v>1836</v>
      </c>
      <c r="E401" s="207" t="s">
        <v>2151</v>
      </c>
      <c r="F401" s="216" t="s">
        <v>1836</v>
      </c>
      <c r="G401" s="207" t="s">
        <v>966</v>
      </c>
      <c r="H401" s="207" t="s">
        <v>2066</v>
      </c>
    </row>
    <row r="402" spans="1:8" ht="16.5">
      <c r="A402" s="207" t="str">
        <f t="shared" si="6"/>
        <v>UTP</v>
      </c>
      <c r="B402" s="207" t="s">
        <v>89</v>
      </c>
      <c r="C402" s="207" t="s">
        <v>1475</v>
      </c>
      <c r="D402" s="207" t="s">
        <v>985</v>
      </c>
      <c r="E402" s="207" t="s">
        <v>1578</v>
      </c>
      <c r="F402" s="216" t="s">
        <v>985</v>
      </c>
      <c r="G402" s="207" t="s">
        <v>887</v>
      </c>
      <c r="H402" s="207" t="s">
        <v>887</v>
      </c>
    </row>
    <row r="403" spans="1:8" ht="16.5">
      <c r="A403" s="207" t="str">
        <f t="shared" si="6"/>
        <v>AJ</v>
      </c>
      <c r="B403" s="207" t="s">
        <v>305</v>
      </c>
      <c r="C403" s="207" t="s">
        <v>1591</v>
      </c>
      <c r="D403" s="207" t="s">
        <v>805</v>
      </c>
      <c r="E403" s="207" t="s">
        <v>1511</v>
      </c>
      <c r="F403" s="216" t="s">
        <v>853</v>
      </c>
      <c r="G403" s="207" t="s">
        <v>1206</v>
      </c>
      <c r="H403" s="207" t="s">
        <v>2188</v>
      </c>
    </row>
    <row r="404" spans="1:8" ht="16.5">
      <c r="A404" s="207" t="str">
        <f t="shared" si="6"/>
        <v>ALUCON</v>
      </c>
      <c r="B404" s="207" t="s">
        <v>1580</v>
      </c>
      <c r="C404" s="207" t="s">
        <v>371</v>
      </c>
      <c r="D404" s="207" t="s">
        <v>371</v>
      </c>
      <c r="E404" s="207" t="s">
        <v>371</v>
      </c>
      <c r="F404" s="216" t="s">
        <v>371</v>
      </c>
      <c r="G404" s="207" t="s">
        <v>371</v>
      </c>
      <c r="H404" s="207" t="s">
        <v>371</v>
      </c>
    </row>
    <row r="405" spans="1:8" ht="16.5">
      <c r="A405" s="207" t="str">
        <f t="shared" si="6"/>
        <v>BGC</v>
      </c>
      <c r="B405" s="207" t="s">
        <v>281</v>
      </c>
      <c r="C405" s="207" t="s">
        <v>1534</v>
      </c>
      <c r="D405" s="207" t="s">
        <v>1023</v>
      </c>
      <c r="E405" s="207" t="s">
        <v>1386</v>
      </c>
      <c r="F405" s="216" t="s">
        <v>1534</v>
      </c>
      <c r="G405" s="207" t="s">
        <v>921</v>
      </c>
      <c r="H405" s="207" t="s">
        <v>1037</v>
      </c>
    </row>
    <row r="406" spans="1:8" ht="16.5">
      <c r="A406" s="207" t="str">
        <f t="shared" si="6"/>
        <v>CSC</v>
      </c>
      <c r="B406" s="207" t="s">
        <v>1582</v>
      </c>
      <c r="C406" s="207" t="s">
        <v>1491</v>
      </c>
      <c r="D406" s="207" t="s">
        <v>1491</v>
      </c>
      <c r="E406" s="207" t="s">
        <v>1491</v>
      </c>
      <c r="F406" s="216" t="s">
        <v>1491</v>
      </c>
      <c r="G406" s="207" t="s">
        <v>1020</v>
      </c>
      <c r="H406" s="207" t="s">
        <v>1260</v>
      </c>
    </row>
    <row r="407" spans="1:8" ht="16.5">
      <c r="A407" s="207" t="str">
        <f t="shared" si="6"/>
        <v>NEP</v>
      </c>
      <c r="B407" s="207" t="s">
        <v>1583</v>
      </c>
      <c r="C407" s="207" t="s">
        <v>1554</v>
      </c>
      <c r="D407" s="207" t="s">
        <v>1554</v>
      </c>
      <c r="E407" s="207" t="s">
        <v>1554</v>
      </c>
      <c r="F407" s="216" t="s">
        <v>1554</v>
      </c>
      <c r="G407" s="207" t="s">
        <v>887</v>
      </c>
      <c r="H407" s="207" t="s">
        <v>887</v>
      </c>
    </row>
    <row r="408" spans="1:8" ht="16.5">
      <c r="A408" s="207" t="str">
        <f t="shared" si="6"/>
        <v>PTL</v>
      </c>
      <c r="B408" s="207" t="s">
        <v>184</v>
      </c>
      <c r="C408" s="207" t="s">
        <v>742</v>
      </c>
      <c r="D408" s="207" t="s">
        <v>857</v>
      </c>
      <c r="E408" s="207" t="s">
        <v>2211</v>
      </c>
      <c r="F408" s="216" t="s">
        <v>2211</v>
      </c>
      <c r="G408" s="207" t="s">
        <v>1302</v>
      </c>
      <c r="H408" s="207" t="s">
        <v>2212</v>
      </c>
    </row>
    <row r="409" spans="1:8" ht="16.5">
      <c r="A409" s="207" t="str">
        <f t="shared" si="6"/>
        <v>SCGP</v>
      </c>
      <c r="B409" s="207" t="s">
        <v>343</v>
      </c>
      <c r="C409" s="207" t="s">
        <v>1086</v>
      </c>
      <c r="D409" s="207" t="s">
        <v>2213</v>
      </c>
      <c r="E409" s="207" t="s">
        <v>2146</v>
      </c>
      <c r="F409" s="216" t="s">
        <v>841</v>
      </c>
      <c r="G409" s="207" t="s">
        <v>1008</v>
      </c>
      <c r="H409" s="207" t="s">
        <v>918</v>
      </c>
    </row>
    <row r="410" spans="1:8" ht="16.5">
      <c r="A410" s="207" t="str">
        <f t="shared" si="6"/>
        <v>SFLEX</v>
      </c>
      <c r="B410" s="207" t="s">
        <v>158</v>
      </c>
      <c r="C410" s="207" t="s">
        <v>1082</v>
      </c>
      <c r="D410" s="207" t="s">
        <v>1155</v>
      </c>
      <c r="E410" s="207" t="s">
        <v>936</v>
      </c>
      <c r="F410" s="216" t="s">
        <v>936</v>
      </c>
      <c r="G410" s="207" t="s">
        <v>887</v>
      </c>
      <c r="H410" s="207" t="s">
        <v>887</v>
      </c>
    </row>
    <row r="411" spans="1:8" ht="16.5">
      <c r="A411" s="207" t="str">
        <f t="shared" si="6"/>
        <v>SITHAI</v>
      </c>
      <c r="B411" s="207" t="s">
        <v>1587</v>
      </c>
      <c r="C411" s="207" t="s">
        <v>1218</v>
      </c>
      <c r="D411" s="207" t="s">
        <v>1515</v>
      </c>
      <c r="E411" s="207" t="s">
        <v>1471</v>
      </c>
      <c r="F411" s="216" t="s">
        <v>1322</v>
      </c>
      <c r="G411" s="207" t="s">
        <v>966</v>
      </c>
      <c r="H411" s="207" t="s">
        <v>1472</v>
      </c>
    </row>
    <row r="412" spans="1:8" ht="16.5">
      <c r="A412" s="207" t="str">
        <f t="shared" si="6"/>
        <v>SLP</v>
      </c>
      <c r="B412" s="207" t="s">
        <v>1589</v>
      </c>
      <c r="C412" s="207" t="s">
        <v>1766</v>
      </c>
      <c r="D412" s="207" t="s">
        <v>1766</v>
      </c>
      <c r="E412" s="207" t="s">
        <v>1240</v>
      </c>
      <c r="F412" s="216" t="s">
        <v>1240</v>
      </c>
      <c r="G412" s="207" t="s">
        <v>966</v>
      </c>
      <c r="H412" s="207" t="s">
        <v>2541</v>
      </c>
    </row>
    <row r="413" spans="1:8" ht="16.5">
      <c r="A413" s="207" t="str">
        <f t="shared" si="6"/>
        <v>SMPC</v>
      </c>
      <c r="B413" s="207" t="s">
        <v>150</v>
      </c>
      <c r="C413" s="207" t="s">
        <v>2195</v>
      </c>
      <c r="D413" s="207" t="s">
        <v>2195</v>
      </c>
      <c r="E413" s="207" t="s">
        <v>1010</v>
      </c>
      <c r="F413" s="216" t="s">
        <v>2195</v>
      </c>
      <c r="G413" s="207" t="s">
        <v>921</v>
      </c>
      <c r="H413" s="207" t="s">
        <v>1167</v>
      </c>
    </row>
    <row r="414" spans="1:8" ht="16.5">
      <c r="A414" s="207" t="str">
        <f t="shared" si="6"/>
        <v>SPACK</v>
      </c>
      <c r="B414" s="207" t="s">
        <v>1592</v>
      </c>
      <c r="C414" s="207" t="s">
        <v>957</v>
      </c>
      <c r="D414" s="207" t="s">
        <v>957</v>
      </c>
      <c r="E414" s="207" t="s">
        <v>1291</v>
      </c>
      <c r="F414" s="216" t="s">
        <v>1822</v>
      </c>
      <c r="G414" s="207" t="s">
        <v>1814</v>
      </c>
      <c r="H414" s="207" t="s">
        <v>2542</v>
      </c>
    </row>
    <row r="415" spans="1:8" ht="16.5">
      <c r="A415" s="207" t="str">
        <f t="shared" si="6"/>
        <v>TCOAT</v>
      </c>
      <c r="B415" s="207" t="s">
        <v>1593</v>
      </c>
      <c r="C415" s="207" t="s">
        <v>371</v>
      </c>
      <c r="D415" s="207" t="s">
        <v>371</v>
      </c>
      <c r="E415" s="207" t="s">
        <v>371</v>
      </c>
      <c r="F415" s="216" t="s">
        <v>371</v>
      </c>
      <c r="G415" s="207" t="s">
        <v>371</v>
      </c>
      <c r="H415" s="207" t="s">
        <v>371</v>
      </c>
    </row>
    <row r="416" spans="1:8" ht="16.5">
      <c r="A416" s="207" t="str">
        <f t="shared" si="6"/>
        <v>TFI</v>
      </c>
      <c r="B416" s="207" t="s">
        <v>1594</v>
      </c>
      <c r="C416" s="207" t="s">
        <v>1760</v>
      </c>
      <c r="D416" s="207" t="s">
        <v>1759</v>
      </c>
      <c r="E416" s="207" t="s">
        <v>1595</v>
      </c>
      <c r="F416" s="216" t="s">
        <v>1760</v>
      </c>
      <c r="G416" s="207" t="s">
        <v>887</v>
      </c>
      <c r="H416" s="207" t="s">
        <v>887</v>
      </c>
    </row>
    <row r="417" spans="1:8" ht="16.5">
      <c r="A417" s="207" t="str">
        <f t="shared" si="6"/>
        <v>THIP</v>
      </c>
      <c r="B417" s="207" t="s">
        <v>117</v>
      </c>
      <c r="C417" s="207" t="s">
        <v>1062</v>
      </c>
      <c r="D417" s="207" t="s">
        <v>1066</v>
      </c>
      <c r="E417" s="207" t="s">
        <v>1062</v>
      </c>
      <c r="F417" s="216" t="s">
        <v>1395</v>
      </c>
      <c r="G417" s="207" t="s">
        <v>1020</v>
      </c>
      <c r="H417" s="207" t="s">
        <v>927</v>
      </c>
    </row>
    <row r="418" spans="1:8" ht="16.5">
      <c r="A418" s="207" t="str">
        <f t="shared" si="6"/>
        <v>TMD</v>
      </c>
      <c r="B418" s="207" t="s">
        <v>1597</v>
      </c>
      <c r="C418" s="207" t="s">
        <v>1598</v>
      </c>
      <c r="D418" s="207" t="s">
        <v>2428</v>
      </c>
      <c r="E418" s="207" t="s">
        <v>1598</v>
      </c>
      <c r="F418" s="216" t="s">
        <v>2428</v>
      </c>
      <c r="G418" s="207" t="s">
        <v>958</v>
      </c>
      <c r="H418" s="207" t="s">
        <v>1212</v>
      </c>
    </row>
    <row r="419" spans="1:8" ht="16.5">
      <c r="A419" s="207" t="str">
        <f t="shared" si="6"/>
        <v>TOPP</v>
      </c>
      <c r="B419" s="207" t="s">
        <v>1599</v>
      </c>
      <c r="C419" s="207" t="s">
        <v>371</v>
      </c>
      <c r="D419" s="207" t="s">
        <v>371</v>
      </c>
      <c r="E419" s="207" t="s">
        <v>371</v>
      </c>
      <c r="F419" s="216" t="s">
        <v>371</v>
      </c>
      <c r="G419" s="207" t="s">
        <v>371</v>
      </c>
      <c r="H419" s="207" t="s">
        <v>371</v>
      </c>
    </row>
    <row r="420" spans="1:8" ht="16.5">
      <c r="A420" s="207" t="str">
        <f t="shared" si="6"/>
        <v>TPAC</v>
      </c>
      <c r="B420" s="207" t="s">
        <v>104</v>
      </c>
      <c r="C420" s="207" t="s">
        <v>853</v>
      </c>
      <c r="D420" s="207" t="s">
        <v>1591</v>
      </c>
      <c r="E420" s="207" t="s">
        <v>863</v>
      </c>
      <c r="F420" s="216" t="s">
        <v>800</v>
      </c>
      <c r="G420" s="207" t="s">
        <v>1206</v>
      </c>
      <c r="H420" s="207" t="s">
        <v>2543</v>
      </c>
    </row>
    <row r="421" spans="1:8" ht="16.5">
      <c r="A421" s="207" t="str">
        <f t="shared" si="6"/>
        <v>TPBI</v>
      </c>
      <c r="B421" s="207" t="s">
        <v>1600</v>
      </c>
      <c r="C421" s="207" t="s">
        <v>725</v>
      </c>
      <c r="D421" s="207" t="s">
        <v>1427</v>
      </c>
      <c r="E421" s="207" t="s">
        <v>1316</v>
      </c>
      <c r="F421" s="216" t="s">
        <v>1284</v>
      </c>
      <c r="G421" s="207" t="s">
        <v>1366</v>
      </c>
      <c r="H421" s="207" t="s">
        <v>2429</v>
      </c>
    </row>
    <row r="422" spans="1:8" ht="16.5">
      <c r="A422" s="207" t="str">
        <f t="shared" si="6"/>
        <v>TPP</v>
      </c>
      <c r="B422" s="207" t="s">
        <v>1603</v>
      </c>
      <c r="C422" s="207" t="s">
        <v>746</v>
      </c>
      <c r="D422" s="207" t="s">
        <v>2084</v>
      </c>
      <c r="E422" s="207" t="s">
        <v>746</v>
      </c>
      <c r="F422" s="216" t="s">
        <v>746</v>
      </c>
      <c r="G422" s="207" t="s">
        <v>887</v>
      </c>
      <c r="H422" s="207" t="s">
        <v>887</v>
      </c>
    </row>
    <row r="423" spans="1:8" ht="16.5">
      <c r="A423" s="207" t="str">
        <f t="shared" si="6"/>
        <v>BCT</v>
      </c>
      <c r="B423" s="207" t="s">
        <v>1604</v>
      </c>
      <c r="C423" s="207" t="s">
        <v>1382</v>
      </c>
      <c r="D423" s="207" t="s">
        <v>1298</v>
      </c>
      <c r="E423" s="207" t="s">
        <v>2213</v>
      </c>
      <c r="F423" s="216" t="s">
        <v>1298</v>
      </c>
      <c r="G423" s="207" t="s">
        <v>1020</v>
      </c>
      <c r="H423" s="207" t="s">
        <v>1266</v>
      </c>
    </row>
    <row r="424" spans="1:8" ht="16.5">
      <c r="A424" s="207" t="str">
        <f t="shared" si="6"/>
        <v>CMAN</v>
      </c>
      <c r="B424" s="207" t="s">
        <v>1605</v>
      </c>
      <c r="C424" s="207" t="s">
        <v>1684</v>
      </c>
      <c r="D424" s="207" t="s">
        <v>1255</v>
      </c>
      <c r="E424" s="207" t="s">
        <v>1416</v>
      </c>
      <c r="F424" s="216" t="s">
        <v>1416</v>
      </c>
      <c r="G424" s="207" t="s">
        <v>887</v>
      </c>
      <c r="H424" s="207" t="s">
        <v>887</v>
      </c>
    </row>
    <row r="425" spans="1:8" ht="16.5">
      <c r="A425" s="207" t="str">
        <f t="shared" si="6"/>
        <v>GC</v>
      </c>
      <c r="B425" s="207" t="s">
        <v>1607</v>
      </c>
      <c r="C425" s="207" t="s">
        <v>1311</v>
      </c>
      <c r="D425" s="207" t="s">
        <v>1311</v>
      </c>
      <c r="E425" s="207" t="s">
        <v>801</v>
      </c>
      <c r="F425" s="216" t="s">
        <v>801</v>
      </c>
      <c r="G425" s="207" t="s">
        <v>917</v>
      </c>
      <c r="H425" s="207" t="s">
        <v>1557</v>
      </c>
    </row>
    <row r="426" spans="1:8" ht="16.5">
      <c r="A426" s="207" t="str">
        <f t="shared" si="6"/>
        <v>GGC</v>
      </c>
      <c r="B426" s="207" t="s">
        <v>246</v>
      </c>
      <c r="C426" s="207" t="s">
        <v>1233</v>
      </c>
      <c r="D426" s="207" t="s">
        <v>1474</v>
      </c>
      <c r="E426" s="207" t="s">
        <v>796</v>
      </c>
      <c r="F426" s="216" t="s">
        <v>796</v>
      </c>
      <c r="G426" s="207" t="s">
        <v>887</v>
      </c>
      <c r="H426" s="207" t="s">
        <v>887</v>
      </c>
    </row>
    <row r="427" spans="1:8" ht="16.5">
      <c r="A427" s="207" t="str">
        <f t="shared" si="6"/>
        <v>GIFT</v>
      </c>
      <c r="B427" s="207" t="s">
        <v>1608</v>
      </c>
      <c r="C427" s="207" t="s">
        <v>1428</v>
      </c>
      <c r="D427" s="207" t="s">
        <v>1079</v>
      </c>
      <c r="E427" s="207" t="s">
        <v>1427</v>
      </c>
      <c r="F427" s="216" t="s">
        <v>1079</v>
      </c>
      <c r="G427" s="207" t="s">
        <v>895</v>
      </c>
      <c r="H427" s="207" t="s">
        <v>2468</v>
      </c>
    </row>
    <row r="428" spans="1:8" ht="16.5">
      <c r="A428" s="207" t="str">
        <f t="shared" si="6"/>
        <v>IVL</v>
      </c>
      <c r="B428" s="207" t="s">
        <v>228</v>
      </c>
      <c r="C428" s="207" t="s">
        <v>2116</v>
      </c>
      <c r="D428" s="207" t="s">
        <v>848</v>
      </c>
      <c r="E428" s="207" t="s">
        <v>2117</v>
      </c>
      <c r="F428" s="216" t="s">
        <v>2118</v>
      </c>
      <c r="G428" s="207" t="s">
        <v>940</v>
      </c>
      <c r="H428" s="207" t="s">
        <v>1185</v>
      </c>
    </row>
    <row r="429" spans="1:8" ht="16.5">
      <c r="A429" s="207" t="str">
        <f t="shared" si="6"/>
        <v>NFC</v>
      </c>
      <c r="B429" s="207" t="s">
        <v>1609</v>
      </c>
      <c r="C429" s="207" t="s">
        <v>1108</v>
      </c>
      <c r="D429" s="207" t="s">
        <v>1034</v>
      </c>
      <c r="E429" s="207" t="s">
        <v>1151</v>
      </c>
      <c r="F429" s="216" t="s">
        <v>1151</v>
      </c>
      <c r="G429" s="207" t="s">
        <v>921</v>
      </c>
      <c r="H429" s="207" t="s">
        <v>2049</v>
      </c>
    </row>
    <row r="430" spans="1:8" ht="16.5">
      <c r="A430" s="207" t="str">
        <f t="shared" si="6"/>
        <v>PATO</v>
      </c>
      <c r="B430" s="207" t="s">
        <v>1610</v>
      </c>
      <c r="C430" s="207" t="s">
        <v>735</v>
      </c>
      <c r="D430" s="207" t="s">
        <v>735</v>
      </c>
      <c r="E430" s="207" t="s">
        <v>889</v>
      </c>
      <c r="F430" s="216" t="s">
        <v>889</v>
      </c>
      <c r="G430" s="207" t="s">
        <v>921</v>
      </c>
      <c r="H430" s="207" t="s">
        <v>2059</v>
      </c>
    </row>
    <row r="431" spans="1:8" ht="16.5">
      <c r="A431" s="207" t="str">
        <f t="shared" si="6"/>
        <v>PMTA</v>
      </c>
      <c r="B431" s="207" t="s">
        <v>1611</v>
      </c>
      <c r="C431" s="207" t="s">
        <v>1000</v>
      </c>
      <c r="D431" s="207" t="s">
        <v>1000</v>
      </c>
      <c r="E431" s="207" t="s">
        <v>1000</v>
      </c>
      <c r="F431" s="216" t="s">
        <v>1000</v>
      </c>
      <c r="G431" s="207" t="s">
        <v>921</v>
      </c>
      <c r="H431" s="207" t="s">
        <v>1430</v>
      </c>
    </row>
    <row r="432" spans="1:8" ht="16.5">
      <c r="A432" s="207" t="str">
        <f t="shared" si="6"/>
        <v>PTTGC</v>
      </c>
      <c r="B432" s="207" t="s">
        <v>181</v>
      </c>
      <c r="C432" s="207" t="s">
        <v>1062</v>
      </c>
      <c r="D432" s="207" t="s">
        <v>1066</v>
      </c>
      <c r="E432" s="207" t="s">
        <v>846</v>
      </c>
      <c r="F432" s="216" t="s">
        <v>1062</v>
      </c>
      <c r="G432" s="207" t="s">
        <v>940</v>
      </c>
      <c r="H432" s="207" t="s">
        <v>1221</v>
      </c>
    </row>
    <row r="433" spans="1:8" ht="16.5">
      <c r="A433" s="207" t="str">
        <f t="shared" si="6"/>
        <v>SUTHA</v>
      </c>
      <c r="B433" s="207" t="s">
        <v>1612</v>
      </c>
      <c r="C433" s="207" t="s">
        <v>792</v>
      </c>
      <c r="D433" s="207" t="s">
        <v>1566</v>
      </c>
      <c r="E433" s="207" t="s">
        <v>1188</v>
      </c>
      <c r="F433" s="216" t="s">
        <v>1188</v>
      </c>
      <c r="G433" s="207" t="s">
        <v>966</v>
      </c>
      <c r="H433" s="207" t="s">
        <v>2234</v>
      </c>
    </row>
    <row r="434" spans="1:8" ht="16.5">
      <c r="A434" s="207" t="str">
        <f t="shared" si="6"/>
        <v>TCCC</v>
      </c>
      <c r="B434" s="207" t="s">
        <v>1613</v>
      </c>
      <c r="C434" s="207" t="s">
        <v>1007</v>
      </c>
      <c r="D434" s="207" t="s">
        <v>1007</v>
      </c>
      <c r="E434" s="207" t="s">
        <v>2308</v>
      </c>
      <c r="F434" s="216" t="s">
        <v>2308</v>
      </c>
      <c r="G434" s="207" t="s">
        <v>940</v>
      </c>
      <c r="H434" s="207" t="s">
        <v>2044</v>
      </c>
    </row>
    <row r="435" spans="1:8" ht="16.5">
      <c r="A435" s="207" t="str">
        <f t="shared" si="6"/>
        <v>TPA</v>
      </c>
      <c r="B435" s="207" t="s">
        <v>1614</v>
      </c>
      <c r="C435" s="207" t="s">
        <v>1093</v>
      </c>
      <c r="D435" s="207" t="s">
        <v>1093</v>
      </c>
      <c r="E435" s="207" t="s">
        <v>1093</v>
      </c>
      <c r="F435" s="216" t="s">
        <v>1093</v>
      </c>
      <c r="G435" s="207" t="s">
        <v>884</v>
      </c>
      <c r="H435" s="207" t="s">
        <v>2358</v>
      </c>
    </row>
    <row r="436" spans="1:8" ht="16.5">
      <c r="A436" s="207" t="str">
        <f t="shared" si="6"/>
        <v>UAC</v>
      </c>
      <c r="B436" s="207" t="s">
        <v>91</v>
      </c>
      <c r="C436" s="207" t="s">
        <v>1187</v>
      </c>
      <c r="D436" s="207" t="s">
        <v>970</v>
      </c>
      <c r="E436" s="207" t="s">
        <v>1187</v>
      </c>
      <c r="F436" s="216" t="s">
        <v>1187</v>
      </c>
      <c r="G436" s="207" t="s">
        <v>971</v>
      </c>
      <c r="H436" s="207" t="s">
        <v>2360</v>
      </c>
    </row>
    <row r="437" spans="1:8" ht="16.5">
      <c r="A437" s="207" t="str">
        <f t="shared" si="6"/>
        <v>UP</v>
      </c>
      <c r="B437" s="207" t="s">
        <v>1615</v>
      </c>
      <c r="C437" s="207" t="s">
        <v>1657</v>
      </c>
      <c r="D437" s="207" t="s">
        <v>1657</v>
      </c>
      <c r="E437" s="207" t="s">
        <v>1657</v>
      </c>
      <c r="F437" s="216" t="s">
        <v>1657</v>
      </c>
      <c r="G437" s="207" t="s">
        <v>958</v>
      </c>
      <c r="H437" s="207" t="s">
        <v>1266</v>
      </c>
    </row>
    <row r="438" spans="1:8" ht="16.5">
      <c r="A438" s="207" t="str">
        <f t="shared" si="6"/>
        <v>3K-BAT</v>
      </c>
      <c r="B438" s="207" t="s">
        <v>1616</v>
      </c>
      <c r="F438" s="216"/>
    </row>
    <row r="439" spans="1:8" ht="16.5">
      <c r="A439" s="207" t="str">
        <f t="shared" si="6"/>
        <v>ACG</v>
      </c>
      <c r="B439" s="207" t="s">
        <v>1617</v>
      </c>
      <c r="C439" s="207">
        <v>1.89</v>
      </c>
      <c r="D439" s="207">
        <v>1.9</v>
      </c>
      <c r="E439" s="207">
        <v>1.87</v>
      </c>
      <c r="F439" s="216">
        <v>1.88</v>
      </c>
      <c r="G439" s="207">
        <v>0.01</v>
      </c>
      <c r="H439" s="207">
        <v>0.53</v>
      </c>
    </row>
    <row r="440" spans="1:8" ht="16.5">
      <c r="A440" s="207" t="str">
        <f t="shared" si="6"/>
        <v>AH</v>
      </c>
      <c r="B440" s="207" t="s">
        <v>306</v>
      </c>
      <c r="C440" s="207">
        <v>30.75</v>
      </c>
      <c r="D440" s="207">
        <v>31.25</v>
      </c>
      <c r="E440" s="207">
        <v>30</v>
      </c>
      <c r="F440" s="216">
        <v>30.5</v>
      </c>
      <c r="G440" s="207">
        <v>-0.5</v>
      </c>
      <c r="H440" s="207">
        <v>-1.61</v>
      </c>
    </row>
    <row r="441" spans="1:8" ht="16.5">
      <c r="A441" s="207" t="str">
        <f t="shared" si="6"/>
        <v>CWT</v>
      </c>
      <c r="B441" s="207" t="s">
        <v>1618</v>
      </c>
      <c r="C441" s="207">
        <v>2.74</v>
      </c>
      <c r="D441" s="207">
        <v>2.74</v>
      </c>
      <c r="E441" s="207">
        <v>2.7</v>
      </c>
      <c r="F441" s="216">
        <v>2.7</v>
      </c>
      <c r="G441" s="207">
        <v>-0.04</v>
      </c>
      <c r="H441" s="207">
        <v>-1.46</v>
      </c>
    </row>
    <row r="442" spans="1:8" ht="16.5">
      <c r="A442" s="207" t="str">
        <f t="shared" si="6"/>
        <v>EASON</v>
      </c>
      <c r="B442" s="207" t="s">
        <v>1619</v>
      </c>
      <c r="C442" s="207">
        <v>1.37</v>
      </c>
      <c r="D442" s="207">
        <v>1.39</v>
      </c>
      <c r="E442" s="207">
        <v>1.36</v>
      </c>
      <c r="F442" s="216">
        <v>1.37</v>
      </c>
      <c r="G442" s="207">
        <v>0.01</v>
      </c>
      <c r="H442" s="207">
        <v>0.74</v>
      </c>
    </row>
    <row r="443" spans="1:8" ht="16.5">
      <c r="A443" s="207" t="str">
        <f t="shared" si="6"/>
        <v>GYT</v>
      </c>
      <c r="B443" s="207" t="s">
        <v>1620</v>
      </c>
      <c r="C443" s="207">
        <v>181</v>
      </c>
      <c r="D443" s="207">
        <v>181</v>
      </c>
      <c r="E443" s="207">
        <v>180</v>
      </c>
      <c r="F443" s="216">
        <v>180</v>
      </c>
      <c r="G443" s="207">
        <v>1</v>
      </c>
      <c r="H443" s="207">
        <v>0.56000000000000005</v>
      </c>
    </row>
    <row r="444" spans="1:8" ht="16.5">
      <c r="A444" s="207" t="str">
        <f t="shared" si="6"/>
        <v>HFT</v>
      </c>
      <c r="B444" s="207" t="s">
        <v>1621</v>
      </c>
      <c r="C444" s="207">
        <v>6.7</v>
      </c>
      <c r="D444" s="207">
        <v>6.75</v>
      </c>
      <c r="E444" s="207">
        <v>6.7</v>
      </c>
      <c r="F444" s="216">
        <v>6.7</v>
      </c>
      <c r="G444" s="207">
        <v>0</v>
      </c>
      <c r="H444" s="207">
        <v>0</v>
      </c>
    </row>
    <row r="445" spans="1:8" ht="16.5">
      <c r="A445" s="207" t="str">
        <f t="shared" si="6"/>
        <v>IHL</v>
      </c>
      <c r="B445" s="207" t="s">
        <v>1622</v>
      </c>
      <c r="C445" s="207">
        <v>3.6</v>
      </c>
      <c r="D445" s="207">
        <v>3.62</v>
      </c>
      <c r="E445" s="207">
        <v>3.56</v>
      </c>
      <c r="F445" s="216">
        <v>3.56</v>
      </c>
      <c r="G445" s="207">
        <v>-0.04</v>
      </c>
      <c r="H445" s="207">
        <v>-1.1100000000000001</v>
      </c>
    </row>
    <row r="446" spans="1:8" ht="16.5">
      <c r="A446" s="207" t="str">
        <f t="shared" si="6"/>
        <v>INGRS</v>
      </c>
      <c r="B446" s="207" t="s">
        <v>1623</v>
      </c>
      <c r="C446" s="207">
        <v>0.6</v>
      </c>
      <c r="D446" s="207">
        <v>0.6</v>
      </c>
      <c r="E446" s="207">
        <v>0.59</v>
      </c>
      <c r="F446" s="216">
        <v>0.6</v>
      </c>
      <c r="G446" s="207">
        <v>0.01</v>
      </c>
      <c r="H446" s="207">
        <v>1.69</v>
      </c>
    </row>
    <row r="447" spans="1:8" ht="16.5">
      <c r="A447" s="207" t="str">
        <f t="shared" si="6"/>
        <v>IRC</v>
      </c>
      <c r="B447" s="207" t="s">
        <v>232</v>
      </c>
      <c r="C447" s="207">
        <v>14.5</v>
      </c>
      <c r="D447" s="207">
        <v>14.5</v>
      </c>
      <c r="E447" s="207">
        <v>14.4</v>
      </c>
      <c r="F447" s="216">
        <v>14.4</v>
      </c>
      <c r="G447" s="207">
        <v>-0.1</v>
      </c>
      <c r="H447" s="207">
        <v>-0.69</v>
      </c>
    </row>
    <row r="448" spans="1:8" ht="16.5">
      <c r="A448" s="207" t="str">
        <f t="shared" si="6"/>
        <v>PCSGH</v>
      </c>
      <c r="B448" s="207" t="s">
        <v>194</v>
      </c>
      <c r="C448" s="207">
        <v>4.92</v>
      </c>
      <c r="D448" s="207">
        <v>4.9400000000000004</v>
      </c>
      <c r="E448" s="207">
        <v>4.9000000000000004</v>
      </c>
      <c r="F448" s="216">
        <v>4.92</v>
      </c>
      <c r="G448" s="207">
        <v>0.02</v>
      </c>
      <c r="H448" s="207">
        <v>0.41</v>
      </c>
    </row>
    <row r="449" spans="1:8" ht="16.5">
      <c r="A449" s="207" t="str">
        <f t="shared" si="6"/>
        <v>SAT</v>
      </c>
      <c r="B449" s="207" t="s">
        <v>168</v>
      </c>
      <c r="C449" s="207">
        <v>20.3</v>
      </c>
      <c r="D449" s="207">
        <v>20.7</v>
      </c>
      <c r="E449" s="207">
        <v>20.3</v>
      </c>
      <c r="F449" s="216">
        <v>20.5</v>
      </c>
      <c r="G449" s="207">
        <v>0.2</v>
      </c>
      <c r="H449" s="207">
        <v>0.99</v>
      </c>
    </row>
    <row r="450" spans="1:8" ht="16.5">
      <c r="A450" s="207" t="str">
        <f t="shared" ref="A450:A513" si="7">IFERROR(LEFT(B450,FIND("&lt;",B450)-2),TRIM(B450))</f>
        <v>SPG</v>
      </c>
      <c r="B450" s="207" t="s">
        <v>1624</v>
      </c>
      <c r="C450" s="207">
        <v>17.3</v>
      </c>
      <c r="D450" s="207">
        <v>17.5</v>
      </c>
      <c r="E450" s="207">
        <v>17.2</v>
      </c>
      <c r="F450" s="216">
        <v>17.5</v>
      </c>
      <c r="G450" s="207">
        <v>0.5</v>
      </c>
      <c r="H450" s="207">
        <v>2.94</v>
      </c>
    </row>
    <row r="451" spans="1:8" ht="16.5">
      <c r="A451" s="207" t="str">
        <f t="shared" si="7"/>
        <v>STANLY</v>
      </c>
      <c r="B451" s="207" t="s">
        <v>138</v>
      </c>
      <c r="C451" s="207">
        <v>175.5</v>
      </c>
      <c r="D451" s="207">
        <v>176</v>
      </c>
      <c r="E451" s="207">
        <v>174.5</v>
      </c>
      <c r="F451" s="216">
        <v>176</v>
      </c>
      <c r="G451" s="207">
        <v>1.5</v>
      </c>
      <c r="H451" s="207">
        <v>0.86</v>
      </c>
    </row>
    <row r="452" spans="1:8" ht="16.5">
      <c r="A452" s="207" t="str">
        <f t="shared" si="7"/>
        <v>TKT</v>
      </c>
      <c r="B452" s="207" t="s">
        <v>1625</v>
      </c>
      <c r="C452" s="207">
        <v>1.85</v>
      </c>
      <c r="D452" s="207">
        <v>1.95</v>
      </c>
      <c r="E452" s="207">
        <v>1.83</v>
      </c>
      <c r="F452" s="216">
        <v>1.85</v>
      </c>
      <c r="G452" s="207">
        <v>0</v>
      </c>
      <c r="H452" s="207">
        <v>0</v>
      </c>
    </row>
    <row r="453" spans="1:8" ht="16.5">
      <c r="A453" s="207" t="str">
        <f t="shared" si="7"/>
        <v>TNPC</v>
      </c>
      <c r="B453" s="207" t="s">
        <v>1626</v>
      </c>
      <c r="C453" s="207">
        <v>2.2799999999999998</v>
      </c>
      <c r="D453" s="207">
        <v>2.36</v>
      </c>
      <c r="E453" s="207">
        <v>2.2799999999999998</v>
      </c>
      <c r="F453" s="216">
        <v>2.2999999999999998</v>
      </c>
      <c r="G453" s="207">
        <v>0</v>
      </c>
      <c r="H453" s="207">
        <v>0</v>
      </c>
    </row>
    <row r="454" spans="1:8" ht="16.5">
      <c r="A454" s="207" t="str">
        <f t="shared" si="7"/>
        <v>TRU</v>
      </c>
      <c r="B454" s="207" t="s">
        <v>1627</v>
      </c>
      <c r="C454" s="207">
        <v>7.5</v>
      </c>
      <c r="D454" s="207">
        <v>7.7</v>
      </c>
      <c r="E454" s="207">
        <v>7.35</v>
      </c>
      <c r="F454" s="216">
        <v>7.35</v>
      </c>
      <c r="G454" s="207">
        <v>-0.15</v>
      </c>
      <c r="H454" s="207">
        <v>-2</v>
      </c>
    </row>
    <row r="455" spans="1:8" ht="16.5">
      <c r="A455" s="207" t="str">
        <f t="shared" si="7"/>
        <v>TSC</v>
      </c>
      <c r="B455" s="207" t="s">
        <v>1628</v>
      </c>
      <c r="C455" s="207">
        <v>13.6</v>
      </c>
      <c r="D455" s="207">
        <v>13.7</v>
      </c>
      <c r="E455" s="207">
        <v>13.6</v>
      </c>
      <c r="F455" s="216">
        <v>13.7</v>
      </c>
      <c r="G455" s="207">
        <v>-0.2</v>
      </c>
      <c r="H455" s="207">
        <v>-1.44</v>
      </c>
    </row>
    <row r="456" spans="1:8" ht="16.5">
      <c r="A456" s="207" t="str">
        <f t="shared" si="7"/>
        <v>ALLA</v>
      </c>
      <c r="B456" s="207" t="s">
        <v>1629</v>
      </c>
      <c r="C456" s="207" t="s">
        <v>2086</v>
      </c>
      <c r="D456" s="207" t="s">
        <v>2144</v>
      </c>
      <c r="E456" s="207" t="s">
        <v>2006</v>
      </c>
      <c r="F456" s="216" t="s">
        <v>2006</v>
      </c>
      <c r="G456" s="207" t="s">
        <v>966</v>
      </c>
      <c r="H456" s="207" t="s">
        <v>2365</v>
      </c>
    </row>
    <row r="457" spans="1:8" ht="16.5">
      <c r="A457" s="207" t="str">
        <f t="shared" si="7"/>
        <v>ASEFA</v>
      </c>
      <c r="B457" s="207" t="s">
        <v>1631</v>
      </c>
      <c r="C457" s="207" t="s">
        <v>1632</v>
      </c>
      <c r="D457" s="207" t="s">
        <v>933</v>
      </c>
      <c r="E457" s="207" t="s">
        <v>1562</v>
      </c>
      <c r="F457" s="216" t="s">
        <v>1562</v>
      </c>
      <c r="G457" s="207" t="s">
        <v>971</v>
      </c>
      <c r="H457" s="207" t="s">
        <v>2437</v>
      </c>
    </row>
    <row r="458" spans="1:8" ht="16.5">
      <c r="A458" s="207" t="str">
        <f t="shared" si="7"/>
        <v>CPT</v>
      </c>
      <c r="B458" s="207" t="s">
        <v>1633</v>
      </c>
      <c r="C458" s="207" t="s">
        <v>1879</v>
      </c>
      <c r="D458" s="207" t="s">
        <v>1590</v>
      </c>
      <c r="E458" s="207" t="s">
        <v>1879</v>
      </c>
      <c r="F458" s="216" t="s">
        <v>1590</v>
      </c>
      <c r="G458" s="207" t="s">
        <v>1158</v>
      </c>
      <c r="H458" s="207" t="s">
        <v>2215</v>
      </c>
    </row>
    <row r="459" spans="1:8" ht="16.5">
      <c r="A459" s="207" t="str">
        <f t="shared" si="7"/>
        <v>CRANE</v>
      </c>
      <c r="B459" s="207" t="s">
        <v>1635</v>
      </c>
      <c r="C459" s="207" t="s">
        <v>1442</v>
      </c>
      <c r="D459" s="207" t="s">
        <v>1478</v>
      </c>
      <c r="E459" s="207" t="s">
        <v>1812</v>
      </c>
      <c r="F459" s="216" t="s">
        <v>1442</v>
      </c>
      <c r="G459" s="207" t="s">
        <v>971</v>
      </c>
      <c r="H459" s="207" t="s">
        <v>2236</v>
      </c>
    </row>
    <row r="460" spans="1:8" ht="16.5">
      <c r="A460" s="207" t="str">
        <f t="shared" si="7"/>
        <v>CTW</v>
      </c>
      <c r="B460" s="207" t="s">
        <v>1637</v>
      </c>
      <c r="C460" s="207" t="s">
        <v>371</v>
      </c>
      <c r="D460" s="207" t="s">
        <v>371</v>
      </c>
      <c r="E460" s="207" t="s">
        <v>371</v>
      </c>
      <c r="F460" s="216" t="s">
        <v>371</v>
      </c>
      <c r="G460" s="207" t="s">
        <v>371</v>
      </c>
      <c r="H460" s="207" t="s">
        <v>371</v>
      </c>
    </row>
    <row r="461" spans="1:8" ht="16.5">
      <c r="A461" s="207" t="str">
        <f t="shared" si="7"/>
        <v>FMT</v>
      </c>
      <c r="B461" s="207" t="s">
        <v>1638</v>
      </c>
      <c r="C461" s="207" t="s">
        <v>836</v>
      </c>
      <c r="D461" s="207" t="s">
        <v>979</v>
      </c>
      <c r="E461" s="207" t="s">
        <v>836</v>
      </c>
      <c r="F461" s="216" t="s">
        <v>836</v>
      </c>
      <c r="G461" s="207" t="s">
        <v>940</v>
      </c>
      <c r="H461" s="207" t="s">
        <v>1152</v>
      </c>
    </row>
    <row r="462" spans="1:8" ht="16.5">
      <c r="A462" s="207" t="str">
        <f t="shared" si="7"/>
        <v>HTECH</v>
      </c>
      <c r="B462" s="207" t="s">
        <v>1641</v>
      </c>
      <c r="C462" s="207" t="s">
        <v>1078</v>
      </c>
      <c r="D462" s="207" t="s">
        <v>1078</v>
      </c>
      <c r="E462" s="207" t="s">
        <v>960</v>
      </c>
      <c r="F462" s="216" t="s">
        <v>1078</v>
      </c>
      <c r="G462" s="207" t="s">
        <v>895</v>
      </c>
      <c r="H462" s="207" t="s">
        <v>2064</v>
      </c>
    </row>
    <row r="463" spans="1:8" ht="16.5">
      <c r="A463" s="207" t="str">
        <f t="shared" si="7"/>
        <v>KKC</v>
      </c>
      <c r="B463" s="207" t="s">
        <v>2216</v>
      </c>
      <c r="C463" s="207" t="s">
        <v>1493</v>
      </c>
      <c r="D463" s="207" t="s">
        <v>1419</v>
      </c>
      <c r="E463" s="207" t="s">
        <v>1493</v>
      </c>
      <c r="F463" s="216" t="s">
        <v>1962</v>
      </c>
      <c r="G463" s="207" t="s">
        <v>1229</v>
      </c>
      <c r="H463" s="207" t="s">
        <v>2350</v>
      </c>
    </row>
    <row r="464" spans="1:8" ht="16.5">
      <c r="A464" s="207" t="str">
        <f t="shared" si="7"/>
        <v>PK</v>
      </c>
      <c r="B464" s="207" t="s">
        <v>1642</v>
      </c>
      <c r="C464" s="207" t="s">
        <v>1416</v>
      </c>
      <c r="D464" s="207" t="s">
        <v>1254</v>
      </c>
      <c r="E464" s="207" t="s">
        <v>2310</v>
      </c>
      <c r="F464" s="216" t="s">
        <v>1415</v>
      </c>
      <c r="G464" s="207" t="s">
        <v>971</v>
      </c>
      <c r="H464" s="207" t="s">
        <v>2191</v>
      </c>
    </row>
    <row r="465" spans="1:8" ht="16.5">
      <c r="A465" s="207" t="str">
        <f t="shared" si="7"/>
        <v>SNC</v>
      </c>
      <c r="B465" s="207" t="s">
        <v>148</v>
      </c>
      <c r="C465" s="207" t="s">
        <v>1042</v>
      </c>
      <c r="D465" s="207" t="s">
        <v>1042</v>
      </c>
      <c r="E465" s="207" t="s">
        <v>790</v>
      </c>
      <c r="F465" s="216" t="s">
        <v>790</v>
      </c>
      <c r="G465" s="207" t="s">
        <v>1025</v>
      </c>
      <c r="H465" s="207" t="s">
        <v>2319</v>
      </c>
    </row>
    <row r="466" spans="1:8" ht="16.5">
      <c r="A466" s="207" t="str">
        <f t="shared" si="7"/>
        <v>STARK</v>
      </c>
      <c r="B466" s="207" t="s">
        <v>137</v>
      </c>
      <c r="C466" s="207" t="s">
        <v>1316</v>
      </c>
      <c r="D466" s="207" t="s">
        <v>802</v>
      </c>
      <c r="E466" s="207" t="s">
        <v>932</v>
      </c>
      <c r="F466" s="216" t="s">
        <v>932</v>
      </c>
      <c r="G466" s="207" t="s">
        <v>966</v>
      </c>
      <c r="H466" s="207" t="s">
        <v>1317</v>
      </c>
    </row>
    <row r="467" spans="1:8" ht="16.5">
      <c r="A467" s="207" t="str">
        <f t="shared" si="7"/>
        <v>TCJ</v>
      </c>
      <c r="B467" s="207" t="s">
        <v>1644</v>
      </c>
      <c r="C467" s="207" t="s">
        <v>1709</v>
      </c>
      <c r="D467" s="207" t="s">
        <v>1517</v>
      </c>
      <c r="E467" s="207" t="s">
        <v>1265</v>
      </c>
      <c r="F467" s="216" t="s">
        <v>2058</v>
      </c>
      <c r="G467" s="207" t="s">
        <v>895</v>
      </c>
      <c r="H467" s="207" t="s">
        <v>1266</v>
      </c>
    </row>
    <row r="468" spans="1:8" ht="16.5">
      <c r="A468" s="207" t="str">
        <f t="shared" si="7"/>
        <v>TPCS</v>
      </c>
      <c r="B468" s="207" t="s">
        <v>1645</v>
      </c>
      <c r="C468" s="207" t="s">
        <v>2469</v>
      </c>
      <c r="D468" s="207" t="s">
        <v>2424</v>
      </c>
      <c r="E468" s="207" t="s">
        <v>2469</v>
      </c>
      <c r="F468" s="216" t="s">
        <v>2424</v>
      </c>
      <c r="G468" s="207" t="s">
        <v>958</v>
      </c>
      <c r="H468" s="207" t="s">
        <v>2425</v>
      </c>
    </row>
    <row r="469" spans="1:8" ht="16.5">
      <c r="A469" s="207" t="str">
        <f t="shared" si="7"/>
        <v>VARO</v>
      </c>
      <c r="B469" s="207" t="s">
        <v>1646</v>
      </c>
      <c r="C469" s="207" t="s">
        <v>997</v>
      </c>
      <c r="D469" s="207" t="s">
        <v>997</v>
      </c>
      <c r="E469" s="207" t="s">
        <v>1423</v>
      </c>
      <c r="F469" s="216" t="s">
        <v>996</v>
      </c>
      <c r="G469" s="207" t="s">
        <v>958</v>
      </c>
      <c r="H469" s="207" t="s">
        <v>2430</v>
      </c>
    </row>
    <row r="470" spans="1:8" ht="16.5">
      <c r="A470" s="207" t="str">
        <f t="shared" si="7"/>
        <v>AFC</v>
      </c>
      <c r="B470" s="207" t="s">
        <v>1647</v>
      </c>
      <c r="C470" s="207" t="s">
        <v>798</v>
      </c>
      <c r="D470" s="207" t="s">
        <v>1162</v>
      </c>
      <c r="E470" s="207" t="s">
        <v>1308</v>
      </c>
      <c r="F470" s="216" t="s">
        <v>1308</v>
      </c>
      <c r="G470" s="207" t="s">
        <v>1206</v>
      </c>
      <c r="H470" s="207" t="s">
        <v>2544</v>
      </c>
    </row>
    <row r="471" spans="1:8" ht="16.5">
      <c r="A471" s="207" t="str">
        <f t="shared" si="7"/>
        <v>BTNC</v>
      </c>
      <c r="B471" s="207" t="s">
        <v>1648</v>
      </c>
      <c r="C471" s="207" t="s">
        <v>1169</v>
      </c>
      <c r="D471" s="207" t="s">
        <v>1169</v>
      </c>
      <c r="E471" s="207" t="s">
        <v>1169</v>
      </c>
      <c r="F471" s="216" t="s">
        <v>1169</v>
      </c>
      <c r="G471" s="207" t="s">
        <v>887</v>
      </c>
      <c r="H471" s="207" t="s">
        <v>887</v>
      </c>
    </row>
    <row r="472" spans="1:8" ht="16.5">
      <c r="A472" s="207" t="str">
        <f t="shared" si="7"/>
        <v>CPH</v>
      </c>
      <c r="B472" s="207" t="s">
        <v>1649</v>
      </c>
      <c r="C472" s="207" t="s">
        <v>2164</v>
      </c>
      <c r="D472" s="207" t="s">
        <v>2116</v>
      </c>
      <c r="E472" s="207" t="s">
        <v>791</v>
      </c>
      <c r="F472" s="216" t="s">
        <v>2470</v>
      </c>
      <c r="G472" s="207" t="s">
        <v>2307</v>
      </c>
      <c r="H472" s="207" t="s">
        <v>2471</v>
      </c>
    </row>
    <row r="473" spans="1:8" ht="16.5">
      <c r="A473" s="207" t="str">
        <f t="shared" si="7"/>
        <v>CPL</v>
      </c>
      <c r="B473" s="207" t="s">
        <v>1650</v>
      </c>
      <c r="C473" s="207" t="s">
        <v>1724</v>
      </c>
      <c r="D473" s="207" t="s">
        <v>1291</v>
      </c>
      <c r="E473" s="207" t="s">
        <v>1048</v>
      </c>
      <c r="F473" s="216" t="s">
        <v>1048</v>
      </c>
      <c r="G473" s="207" t="s">
        <v>971</v>
      </c>
      <c r="H473" s="207" t="s">
        <v>2463</v>
      </c>
    </row>
    <row r="474" spans="1:8" ht="16.5">
      <c r="A474" s="207" t="str">
        <f t="shared" si="7"/>
        <v>NC</v>
      </c>
      <c r="B474" s="207" t="s">
        <v>1652</v>
      </c>
      <c r="C474" s="207" t="s">
        <v>864</v>
      </c>
      <c r="D474" s="207" t="s">
        <v>864</v>
      </c>
      <c r="E474" s="207" t="s">
        <v>864</v>
      </c>
      <c r="F474" s="216" t="s">
        <v>864</v>
      </c>
      <c r="G474" s="207" t="s">
        <v>887</v>
      </c>
      <c r="H474" s="207" t="s">
        <v>887</v>
      </c>
    </row>
    <row r="475" spans="1:8" ht="16.5">
      <c r="A475" s="207" t="str">
        <f t="shared" si="7"/>
        <v>PAF</v>
      </c>
      <c r="B475" s="207" t="s">
        <v>1653</v>
      </c>
      <c r="C475" s="207" t="s">
        <v>1470</v>
      </c>
      <c r="D475" s="207" t="s">
        <v>2132</v>
      </c>
      <c r="E475" s="207" t="s">
        <v>1470</v>
      </c>
      <c r="F475" s="216" t="s">
        <v>2052</v>
      </c>
      <c r="G475" s="207" t="s">
        <v>884</v>
      </c>
      <c r="H475" s="207" t="s">
        <v>2545</v>
      </c>
    </row>
    <row r="476" spans="1:8" ht="16.5">
      <c r="A476" s="207" t="str">
        <f t="shared" si="7"/>
        <v>PDJ</v>
      </c>
      <c r="B476" s="207" t="s">
        <v>1655</v>
      </c>
      <c r="C476" s="207" t="s">
        <v>1106</v>
      </c>
      <c r="D476" s="207" t="s">
        <v>1104</v>
      </c>
      <c r="E476" s="207" t="s">
        <v>1105</v>
      </c>
      <c r="F476" s="216" t="s">
        <v>1106</v>
      </c>
      <c r="G476" s="207" t="s">
        <v>895</v>
      </c>
      <c r="H476" s="207" t="s">
        <v>1172</v>
      </c>
    </row>
    <row r="477" spans="1:8" ht="16.5">
      <c r="A477" s="207" t="str">
        <f t="shared" si="7"/>
        <v>PG</v>
      </c>
      <c r="B477" s="207" t="s">
        <v>1656</v>
      </c>
      <c r="C477" s="207" t="s">
        <v>807</v>
      </c>
      <c r="D477" s="207" t="s">
        <v>807</v>
      </c>
      <c r="E477" s="207" t="s">
        <v>1032</v>
      </c>
      <c r="F477" s="216" t="s">
        <v>1032</v>
      </c>
      <c r="G477" s="207" t="s">
        <v>887</v>
      </c>
      <c r="H477" s="207" t="s">
        <v>887</v>
      </c>
    </row>
    <row r="478" spans="1:8" ht="16.5">
      <c r="A478" s="207" t="str">
        <f t="shared" si="7"/>
        <v>SABINA</v>
      </c>
      <c r="B478" s="207" t="s">
        <v>169</v>
      </c>
      <c r="C478" s="207" t="s">
        <v>1434</v>
      </c>
      <c r="D478" s="207" t="s">
        <v>1436</v>
      </c>
      <c r="E478" s="207" t="s">
        <v>1434</v>
      </c>
      <c r="F478" s="216" t="s">
        <v>1434</v>
      </c>
      <c r="G478" s="207" t="s">
        <v>921</v>
      </c>
      <c r="H478" s="207" t="s">
        <v>1567</v>
      </c>
    </row>
    <row r="479" spans="1:8" ht="16.5">
      <c r="A479" s="207" t="str">
        <f t="shared" si="7"/>
        <v>SAWANG</v>
      </c>
      <c r="B479" s="207" t="s">
        <v>1659</v>
      </c>
      <c r="C479" s="207" t="s">
        <v>371</v>
      </c>
      <c r="D479" s="207" t="s">
        <v>371</v>
      </c>
      <c r="E479" s="207" t="s">
        <v>371</v>
      </c>
      <c r="F479" s="216" t="s">
        <v>371</v>
      </c>
      <c r="G479" s="207" t="s">
        <v>371</v>
      </c>
      <c r="H479" s="207" t="s">
        <v>371</v>
      </c>
    </row>
    <row r="480" spans="1:8" ht="16.5">
      <c r="A480" s="207" t="str">
        <f t="shared" si="7"/>
        <v>SUC</v>
      </c>
      <c r="B480" s="207" t="s">
        <v>1660</v>
      </c>
      <c r="C480" s="207" t="s">
        <v>2094</v>
      </c>
      <c r="D480" s="207" t="s">
        <v>2094</v>
      </c>
      <c r="E480" s="207" t="s">
        <v>1160</v>
      </c>
      <c r="F480" s="216" t="s">
        <v>2094</v>
      </c>
      <c r="G480" s="207" t="s">
        <v>940</v>
      </c>
      <c r="H480" s="207" t="s">
        <v>1557</v>
      </c>
    </row>
    <row r="481" spans="1:8" ht="16.5">
      <c r="A481" s="207" t="str">
        <f t="shared" si="7"/>
        <v>TNL</v>
      </c>
      <c r="B481" s="207" t="s">
        <v>1661</v>
      </c>
      <c r="C481" s="207" t="s">
        <v>947</v>
      </c>
      <c r="D481" s="207" t="s">
        <v>1404</v>
      </c>
      <c r="E481" s="207" t="s">
        <v>947</v>
      </c>
      <c r="F481" s="216" t="s">
        <v>1301</v>
      </c>
      <c r="G481" s="207" t="s">
        <v>887</v>
      </c>
      <c r="H481" s="207" t="s">
        <v>887</v>
      </c>
    </row>
    <row r="482" spans="1:8" ht="16.5">
      <c r="A482" s="207" t="str">
        <f t="shared" si="7"/>
        <v>TR</v>
      </c>
      <c r="B482" s="207" t="s">
        <v>1662</v>
      </c>
      <c r="C482" s="207" t="s">
        <v>986</v>
      </c>
      <c r="D482" s="207" t="s">
        <v>832</v>
      </c>
      <c r="E482" s="207" t="s">
        <v>986</v>
      </c>
      <c r="F482" s="216" t="s">
        <v>832</v>
      </c>
      <c r="G482" s="207" t="s">
        <v>887</v>
      </c>
      <c r="H482" s="207" t="s">
        <v>887</v>
      </c>
    </row>
    <row r="483" spans="1:8" ht="16.5">
      <c r="A483" s="207" t="str">
        <f t="shared" si="7"/>
        <v>TTI</v>
      </c>
      <c r="B483" s="207" t="s">
        <v>1663</v>
      </c>
      <c r="C483" s="207" t="s">
        <v>1160</v>
      </c>
      <c r="D483" s="207" t="s">
        <v>954</v>
      </c>
      <c r="E483" s="207" t="s">
        <v>2093</v>
      </c>
      <c r="F483" s="216" t="s">
        <v>954</v>
      </c>
      <c r="G483" s="207" t="s">
        <v>930</v>
      </c>
      <c r="H483" s="207" t="s">
        <v>2287</v>
      </c>
    </row>
    <row r="484" spans="1:8" ht="16.5">
      <c r="A484" s="207" t="str">
        <f t="shared" si="7"/>
        <v>TTT</v>
      </c>
      <c r="B484" s="207" t="s">
        <v>1664</v>
      </c>
      <c r="C484" s="207" t="s">
        <v>371</v>
      </c>
      <c r="D484" s="207" t="s">
        <v>371</v>
      </c>
      <c r="E484" s="207" t="s">
        <v>371</v>
      </c>
      <c r="F484" s="216" t="s">
        <v>371</v>
      </c>
      <c r="G484" s="207" t="s">
        <v>371</v>
      </c>
      <c r="H484" s="207" t="s">
        <v>371</v>
      </c>
    </row>
    <row r="485" spans="1:8" ht="16.5">
      <c r="A485" s="207" t="str">
        <f t="shared" si="7"/>
        <v>UPF</v>
      </c>
      <c r="B485" s="207" t="s">
        <v>1666</v>
      </c>
      <c r="C485" s="207" t="s">
        <v>844</v>
      </c>
      <c r="D485" s="207" t="s">
        <v>2146</v>
      </c>
      <c r="E485" s="207" t="s">
        <v>844</v>
      </c>
      <c r="F485" s="216" t="s">
        <v>2146</v>
      </c>
      <c r="G485" s="207" t="s">
        <v>887</v>
      </c>
      <c r="H485" s="207" t="s">
        <v>887</v>
      </c>
    </row>
    <row r="486" spans="1:8" ht="16.5">
      <c r="A486" s="207" t="str">
        <f t="shared" si="7"/>
        <v>WACOAL</v>
      </c>
      <c r="B486" s="207" t="s">
        <v>1668</v>
      </c>
      <c r="C486" s="207" t="s">
        <v>2071</v>
      </c>
      <c r="D486" s="207" t="s">
        <v>1171</v>
      </c>
      <c r="E486" s="207" t="s">
        <v>2071</v>
      </c>
      <c r="F486" s="216" t="s">
        <v>1171</v>
      </c>
      <c r="G486" s="207" t="s">
        <v>1020</v>
      </c>
      <c r="H486" s="207" t="s">
        <v>1041</v>
      </c>
    </row>
    <row r="487" spans="1:8" ht="16.5">
      <c r="A487" s="207" t="str">
        <f t="shared" si="7"/>
        <v>WFX</v>
      </c>
      <c r="B487" s="207" t="s">
        <v>740</v>
      </c>
      <c r="C487" s="207" t="s">
        <v>2201</v>
      </c>
      <c r="D487" s="207" t="s">
        <v>1197</v>
      </c>
      <c r="E487" s="207" t="s">
        <v>896</v>
      </c>
      <c r="F487" s="216" t="s">
        <v>896</v>
      </c>
      <c r="G487" s="207" t="s">
        <v>887</v>
      </c>
      <c r="H487" s="207" t="s">
        <v>887</v>
      </c>
    </row>
    <row r="488" spans="1:8" ht="16.5">
      <c r="A488" s="207" t="str">
        <f t="shared" si="7"/>
        <v>AJA</v>
      </c>
      <c r="B488" s="207" t="s">
        <v>1669</v>
      </c>
      <c r="C488" s="207" t="s">
        <v>1777</v>
      </c>
      <c r="D488" s="207" t="s">
        <v>1570</v>
      </c>
      <c r="E488" s="207" t="s">
        <v>1670</v>
      </c>
      <c r="F488" s="216" t="s">
        <v>1777</v>
      </c>
      <c r="G488" s="207" t="s">
        <v>1158</v>
      </c>
      <c r="H488" s="207" t="s">
        <v>2309</v>
      </c>
    </row>
    <row r="489" spans="1:8" ht="16.5">
      <c r="A489" s="207" t="str">
        <f t="shared" si="7"/>
        <v>DTCI</v>
      </c>
      <c r="B489" s="207" t="s">
        <v>1671</v>
      </c>
      <c r="C489" s="207" t="s">
        <v>371</v>
      </c>
      <c r="D489" s="207" t="s">
        <v>371</v>
      </c>
      <c r="E489" s="207" t="s">
        <v>371</v>
      </c>
      <c r="F489" s="216" t="s">
        <v>371</v>
      </c>
      <c r="G489" s="207" t="s">
        <v>371</v>
      </c>
      <c r="H489" s="207" t="s">
        <v>371</v>
      </c>
    </row>
    <row r="490" spans="1:8" ht="16.5">
      <c r="A490" s="207" t="str">
        <f t="shared" si="7"/>
        <v>FANCY</v>
      </c>
      <c r="B490" s="207" t="s">
        <v>1672</v>
      </c>
      <c r="C490" s="207" t="s">
        <v>1328</v>
      </c>
      <c r="D490" s="207" t="s">
        <v>1456</v>
      </c>
      <c r="E490" s="207" t="s">
        <v>1328</v>
      </c>
      <c r="F490" s="216" t="s">
        <v>1590</v>
      </c>
      <c r="G490" s="207" t="s">
        <v>884</v>
      </c>
      <c r="H490" s="207" t="s">
        <v>2388</v>
      </c>
    </row>
    <row r="491" spans="1:8" ht="16.5">
      <c r="A491" s="207" t="str">
        <f t="shared" si="7"/>
        <v>FTI</v>
      </c>
      <c r="B491" s="207" t="s">
        <v>1673</v>
      </c>
      <c r="C491" s="207" t="s">
        <v>1279</v>
      </c>
      <c r="D491" s="207" t="s">
        <v>893</v>
      </c>
      <c r="E491" s="207" t="s">
        <v>1279</v>
      </c>
      <c r="F491" s="216" t="s">
        <v>813</v>
      </c>
      <c r="G491" s="207" t="s">
        <v>963</v>
      </c>
      <c r="H491" s="207" t="s">
        <v>2546</v>
      </c>
    </row>
    <row r="492" spans="1:8" ht="16.5">
      <c r="A492" s="207" t="str">
        <f t="shared" si="7"/>
        <v>KYE</v>
      </c>
      <c r="B492" s="207" t="s">
        <v>1674</v>
      </c>
      <c r="C492" s="207" t="s">
        <v>2218</v>
      </c>
      <c r="D492" s="207" t="s">
        <v>2219</v>
      </c>
      <c r="E492" s="207" t="s">
        <v>2220</v>
      </c>
      <c r="F492" s="216" t="s">
        <v>2220</v>
      </c>
      <c r="G492" s="207" t="s">
        <v>1056</v>
      </c>
      <c r="H492" s="207" t="s">
        <v>2221</v>
      </c>
    </row>
    <row r="493" spans="1:8" ht="16.5">
      <c r="A493" s="207" t="str">
        <f t="shared" si="7"/>
        <v>L&amp;E</v>
      </c>
      <c r="B493" s="207" t="s">
        <v>1676</v>
      </c>
      <c r="C493" s="207" t="s">
        <v>1177</v>
      </c>
      <c r="D493" s="207" t="s">
        <v>1384</v>
      </c>
      <c r="E493" s="207" t="s">
        <v>1176</v>
      </c>
      <c r="F493" s="216" t="s">
        <v>1175</v>
      </c>
      <c r="G493" s="207" t="s">
        <v>881</v>
      </c>
      <c r="H493" s="207" t="s">
        <v>2286</v>
      </c>
    </row>
    <row r="494" spans="1:8" ht="16.5">
      <c r="A494" s="207" t="str">
        <f t="shared" si="7"/>
        <v>MODERN</v>
      </c>
      <c r="B494" s="207" t="s">
        <v>1678</v>
      </c>
      <c r="C494" s="207" t="s">
        <v>1282</v>
      </c>
      <c r="D494" s="207" t="s">
        <v>1245</v>
      </c>
      <c r="E494" s="207" t="s">
        <v>1282</v>
      </c>
      <c r="F494" s="216" t="s">
        <v>1245</v>
      </c>
      <c r="G494" s="207" t="s">
        <v>895</v>
      </c>
      <c r="H494" s="207" t="s">
        <v>927</v>
      </c>
    </row>
    <row r="495" spans="1:8" ht="16.5">
      <c r="A495" s="207" t="str">
        <f t="shared" si="7"/>
        <v>OGC</v>
      </c>
      <c r="B495" s="207" t="s">
        <v>1679</v>
      </c>
      <c r="C495" s="207" t="s">
        <v>1598</v>
      </c>
      <c r="D495" s="207" t="s">
        <v>1435</v>
      </c>
      <c r="E495" s="207" t="s">
        <v>1598</v>
      </c>
      <c r="F495" s="216" t="s">
        <v>1435</v>
      </c>
      <c r="G495" s="207" t="s">
        <v>1001</v>
      </c>
      <c r="H495" s="207" t="s">
        <v>2547</v>
      </c>
    </row>
    <row r="496" spans="1:8" ht="16.5">
      <c r="A496" s="207" t="str">
        <f t="shared" si="7"/>
        <v>ROCK</v>
      </c>
      <c r="B496" s="207" t="s">
        <v>1680</v>
      </c>
      <c r="C496" s="207" t="s">
        <v>851</v>
      </c>
      <c r="D496" s="207" t="s">
        <v>851</v>
      </c>
      <c r="E496" s="207" t="s">
        <v>851</v>
      </c>
      <c r="F496" s="216" t="s">
        <v>851</v>
      </c>
      <c r="G496" s="207" t="s">
        <v>884</v>
      </c>
      <c r="H496" s="207" t="s">
        <v>2222</v>
      </c>
    </row>
    <row r="497" spans="1:8" ht="16.5">
      <c r="A497" s="207" t="str">
        <f t="shared" si="7"/>
        <v>SIAM</v>
      </c>
      <c r="B497" s="207" t="s">
        <v>1681</v>
      </c>
      <c r="C497" s="207" t="s">
        <v>1807</v>
      </c>
      <c r="D497" s="207" t="s">
        <v>1527</v>
      </c>
      <c r="E497" s="207" t="s">
        <v>1808</v>
      </c>
      <c r="F497" s="216" t="s">
        <v>1807</v>
      </c>
      <c r="G497" s="207" t="s">
        <v>895</v>
      </c>
      <c r="H497" s="207" t="s">
        <v>2548</v>
      </c>
    </row>
    <row r="498" spans="1:8" ht="16.5">
      <c r="A498" s="207" t="str">
        <f t="shared" si="7"/>
        <v>TCMC</v>
      </c>
      <c r="B498" s="207" t="s">
        <v>1683</v>
      </c>
      <c r="C498" s="207" t="s">
        <v>1247</v>
      </c>
      <c r="D498" s="207" t="s">
        <v>1417</v>
      </c>
      <c r="E498" s="207" t="s">
        <v>2132</v>
      </c>
      <c r="F498" s="216" t="s">
        <v>1257</v>
      </c>
      <c r="G498" s="207" t="s">
        <v>873</v>
      </c>
      <c r="H498" s="207" t="s">
        <v>1249</v>
      </c>
    </row>
    <row r="499" spans="1:8" ht="16.5">
      <c r="A499" s="207" t="str">
        <f t="shared" si="7"/>
        <v>TSR</v>
      </c>
      <c r="B499" s="207" t="s">
        <v>98</v>
      </c>
      <c r="C499" s="207" t="s">
        <v>1027</v>
      </c>
      <c r="D499" s="207" t="s">
        <v>943</v>
      </c>
      <c r="E499" s="207" t="s">
        <v>1651</v>
      </c>
      <c r="F499" s="216" t="s">
        <v>1210</v>
      </c>
      <c r="G499" s="207" t="s">
        <v>2311</v>
      </c>
      <c r="H499" s="207" t="s">
        <v>2312</v>
      </c>
    </row>
    <row r="500" spans="1:8" ht="16.5">
      <c r="A500" s="207" t="str">
        <f t="shared" si="7"/>
        <v>APCO</v>
      </c>
      <c r="B500" s="207" t="s">
        <v>1685</v>
      </c>
      <c r="C500" s="207" t="s">
        <v>1651</v>
      </c>
      <c r="D500" s="207" t="s">
        <v>1211</v>
      </c>
      <c r="E500" s="207" t="s">
        <v>969</v>
      </c>
      <c r="F500" s="216" t="s">
        <v>1651</v>
      </c>
      <c r="G500" s="207" t="s">
        <v>887</v>
      </c>
      <c r="H500" s="207" t="s">
        <v>887</v>
      </c>
    </row>
    <row r="501" spans="1:8" ht="16.5">
      <c r="A501" s="207" t="str">
        <f t="shared" si="7"/>
        <v>BIZ</v>
      </c>
      <c r="B501" s="207" t="s">
        <v>1874</v>
      </c>
      <c r="C501" s="207" t="s">
        <v>726</v>
      </c>
      <c r="D501" s="207" t="s">
        <v>1265</v>
      </c>
      <c r="E501" s="207" t="s">
        <v>1077</v>
      </c>
      <c r="F501" s="216" t="s">
        <v>1077</v>
      </c>
      <c r="G501" s="207" t="s">
        <v>966</v>
      </c>
      <c r="H501" s="207" t="s">
        <v>948</v>
      </c>
    </row>
    <row r="502" spans="1:8" ht="16.5">
      <c r="A502" s="207" t="str">
        <f t="shared" si="7"/>
        <v>DDD</v>
      </c>
      <c r="B502" s="207" t="s">
        <v>1686</v>
      </c>
      <c r="C502" s="207" t="s">
        <v>985</v>
      </c>
      <c r="D502" s="207" t="s">
        <v>790</v>
      </c>
      <c r="E502" s="207" t="s">
        <v>1475</v>
      </c>
      <c r="F502" s="216" t="s">
        <v>985</v>
      </c>
      <c r="G502" s="207" t="s">
        <v>887</v>
      </c>
      <c r="H502" s="207" t="s">
        <v>887</v>
      </c>
    </row>
    <row r="503" spans="1:8" ht="16.5">
      <c r="A503" s="207" t="str">
        <f t="shared" si="7"/>
        <v>JCT</v>
      </c>
      <c r="B503" s="207" t="s">
        <v>1687</v>
      </c>
      <c r="C503" s="207" t="s">
        <v>2223</v>
      </c>
      <c r="D503" s="207" t="s">
        <v>2223</v>
      </c>
      <c r="E503" s="207" t="s">
        <v>2223</v>
      </c>
      <c r="F503" s="216" t="s">
        <v>2223</v>
      </c>
      <c r="G503" s="207" t="s">
        <v>1056</v>
      </c>
      <c r="H503" s="207" t="s">
        <v>981</v>
      </c>
    </row>
    <row r="504" spans="1:8" ht="16.5">
      <c r="A504" s="207" t="str">
        <f t="shared" si="7"/>
        <v>KISS</v>
      </c>
      <c r="B504" s="207" t="s">
        <v>795</v>
      </c>
      <c r="C504" s="207" t="s">
        <v>845</v>
      </c>
      <c r="D504" s="207" t="s">
        <v>1088</v>
      </c>
      <c r="E504" s="207" t="s">
        <v>906</v>
      </c>
      <c r="F504" s="216" t="s">
        <v>789</v>
      </c>
      <c r="G504" s="207" t="s">
        <v>921</v>
      </c>
      <c r="H504" s="207" t="s">
        <v>1355</v>
      </c>
    </row>
    <row r="505" spans="1:8" ht="16.5">
      <c r="A505" s="207" t="str">
        <f t="shared" si="7"/>
        <v>NV</v>
      </c>
      <c r="B505" s="207" t="s">
        <v>1688</v>
      </c>
      <c r="C505" s="207" t="s">
        <v>924</v>
      </c>
      <c r="D505" s="207" t="s">
        <v>924</v>
      </c>
      <c r="E505" s="207" t="s">
        <v>2069</v>
      </c>
      <c r="F505" s="216" t="s">
        <v>2069</v>
      </c>
      <c r="G505" s="207" t="s">
        <v>2247</v>
      </c>
      <c r="H505" s="207" t="s">
        <v>2549</v>
      </c>
    </row>
    <row r="506" spans="1:8" ht="16.5">
      <c r="A506" s="207" t="str">
        <f t="shared" si="7"/>
        <v>OCC</v>
      </c>
      <c r="B506" s="207" t="s">
        <v>1689</v>
      </c>
      <c r="C506" s="207" t="s">
        <v>840</v>
      </c>
      <c r="D506" s="207" t="s">
        <v>810</v>
      </c>
      <c r="E506" s="207" t="s">
        <v>840</v>
      </c>
      <c r="F506" s="216" t="s">
        <v>810</v>
      </c>
      <c r="G506" s="207" t="s">
        <v>958</v>
      </c>
      <c r="H506" s="207" t="s">
        <v>1956</v>
      </c>
    </row>
    <row r="507" spans="1:8" ht="16.5">
      <c r="A507" s="207" t="str">
        <f t="shared" si="7"/>
        <v>S&amp;J</v>
      </c>
      <c r="B507" s="207" t="s">
        <v>2224</v>
      </c>
      <c r="C507" s="207" t="s">
        <v>953</v>
      </c>
      <c r="D507" s="207" t="s">
        <v>1483</v>
      </c>
      <c r="E507" s="207" t="s">
        <v>953</v>
      </c>
      <c r="F507" s="216" t="s">
        <v>1483</v>
      </c>
      <c r="G507" s="207" t="s">
        <v>887</v>
      </c>
      <c r="H507" s="207" t="s">
        <v>887</v>
      </c>
    </row>
    <row r="508" spans="1:8" ht="16.5">
      <c r="A508" s="207" t="str">
        <f t="shared" si="7"/>
        <v>STGT</v>
      </c>
      <c r="B508" s="207" t="s">
        <v>135</v>
      </c>
      <c r="C508" s="207" t="s">
        <v>1272</v>
      </c>
      <c r="D508" s="207" t="s">
        <v>843</v>
      </c>
      <c r="E508" s="207" t="s">
        <v>1273</v>
      </c>
      <c r="F508" s="216" t="s">
        <v>808</v>
      </c>
      <c r="G508" s="207" t="s">
        <v>1206</v>
      </c>
      <c r="H508" s="207" t="s">
        <v>2431</v>
      </c>
    </row>
    <row r="509" spans="1:8" ht="16.5">
      <c r="A509" s="207" t="str">
        <f t="shared" si="7"/>
        <v>STHAI</v>
      </c>
      <c r="B509" s="207" t="s">
        <v>1690</v>
      </c>
      <c r="C509" s="207" t="s">
        <v>371</v>
      </c>
      <c r="D509" s="207" t="s">
        <v>371</v>
      </c>
      <c r="E509" s="207" t="s">
        <v>371</v>
      </c>
      <c r="F509" s="216" t="s">
        <v>371</v>
      </c>
      <c r="G509" s="207" t="s">
        <v>371</v>
      </c>
      <c r="H509" s="207" t="s">
        <v>371</v>
      </c>
    </row>
    <row r="510" spans="1:8" ht="16.5">
      <c r="A510" s="207" t="str">
        <f t="shared" si="7"/>
        <v>TNR</v>
      </c>
      <c r="B510" s="207" t="s">
        <v>108</v>
      </c>
      <c r="C510" s="207" t="s">
        <v>1743</v>
      </c>
      <c r="D510" s="207" t="s">
        <v>1715</v>
      </c>
      <c r="E510" s="207" t="s">
        <v>1743</v>
      </c>
      <c r="F510" s="216" t="s">
        <v>997</v>
      </c>
      <c r="G510" s="207" t="s">
        <v>1102</v>
      </c>
      <c r="H510" s="207" t="s">
        <v>2550</v>
      </c>
    </row>
    <row r="511" spans="1:8" ht="16.5">
      <c r="A511" s="207" t="str">
        <f t="shared" si="7"/>
        <v>TOG</v>
      </c>
      <c r="B511" s="207" t="s">
        <v>106</v>
      </c>
      <c r="C511" s="207" t="s">
        <v>1525</v>
      </c>
      <c r="D511" s="207" t="s">
        <v>1237</v>
      </c>
      <c r="E511" s="207" t="s">
        <v>856</v>
      </c>
      <c r="F511" s="216" t="s">
        <v>1525</v>
      </c>
      <c r="G511" s="207" t="s">
        <v>887</v>
      </c>
      <c r="H511" s="207" t="s">
        <v>887</v>
      </c>
    </row>
    <row r="512" spans="1:8" ht="16.5">
      <c r="A512" s="207" t="str">
        <f t="shared" si="7"/>
        <v>AIMCG</v>
      </c>
      <c r="B512" s="207" t="s">
        <v>1691</v>
      </c>
      <c r="C512" s="207" t="s">
        <v>1028</v>
      </c>
      <c r="D512" s="207" t="s">
        <v>1028</v>
      </c>
      <c r="E512" s="207" t="s">
        <v>1028</v>
      </c>
      <c r="F512" s="216" t="s">
        <v>1028</v>
      </c>
      <c r="G512" s="207" t="s">
        <v>884</v>
      </c>
      <c r="H512" s="207" t="s">
        <v>1056</v>
      </c>
    </row>
    <row r="513" spans="1:8" ht="16.5">
      <c r="A513" s="207" t="str">
        <f t="shared" si="7"/>
        <v>AIMIRT</v>
      </c>
      <c r="B513" s="207" t="s">
        <v>1692</v>
      </c>
      <c r="C513" s="207" t="s">
        <v>808</v>
      </c>
      <c r="D513" s="207" t="s">
        <v>798</v>
      </c>
      <c r="E513" s="207" t="s">
        <v>808</v>
      </c>
      <c r="F513" s="216" t="s">
        <v>808</v>
      </c>
      <c r="G513" s="207" t="s">
        <v>887</v>
      </c>
      <c r="H513" s="207" t="s">
        <v>887</v>
      </c>
    </row>
    <row r="514" spans="1:8" ht="16.5">
      <c r="A514" s="207" t="str">
        <f t="shared" ref="A514:A577" si="8">IFERROR(LEFT(B514,FIND("&lt;",B514)-2),TRIM(B514))</f>
        <v>ALLY</v>
      </c>
      <c r="B514" s="207" t="s">
        <v>724</v>
      </c>
      <c r="C514" s="207" t="s">
        <v>902</v>
      </c>
      <c r="D514" s="207" t="s">
        <v>902</v>
      </c>
      <c r="E514" s="207" t="s">
        <v>1370</v>
      </c>
      <c r="F514" s="216" t="s">
        <v>1370</v>
      </c>
      <c r="G514" s="207" t="s">
        <v>887</v>
      </c>
      <c r="H514" s="207" t="s">
        <v>887</v>
      </c>
    </row>
    <row r="515" spans="1:8" ht="16.5">
      <c r="A515" s="207" t="str">
        <f t="shared" si="8"/>
        <v>AMATAR</v>
      </c>
      <c r="B515" s="207" t="s">
        <v>1693</v>
      </c>
      <c r="C515" s="207" t="s">
        <v>1130</v>
      </c>
      <c r="D515" s="207" t="s">
        <v>1130</v>
      </c>
      <c r="E515" s="207" t="s">
        <v>899</v>
      </c>
      <c r="F515" s="216" t="s">
        <v>899</v>
      </c>
      <c r="G515" s="207" t="s">
        <v>917</v>
      </c>
      <c r="H515" s="207" t="s">
        <v>2225</v>
      </c>
    </row>
    <row r="516" spans="1:8" ht="16.5">
      <c r="A516" s="207" t="str">
        <f t="shared" si="8"/>
        <v>B-WORK</v>
      </c>
      <c r="B516" s="207" t="s">
        <v>1694</v>
      </c>
      <c r="C516" s="207" t="s">
        <v>864</v>
      </c>
      <c r="D516" s="207" t="s">
        <v>1386</v>
      </c>
      <c r="E516" s="207" t="s">
        <v>864</v>
      </c>
      <c r="F516" s="216" t="s">
        <v>1386</v>
      </c>
      <c r="G516" s="207" t="s">
        <v>887</v>
      </c>
      <c r="H516" s="207" t="s">
        <v>887</v>
      </c>
    </row>
    <row r="517" spans="1:8" ht="16.5">
      <c r="A517" s="207" t="str">
        <f t="shared" si="8"/>
        <v>BAREIT</v>
      </c>
      <c r="B517" s="207" t="s">
        <v>2226</v>
      </c>
      <c r="C517" s="207" t="s">
        <v>889</v>
      </c>
      <c r="D517" s="207" t="s">
        <v>889</v>
      </c>
      <c r="E517" s="207" t="s">
        <v>840</v>
      </c>
      <c r="F517" s="216" t="s">
        <v>889</v>
      </c>
      <c r="G517" s="207" t="s">
        <v>958</v>
      </c>
      <c r="H517" s="207" t="s">
        <v>2390</v>
      </c>
    </row>
    <row r="518" spans="1:8" ht="16.5">
      <c r="A518" s="207" t="str">
        <f t="shared" si="8"/>
        <v>BKKCP</v>
      </c>
      <c r="B518" s="207" t="s">
        <v>1695</v>
      </c>
      <c r="C518" s="207" t="s">
        <v>1387</v>
      </c>
      <c r="D518" s="207" t="s">
        <v>840</v>
      </c>
      <c r="E518" s="207" t="s">
        <v>1387</v>
      </c>
      <c r="F518" s="216" t="s">
        <v>840</v>
      </c>
      <c r="G518" s="207" t="s">
        <v>887</v>
      </c>
      <c r="H518" s="207" t="s">
        <v>887</v>
      </c>
    </row>
    <row r="519" spans="1:8" ht="16.5">
      <c r="A519" s="207" t="str">
        <f t="shared" si="8"/>
        <v>BOFFICE</v>
      </c>
      <c r="B519" s="207" t="s">
        <v>1696</v>
      </c>
      <c r="C519" s="207" t="s">
        <v>1184</v>
      </c>
      <c r="D519" s="207" t="s">
        <v>1184</v>
      </c>
      <c r="E519" s="207" t="s">
        <v>1184</v>
      </c>
      <c r="F519" s="216" t="s">
        <v>1184</v>
      </c>
      <c r="G519" s="207" t="s">
        <v>887</v>
      </c>
      <c r="H519" s="207" t="s">
        <v>887</v>
      </c>
    </row>
    <row r="520" spans="1:8" ht="16.5">
      <c r="A520" s="207" t="str">
        <f t="shared" si="8"/>
        <v>CPNCG</v>
      </c>
      <c r="B520" s="207" t="s">
        <v>1697</v>
      </c>
      <c r="C520" s="207" t="s">
        <v>1168</v>
      </c>
      <c r="D520" s="207" t="s">
        <v>833</v>
      </c>
      <c r="E520" s="207" t="s">
        <v>1168</v>
      </c>
      <c r="F520" s="216" t="s">
        <v>833</v>
      </c>
      <c r="G520" s="207" t="s">
        <v>958</v>
      </c>
      <c r="H520" s="207" t="s">
        <v>2095</v>
      </c>
    </row>
    <row r="521" spans="1:8" ht="16.5">
      <c r="A521" s="207" t="str">
        <f t="shared" si="8"/>
        <v>CPNREIT</v>
      </c>
      <c r="B521" s="207" t="s">
        <v>376</v>
      </c>
      <c r="C521" s="207" t="s">
        <v>1447</v>
      </c>
      <c r="D521" s="207" t="s">
        <v>1479</v>
      </c>
      <c r="E521" s="207" t="s">
        <v>1446</v>
      </c>
      <c r="F521" s="216" t="s">
        <v>1479</v>
      </c>
      <c r="G521" s="207" t="s">
        <v>1102</v>
      </c>
      <c r="H521" s="207" t="s">
        <v>2314</v>
      </c>
    </row>
    <row r="522" spans="1:8" ht="16.5">
      <c r="A522" s="207" t="str">
        <f t="shared" si="8"/>
        <v>CPTGF</v>
      </c>
      <c r="B522" s="207" t="s">
        <v>1699</v>
      </c>
      <c r="C522" s="207" t="s">
        <v>807</v>
      </c>
      <c r="D522" s="207" t="s">
        <v>977</v>
      </c>
      <c r="E522" s="207" t="s">
        <v>807</v>
      </c>
      <c r="F522" s="216" t="s">
        <v>807</v>
      </c>
      <c r="G522" s="207" t="s">
        <v>887</v>
      </c>
      <c r="H522" s="207" t="s">
        <v>887</v>
      </c>
    </row>
    <row r="523" spans="1:8" ht="16.5">
      <c r="A523" s="207" t="str">
        <f t="shared" si="8"/>
        <v>CTARAF</v>
      </c>
      <c r="B523" s="207" t="s">
        <v>1700</v>
      </c>
      <c r="C523" s="207" t="s">
        <v>371</v>
      </c>
      <c r="D523" s="207" t="s">
        <v>371</v>
      </c>
      <c r="E523" s="207" t="s">
        <v>371</v>
      </c>
      <c r="F523" s="216" t="s">
        <v>371</v>
      </c>
      <c r="G523" s="207" t="s">
        <v>371</v>
      </c>
      <c r="H523" s="207" t="s">
        <v>371</v>
      </c>
    </row>
    <row r="524" spans="1:8" ht="16.5">
      <c r="A524" s="207" t="str">
        <f t="shared" si="8"/>
        <v>DREIT</v>
      </c>
      <c r="B524" s="207" t="s">
        <v>1701</v>
      </c>
      <c r="C524" s="207" t="s">
        <v>1151</v>
      </c>
      <c r="D524" s="207" t="s">
        <v>1151</v>
      </c>
      <c r="E524" s="207" t="s">
        <v>1151</v>
      </c>
      <c r="F524" s="216" t="s">
        <v>1151</v>
      </c>
      <c r="G524" s="207" t="s">
        <v>887</v>
      </c>
      <c r="H524" s="207" t="s">
        <v>887</v>
      </c>
    </row>
    <row r="525" spans="1:8" ht="16.5">
      <c r="A525" s="207" t="str">
        <f t="shared" si="8"/>
        <v>ERWPF</v>
      </c>
      <c r="B525" s="207" t="s">
        <v>1702</v>
      </c>
      <c r="C525" s="207" t="s">
        <v>1409</v>
      </c>
      <c r="D525" s="207" t="s">
        <v>1409</v>
      </c>
      <c r="E525" s="207" t="s">
        <v>960</v>
      </c>
      <c r="F525" s="216" t="s">
        <v>1409</v>
      </c>
      <c r="G525" s="207" t="s">
        <v>895</v>
      </c>
      <c r="H525" s="207" t="s">
        <v>2064</v>
      </c>
    </row>
    <row r="526" spans="1:8" ht="16.5">
      <c r="A526" s="207" t="str">
        <f t="shared" si="8"/>
        <v>FTREIT</v>
      </c>
      <c r="B526" s="207" t="s">
        <v>377</v>
      </c>
      <c r="C526" s="207" t="s">
        <v>890</v>
      </c>
      <c r="D526" s="207" t="s">
        <v>1169</v>
      </c>
      <c r="E526" s="207" t="s">
        <v>1101</v>
      </c>
      <c r="F526" s="216" t="s">
        <v>1422</v>
      </c>
      <c r="G526" s="207" t="s">
        <v>921</v>
      </c>
      <c r="H526" s="207" t="s">
        <v>1602</v>
      </c>
    </row>
    <row r="527" spans="1:8" ht="16.5">
      <c r="A527" s="207" t="str">
        <f t="shared" si="8"/>
        <v>FUTUREPF</v>
      </c>
      <c r="B527" s="207" t="s">
        <v>1703</v>
      </c>
      <c r="C527" s="207" t="s">
        <v>853</v>
      </c>
      <c r="D527" s="207" t="s">
        <v>853</v>
      </c>
      <c r="E527" s="207" t="s">
        <v>800</v>
      </c>
      <c r="F527" s="216" t="s">
        <v>800</v>
      </c>
      <c r="G527" s="207" t="s">
        <v>1025</v>
      </c>
      <c r="H527" s="207" t="s">
        <v>2365</v>
      </c>
    </row>
    <row r="528" spans="1:8" ht="16.5">
      <c r="A528" s="207" t="str">
        <f t="shared" si="8"/>
        <v>GAHREIT</v>
      </c>
      <c r="B528" s="207" t="s">
        <v>1704</v>
      </c>
      <c r="C528" s="207" t="s">
        <v>803</v>
      </c>
      <c r="D528" s="207" t="s">
        <v>1072</v>
      </c>
      <c r="E528" s="207" t="s">
        <v>1368</v>
      </c>
      <c r="F528" s="216" t="s">
        <v>803</v>
      </c>
      <c r="G528" s="207" t="s">
        <v>887</v>
      </c>
      <c r="H528" s="207" t="s">
        <v>887</v>
      </c>
    </row>
    <row r="529" spans="1:8" ht="16.5">
      <c r="A529" s="207" t="str">
        <f t="shared" si="8"/>
        <v>GROREIT</v>
      </c>
      <c r="B529" s="207" t="s">
        <v>1705</v>
      </c>
      <c r="C529" s="207" t="s">
        <v>1525</v>
      </c>
      <c r="D529" s="207" t="s">
        <v>1706</v>
      </c>
      <c r="E529" s="207" t="s">
        <v>1525</v>
      </c>
      <c r="F529" s="216" t="s">
        <v>1706</v>
      </c>
      <c r="G529" s="207" t="s">
        <v>958</v>
      </c>
      <c r="H529" s="207" t="s">
        <v>2227</v>
      </c>
    </row>
    <row r="530" spans="1:8" ht="16.5">
      <c r="A530" s="207" t="str">
        <f t="shared" si="8"/>
        <v>GVREIT</v>
      </c>
      <c r="B530" s="207" t="s">
        <v>1707</v>
      </c>
      <c r="C530" s="207" t="s">
        <v>1039</v>
      </c>
      <c r="D530" s="207" t="s">
        <v>1039</v>
      </c>
      <c r="E530" s="207" t="s">
        <v>1039</v>
      </c>
      <c r="F530" s="216" t="s">
        <v>1039</v>
      </c>
      <c r="G530" s="207" t="s">
        <v>887</v>
      </c>
      <c r="H530" s="207" t="s">
        <v>887</v>
      </c>
    </row>
    <row r="531" spans="1:8" ht="16.5">
      <c r="A531" s="207" t="str">
        <f t="shared" si="8"/>
        <v>HPF</v>
      </c>
      <c r="B531" s="207" t="s">
        <v>1708</v>
      </c>
      <c r="C531" s="207" t="s">
        <v>1262</v>
      </c>
      <c r="D531" s="207" t="s">
        <v>1262</v>
      </c>
      <c r="E531" s="207" t="s">
        <v>1115</v>
      </c>
      <c r="F531" s="216" t="s">
        <v>1517</v>
      </c>
      <c r="G531" s="207" t="s">
        <v>966</v>
      </c>
      <c r="H531" s="207" t="s">
        <v>2234</v>
      </c>
    </row>
    <row r="532" spans="1:8" ht="16.5">
      <c r="A532" s="207" t="str">
        <f t="shared" si="8"/>
        <v>IMPACT</v>
      </c>
      <c r="B532" s="207" t="s">
        <v>384</v>
      </c>
      <c r="C532" s="207" t="s">
        <v>800</v>
      </c>
      <c r="D532" s="207" t="s">
        <v>800</v>
      </c>
      <c r="E532" s="207" t="s">
        <v>863</v>
      </c>
      <c r="F532" s="216" t="s">
        <v>1432</v>
      </c>
      <c r="G532" s="207" t="s">
        <v>887</v>
      </c>
      <c r="H532" s="207" t="s">
        <v>887</v>
      </c>
    </row>
    <row r="533" spans="1:8" ht="16.5">
      <c r="A533" s="207" t="str">
        <f t="shared" si="8"/>
        <v>INETREIT</v>
      </c>
      <c r="B533" s="207" t="s">
        <v>1710</v>
      </c>
      <c r="C533" s="207" t="s">
        <v>808</v>
      </c>
      <c r="D533" s="207" t="s">
        <v>808</v>
      </c>
      <c r="E533" s="207" t="s">
        <v>1273</v>
      </c>
      <c r="F533" s="216" t="s">
        <v>1273</v>
      </c>
      <c r="G533" s="207" t="s">
        <v>887</v>
      </c>
      <c r="H533" s="207" t="s">
        <v>887</v>
      </c>
    </row>
    <row r="534" spans="1:8" ht="16.5">
      <c r="A534" s="207" t="str">
        <f t="shared" si="8"/>
        <v>KPNPF</v>
      </c>
      <c r="B534" s="207" t="s">
        <v>1711</v>
      </c>
      <c r="C534" s="207" t="s">
        <v>944</v>
      </c>
      <c r="D534" s="207" t="s">
        <v>944</v>
      </c>
      <c r="E534" s="207" t="s">
        <v>944</v>
      </c>
      <c r="F534" s="216" t="s">
        <v>944</v>
      </c>
      <c r="G534" s="207" t="s">
        <v>884</v>
      </c>
      <c r="H534" s="207" t="s">
        <v>1541</v>
      </c>
    </row>
    <row r="535" spans="1:8" ht="16.5">
      <c r="A535" s="207" t="str">
        <f t="shared" si="8"/>
        <v>KTBSTMR</v>
      </c>
      <c r="B535" s="207" t="s">
        <v>1712</v>
      </c>
      <c r="C535" s="207" t="s">
        <v>1039</v>
      </c>
      <c r="D535" s="207" t="s">
        <v>1039</v>
      </c>
      <c r="E535" s="207" t="s">
        <v>1039</v>
      </c>
      <c r="F535" s="216" t="s">
        <v>1039</v>
      </c>
      <c r="G535" s="207" t="s">
        <v>887</v>
      </c>
      <c r="H535" s="207" t="s">
        <v>887</v>
      </c>
    </row>
    <row r="536" spans="1:8" ht="16.5">
      <c r="A536" s="207" t="str">
        <f t="shared" si="8"/>
        <v>LHHOTEL</v>
      </c>
      <c r="B536" s="207" t="s">
        <v>1714</v>
      </c>
      <c r="C536" s="207" t="s">
        <v>1169</v>
      </c>
      <c r="D536" s="207" t="s">
        <v>810</v>
      </c>
      <c r="E536" s="207" t="s">
        <v>890</v>
      </c>
      <c r="F536" s="216" t="s">
        <v>1169</v>
      </c>
      <c r="G536" s="207" t="s">
        <v>887</v>
      </c>
      <c r="H536" s="207" t="s">
        <v>887</v>
      </c>
    </row>
    <row r="537" spans="1:8" ht="16.5">
      <c r="A537" s="207" t="str">
        <f t="shared" si="8"/>
        <v>LHPF</v>
      </c>
      <c r="B537" s="207" t="s">
        <v>1716</v>
      </c>
      <c r="C537" s="207" t="s">
        <v>862</v>
      </c>
      <c r="D537" s="207" t="s">
        <v>862</v>
      </c>
      <c r="E537" s="207" t="s">
        <v>2315</v>
      </c>
      <c r="F537" s="216" t="s">
        <v>2315</v>
      </c>
      <c r="G537" s="207" t="s">
        <v>917</v>
      </c>
      <c r="H537" s="207" t="s">
        <v>2445</v>
      </c>
    </row>
    <row r="538" spans="1:8" ht="16.5">
      <c r="A538" s="207" t="str">
        <f t="shared" si="8"/>
        <v>LHSC</v>
      </c>
      <c r="B538" s="207" t="s">
        <v>1717</v>
      </c>
      <c r="C538" s="207" t="s">
        <v>1422</v>
      </c>
      <c r="D538" s="207" t="s">
        <v>890</v>
      </c>
      <c r="E538" s="207" t="s">
        <v>1101</v>
      </c>
      <c r="F538" s="216" t="s">
        <v>1101</v>
      </c>
      <c r="G538" s="207" t="s">
        <v>921</v>
      </c>
      <c r="H538" s="207" t="s">
        <v>1430</v>
      </c>
    </row>
    <row r="539" spans="1:8" ht="16.5">
      <c r="A539" s="207" t="str">
        <f t="shared" si="8"/>
        <v>LPF</v>
      </c>
      <c r="B539" s="207" t="s">
        <v>727</v>
      </c>
      <c r="C539" s="207" t="s">
        <v>1432</v>
      </c>
      <c r="D539" s="207" t="s">
        <v>1511</v>
      </c>
      <c r="E539" s="207" t="s">
        <v>1431</v>
      </c>
      <c r="F539" s="216" t="s">
        <v>1432</v>
      </c>
      <c r="G539" s="207" t="s">
        <v>958</v>
      </c>
      <c r="H539" s="207" t="s">
        <v>2051</v>
      </c>
    </row>
    <row r="540" spans="1:8" ht="16.5">
      <c r="A540" s="207" t="str">
        <f t="shared" si="8"/>
        <v>LUXF</v>
      </c>
      <c r="B540" s="207" t="s">
        <v>1718</v>
      </c>
      <c r="C540" s="207" t="s">
        <v>1449</v>
      </c>
      <c r="D540" s="207" t="s">
        <v>1449</v>
      </c>
      <c r="E540" s="207" t="s">
        <v>1449</v>
      </c>
      <c r="F540" s="216" t="s">
        <v>1449</v>
      </c>
      <c r="G540" s="207" t="s">
        <v>887</v>
      </c>
      <c r="H540" s="207" t="s">
        <v>887</v>
      </c>
    </row>
    <row r="541" spans="1:8" ht="16.5">
      <c r="A541" s="207" t="str">
        <f t="shared" si="8"/>
        <v>M-II</v>
      </c>
      <c r="B541" s="207" t="s">
        <v>1719</v>
      </c>
      <c r="C541" s="207" t="s">
        <v>1369</v>
      </c>
      <c r="D541" s="207" t="s">
        <v>1369</v>
      </c>
      <c r="E541" s="207" t="s">
        <v>1369</v>
      </c>
      <c r="F541" s="216" t="s">
        <v>1369</v>
      </c>
      <c r="G541" s="207" t="s">
        <v>887</v>
      </c>
      <c r="H541" s="207" t="s">
        <v>887</v>
      </c>
    </row>
    <row r="542" spans="1:8" ht="16.5">
      <c r="A542" s="207" t="str">
        <f t="shared" si="8"/>
        <v>M-PAT</v>
      </c>
      <c r="B542" s="207" t="s">
        <v>1720</v>
      </c>
      <c r="C542" s="207" t="s">
        <v>1244</v>
      </c>
      <c r="D542" s="207" t="s">
        <v>964</v>
      </c>
      <c r="E542" s="207" t="s">
        <v>1281</v>
      </c>
      <c r="F542" s="216" t="s">
        <v>1147</v>
      </c>
      <c r="G542" s="207" t="s">
        <v>1366</v>
      </c>
      <c r="H542" s="207" t="s">
        <v>2228</v>
      </c>
    </row>
    <row r="543" spans="1:8" ht="16.5">
      <c r="A543" s="207" t="str">
        <f t="shared" si="8"/>
        <v>M-STOR</v>
      </c>
      <c r="B543" s="207" t="s">
        <v>1721</v>
      </c>
      <c r="C543" s="207" t="s">
        <v>371</v>
      </c>
      <c r="D543" s="207" t="s">
        <v>371</v>
      </c>
      <c r="E543" s="207" t="s">
        <v>371</v>
      </c>
      <c r="F543" s="216" t="s">
        <v>371</v>
      </c>
      <c r="G543" s="207" t="s">
        <v>371</v>
      </c>
      <c r="H543" s="207" t="s">
        <v>371</v>
      </c>
    </row>
    <row r="544" spans="1:8" ht="16.5">
      <c r="A544" s="207" t="str">
        <f t="shared" si="8"/>
        <v>MIPF</v>
      </c>
      <c r="B544" s="207" t="s">
        <v>1722</v>
      </c>
      <c r="C544" s="207" t="s">
        <v>1511</v>
      </c>
      <c r="D544" s="207" t="s">
        <v>1511</v>
      </c>
      <c r="E544" s="207" t="s">
        <v>1511</v>
      </c>
      <c r="F544" s="216" t="s">
        <v>1511</v>
      </c>
      <c r="G544" s="207" t="s">
        <v>921</v>
      </c>
      <c r="H544" s="207" t="s">
        <v>2043</v>
      </c>
    </row>
    <row r="545" spans="1:8" ht="16.5">
      <c r="A545" s="207" t="str">
        <f t="shared" si="8"/>
        <v>MIT</v>
      </c>
      <c r="B545" s="207" t="s">
        <v>1723</v>
      </c>
      <c r="C545" s="207" t="s">
        <v>1537</v>
      </c>
      <c r="D545" s="207" t="s">
        <v>1537</v>
      </c>
      <c r="E545" s="207" t="s">
        <v>1537</v>
      </c>
      <c r="F545" s="216" t="s">
        <v>1537</v>
      </c>
      <c r="G545" s="207" t="s">
        <v>887</v>
      </c>
      <c r="H545" s="207" t="s">
        <v>887</v>
      </c>
    </row>
    <row r="546" spans="1:8" ht="16.5">
      <c r="A546" s="207" t="str">
        <f t="shared" si="8"/>
        <v>MJLF</v>
      </c>
      <c r="B546" s="207" t="s">
        <v>1725</v>
      </c>
      <c r="C546" s="207" t="s">
        <v>865</v>
      </c>
      <c r="D546" s="207" t="s">
        <v>1997</v>
      </c>
      <c r="E546" s="207" t="s">
        <v>865</v>
      </c>
      <c r="F546" s="216" t="s">
        <v>865</v>
      </c>
      <c r="G546" s="207" t="s">
        <v>917</v>
      </c>
      <c r="H546" s="207" t="s">
        <v>1051</v>
      </c>
    </row>
    <row r="547" spans="1:8" ht="16.5">
      <c r="A547" s="207" t="str">
        <f t="shared" si="8"/>
        <v>MNIT</v>
      </c>
      <c r="B547" s="207" t="s">
        <v>1726</v>
      </c>
      <c r="C547" s="207" t="s">
        <v>1794</v>
      </c>
      <c r="D547" s="207" t="s">
        <v>1527</v>
      </c>
      <c r="E547" s="207" t="s">
        <v>1794</v>
      </c>
      <c r="F547" s="216" t="s">
        <v>1527</v>
      </c>
      <c r="G547" s="207" t="s">
        <v>895</v>
      </c>
      <c r="H547" s="207" t="s">
        <v>2547</v>
      </c>
    </row>
    <row r="548" spans="1:8" ht="16.5">
      <c r="A548" s="207" t="str">
        <f t="shared" si="8"/>
        <v>MNIT2</v>
      </c>
      <c r="B548" s="207" t="s">
        <v>1727</v>
      </c>
      <c r="C548" s="207" t="s">
        <v>371</v>
      </c>
      <c r="D548" s="207" t="s">
        <v>371</v>
      </c>
      <c r="E548" s="207" t="s">
        <v>371</v>
      </c>
      <c r="F548" s="216" t="s">
        <v>371</v>
      </c>
      <c r="G548" s="207" t="s">
        <v>371</v>
      </c>
      <c r="H548" s="207" t="s">
        <v>371</v>
      </c>
    </row>
    <row r="549" spans="1:8" ht="16.5">
      <c r="A549" s="207" t="str">
        <f t="shared" si="8"/>
        <v>MNRF</v>
      </c>
      <c r="B549" s="207" t="s">
        <v>1728</v>
      </c>
      <c r="C549" s="207" t="s">
        <v>371</v>
      </c>
      <c r="D549" s="207" t="s">
        <v>371</v>
      </c>
      <c r="E549" s="207" t="s">
        <v>371</v>
      </c>
      <c r="F549" s="216" t="s">
        <v>371</v>
      </c>
      <c r="G549" s="207" t="s">
        <v>371</v>
      </c>
      <c r="H549" s="207" t="s">
        <v>371</v>
      </c>
    </row>
    <row r="550" spans="1:8" ht="16.5">
      <c r="A550" s="207" t="str">
        <f t="shared" si="8"/>
        <v>POPF</v>
      </c>
      <c r="B550" s="207" t="s">
        <v>1729</v>
      </c>
      <c r="C550" s="207" t="s">
        <v>833</v>
      </c>
      <c r="D550" s="207" t="s">
        <v>833</v>
      </c>
      <c r="E550" s="207" t="s">
        <v>1168</v>
      </c>
      <c r="F550" s="216" t="s">
        <v>1168</v>
      </c>
      <c r="G550" s="207" t="s">
        <v>921</v>
      </c>
      <c r="H550" s="207" t="s">
        <v>1074</v>
      </c>
    </row>
    <row r="551" spans="1:8" ht="16.5">
      <c r="A551" s="207" t="str">
        <f t="shared" si="8"/>
        <v>PPF</v>
      </c>
      <c r="B551" s="207" t="s">
        <v>1730</v>
      </c>
      <c r="C551" s="207" t="s">
        <v>371</v>
      </c>
      <c r="D551" s="207" t="s">
        <v>371</v>
      </c>
      <c r="E551" s="207" t="s">
        <v>371</v>
      </c>
      <c r="F551" s="216" t="s">
        <v>371</v>
      </c>
      <c r="G551" s="207" t="s">
        <v>371</v>
      </c>
      <c r="H551" s="207" t="s">
        <v>371</v>
      </c>
    </row>
    <row r="552" spans="1:8" ht="16.5">
      <c r="A552" s="207" t="str">
        <f t="shared" si="8"/>
        <v>PROSPECT</v>
      </c>
      <c r="B552" s="207" t="s">
        <v>1731</v>
      </c>
      <c r="C552" s="207" t="s">
        <v>1236</v>
      </c>
      <c r="D552" s="207" t="s">
        <v>1236</v>
      </c>
      <c r="E552" s="207" t="s">
        <v>856</v>
      </c>
      <c r="F552" s="216" t="s">
        <v>856</v>
      </c>
      <c r="G552" s="207" t="s">
        <v>1025</v>
      </c>
      <c r="H552" s="207" t="s">
        <v>2352</v>
      </c>
    </row>
    <row r="553" spans="1:8" ht="16.5">
      <c r="A553" s="207" t="str">
        <f t="shared" si="8"/>
        <v>QHHR</v>
      </c>
      <c r="B553" s="207" t="s">
        <v>1732</v>
      </c>
      <c r="C553" s="207" t="s">
        <v>801</v>
      </c>
      <c r="D553" s="207" t="s">
        <v>2473</v>
      </c>
      <c r="E553" s="207" t="s">
        <v>801</v>
      </c>
      <c r="F553" s="216" t="s">
        <v>1303</v>
      </c>
      <c r="G553" s="207" t="s">
        <v>958</v>
      </c>
      <c r="H553" s="207" t="s">
        <v>2287</v>
      </c>
    </row>
    <row r="554" spans="1:8" ht="16.5">
      <c r="A554" s="207" t="str">
        <f t="shared" si="8"/>
        <v>QHOP</v>
      </c>
      <c r="B554" s="207" t="s">
        <v>1733</v>
      </c>
      <c r="C554" s="207" t="s">
        <v>1489</v>
      </c>
      <c r="D554" s="207" t="s">
        <v>1489</v>
      </c>
      <c r="E554" s="207" t="s">
        <v>1176</v>
      </c>
      <c r="F554" s="216" t="s">
        <v>1867</v>
      </c>
      <c r="G554" s="207" t="s">
        <v>887</v>
      </c>
      <c r="H554" s="207" t="s">
        <v>887</v>
      </c>
    </row>
    <row r="555" spans="1:8" ht="16.5">
      <c r="A555" s="207" t="str">
        <f t="shared" si="8"/>
        <v>QHPF</v>
      </c>
      <c r="B555" s="207" t="s">
        <v>1734</v>
      </c>
      <c r="C555" s="207" t="s">
        <v>856</v>
      </c>
      <c r="D555" s="207" t="s">
        <v>856</v>
      </c>
      <c r="E555" s="207" t="s">
        <v>1713</v>
      </c>
      <c r="F555" s="216" t="s">
        <v>1713</v>
      </c>
      <c r="G555" s="207" t="s">
        <v>917</v>
      </c>
      <c r="H555" s="207" t="s">
        <v>1505</v>
      </c>
    </row>
    <row r="556" spans="1:8" ht="16.5">
      <c r="A556" s="207" t="str">
        <f t="shared" si="8"/>
        <v>SHREIT</v>
      </c>
      <c r="B556" s="207" t="s">
        <v>1735</v>
      </c>
      <c r="C556" s="207" t="s">
        <v>371</v>
      </c>
      <c r="D556" s="207" t="s">
        <v>371</v>
      </c>
      <c r="E556" s="207" t="s">
        <v>371</v>
      </c>
      <c r="F556" s="216" t="s">
        <v>371</v>
      </c>
      <c r="G556" s="207" t="s">
        <v>371</v>
      </c>
      <c r="H556" s="207" t="s">
        <v>371</v>
      </c>
    </row>
    <row r="557" spans="1:8" ht="16.5">
      <c r="A557" s="207" t="str">
        <f t="shared" si="8"/>
        <v>SIRIP</v>
      </c>
      <c r="B557" s="207" t="s">
        <v>1737</v>
      </c>
      <c r="C557" s="207" t="s">
        <v>906</v>
      </c>
      <c r="D557" s="207" t="s">
        <v>906</v>
      </c>
      <c r="E557" s="207" t="s">
        <v>906</v>
      </c>
      <c r="F557" s="216" t="s">
        <v>906</v>
      </c>
      <c r="G557" s="207" t="s">
        <v>1020</v>
      </c>
      <c r="H557" s="207" t="s">
        <v>2316</v>
      </c>
    </row>
    <row r="558" spans="1:8" ht="16.5">
      <c r="A558" s="207" t="str">
        <f t="shared" si="8"/>
        <v>SPRIME</v>
      </c>
      <c r="B558" s="207" t="s">
        <v>1738</v>
      </c>
      <c r="C558" s="207" t="s">
        <v>899</v>
      </c>
      <c r="D558" s="207" t="s">
        <v>1130</v>
      </c>
      <c r="E558" s="207" t="s">
        <v>899</v>
      </c>
      <c r="F558" s="216" t="s">
        <v>899</v>
      </c>
      <c r="G558" s="207" t="s">
        <v>887</v>
      </c>
      <c r="H558" s="207" t="s">
        <v>887</v>
      </c>
    </row>
    <row r="559" spans="1:8" ht="16.5">
      <c r="A559" s="207" t="str">
        <f t="shared" si="8"/>
        <v>SRIPANWA</v>
      </c>
      <c r="B559" s="207" t="s">
        <v>1739</v>
      </c>
      <c r="C559" s="207" t="s">
        <v>1369</v>
      </c>
      <c r="D559" s="207" t="s">
        <v>1370</v>
      </c>
      <c r="E559" s="207" t="s">
        <v>1369</v>
      </c>
      <c r="F559" s="216" t="s">
        <v>1370</v>
      </c>
      <c r="G559" s="207" t="s">
        <v>884</v>
      </c>
      <c r="H559" s="207" t="s">
        <v>1172</v>
      </c>
    </row>
    <row r="560" spans="1:8" ht="16.5">
      <c r="A560" s="207" t="str">
        <f t="shared" si="8"/>
        <v>SSPF</v>
      </c>
      <c r="B560" s="207" t="s">
        <v>1740</v>
      </c>
      <c r="C560" s="207" t="s">
        <v>1370</v>
      </c>
      <c r="D560" s="207" t="s">
        <v>1368</v>
      </c>
      <c r="E560" s="207" t="s">
        <v>1370</v>
      </c>
      <c r="F560" s="216" t="s">
        <v>1368</v>
      </c>
      <c r="G560" s="207" t="s">
        <v>887</v>
      </c>
      <c r="H560" s="207" t="s">
        <v>887</v>
      </c>
    </row>
    <row r="561" spans="1:8" ht="16.5">
      <c r="A561" s="207" t="str">
        <f t="shared" si="8"/>
        <v>SSTRT</v>
      </c>
      <c r="B561" s="207" t="s">
        <v>1741</v>
      </c>
      <c r="C561" s="207" t="s">
        <v>916</v>
      </c>
      <c r="D561" s="207" t="s">
        <v>916</v>
      </c>
      <c r="E561" s="207" t="s">
        <v>916</v>
      </c>
      <c r="F561" s="216" t="s">
        <v>916</v>
      </c>
      <c r="G561" s="207" t="s">
        <v>887</v>
      </c>
      <c r="H561" s="207" t="s">
        <v>887</v>
      </c>
    </row>
    <row r="562" spans="1:8" ht="16.5">
      <c r="A562" s="207" t="str">
        <f t="shared" si="8"/>
        <v>TIF1</v>
      </c>
      <c r="B562" s="207" t="s">
        <v>1742</v>
      </c>
      <c r="C562" s="207" t="s">
        <v>1743</v>
      </c>
      <c r="D562" s="207" t="s">
        <v>1743</v>
      </c>
      <c r="E562" s="207" t="s">
        <v>1423</v>
      </c>
      <c r="F562" s="216" t="s">
        <v>1423</v>
      </c>
      <c r="G562" s="207" t="s">
        <v>921</v>
      </c>
      <c r="H562" s="207" t="s">
        <v>2229</v>
      </c>
    </row>
    <row r="563" spans="1:8" ht="16.5">
      <c r="A563" s="207" t="str">
        <f t="shared" si="8"/>
        <v>TLHPF</v>
      </c>
      <c r="B563" s="207" t="s">
        <v>1744</v>
      </c>
      <c r="C563" s="207" t="s">
        <v>1997</v>
      </c>
      <c r="D563" s="207" t="s">
        <v>1997</v>
      </c>
      <c r="E563" s="207" t="s">
        <v>865</v>
      </c>
      <c r="F563" s="216" t="s">
        <v>865</v>
      </c>
      <c r="G563" s="207" t="s">
        <v>917</v>
      </c>
      <c r="H563" s="207" t="s">
        <v>1051</v>
      </c>
    </row>
    <row r="564" spans="1:8" ht="16.5">
      <c r="A564" s="207" t="str">
        <f t="shared" si="8"/>
        <v>TNPF</v>
      </c>
      <c r="B564" s="207" t="s">
        <v>1745</v>
      </c>
      <c r="C564" s="207" t="s">
        <v>371</v>
      </c>
      <c r="D564" s="207" t="s">
        <v>371</v>
      </c>
      <c r="E564" s="207" t="s">
        <v>371</v>
      </c>
      <c r="F564" s="216" t="s">
        <v>371</v>
      </c>
      <c r="G564" s="207" t="s">
        <v>371</v>
      </c>
      <c r="H564" s="207" t="s">
        <v>371</v>
      </c>
    </row>
    <row r="565" spans="1:8" ht="16.5">
      <c r="A565" s="207" t="str">
        <f t="shared" si="8"/>
        <v>TPRIME</v>
      </c>
      <c r="B565" s="207" t="s">
        <v>1746</v>
      </c>
      <c r="C565" s="207" t="s">
        <v>851</v>
      </c>
      <c r="D565" s="207" t="s">
        <v>851</v>
      </c>
      <c r="E565" s="207" t="s">
        <v>851</v>
      </c>
      <c r="F565" s="216" t="s">
        <v>851</v>
      </c>
      <c r="G565" s="207" t="s">
        <v>887</v>
      </c>
      <c r="H565" s="207" t="s">
        <v>887</v>
      </c>
    </row>
    <row r="566" spans="1:8" ht="16.5">
      <c r="A566" s="207" t="str">
        <f t="shared" si="8"/>
        <v>TTLPF</v>
      </c>
      <c r="B566" s="207" t="s">
        <v>1747</v>
      </c>
      <c r="C566" s="207" t="s">
        <v>1657</v>
      </c>
      <c r="D566" s="207" t="s">
        <v>2551</v>
      </c>
      <c r="E566" s="207" t="s">
        <v>1657</v>
      </c>
      <c r="F566" s="216" t="s">
        <v>2551</v>
      </c>
      <c r="G566" s="207" t="s">
        <v>887</v>
      </c>
      <c r="H566" s="207" t="s">
        <v>887</v>
      </c>
    </row>
    <row r="567" spans="1:8" ht="16.5">
      <c r="A567" s="207" t="str">
        <f t="shared" si="8"/>
        <v>TU-PF</v>
      </c>
      <c r="B567" s="207" t="s">
        <v>1749</v>
      </c>
      <c r="C567" s="207" t="s">
        <v>1944</v>
      </c>
      <c r="D567" s="207" t="s">
        <v>1944</v>
      </c>
      <c r="E567" s="207" t="s">
        <v>1944</v>
      </c>
      <c r="F567" s="216" t="s">
        <v>1944</v>
      </c>
      <c r="G567" s="207" t="s">
        <v>887</v>
      </c>
      <c r="H567" s="207" t="s">
        <v>887</v>
      </c>
    </row>
    <row r="568" spans="1:8" ht="16.5">
      <c r="A568" s="207" t="str">
        <f t="shared" si="8"/>
        <v>URBNPF</v>
      </c>
      <c r="B568" s="207" t="s">
        <v>1750</v>
      </c>
      <c r="C568" s="207" t="s">
        <v>1384</v>
      </c>
      <c r="D568" s="207" t="s">
        <v>1120</v>
      </c>
      <c r="E568" s="207" t="s">
        <v>1384</v>
      </c>
      <c r="F568" s="216" t="s">
        <v>1120</v>
      </c>
      <c r="G568" s="207" t="s">
        <v>1366</v>
      </c>
      <c r="H568" s="207" t="s">
        <v>2391</v>
      </c>
    </row>
    <row r="569" spans="1:8" ht="16.5">
      <c r="A569" s="207" t="str">
        <f t="shared" si="8"/>
        <v>WHABT</v>
      </c>
      <c r="B569" s="207" t="s">
        <v>1751</v>
      </c>
      <c r="C569" s="207" t="s">
        <v>851</v>
      </c>
      <c r="D569" s="207" t="s">
        <v>1804</v>
      </c>
      <c r="E569" s="207" t="s">
        <v>851</v>
      </c>
      <c r="F569" s="216" t="s">
        <v>1804</v>
      </c>
      <c r="G569" s="207" t="s">
        <v>884</v>
      </c>
      <c r="H569" s="207" t="s">
        <v>2222</v>
      </c>
    </row>
    <row r="570" spans="1:8" ht="16.5">
      <c r="A570" s="207" t="str">
        <f t="shared" si="8"/>
        <v>WHAIR</v>
      </c>
      <c r="B570" s="207" t="s">
        <v>1752</v>
      </c>
      <c r="C570" s="207" t="s">
        <v>1370</v>
      </c>
      <c r="D570" s="207" t="s">
        <v>902</v>
      </c>
      <c r="E570" s="207" t="s">
        <v>1370</v>
      </c>
      <c r="F570" s="216" t="s">
        <v>1370</v>
      </c>
      <c r="G570" s="207" t="s">
        <v>887</v>
      </c>
      <c r="H570" s="207" t="s">
        <v>887</v>
      </c>
    </row>
    <row r="571" spans="1:8" ht="16.5">
      <c r="A571" s="207" t="str">
        <f t="shared" si="8"/>
        <v>WHART</v>
      </c>
      <c r="B571" s="207" t="s">
        <v>378</v>
      </c>
      <c r="C571" s="207" t="s">
        <v>1000</v>
      </c>
      <c r="D571" s="207" t="s">
        <v>1000</v>
      </c>
      <c r="E571" s="207" t="s">
        <v>735</v>
      </c>
      <c r="F571" s="216" t="s">
        <v>1000</v>
      </c>
      <c r="G571" s="207" t="s">
        <v>887</v>
      </c>
      <c r="H571" s="207" t="s">
        <v>887</v>
      </c>
    </row>
    <row r="572" spans="1:8" ht="16.5">
      <c r="A572" s="207" t="str">
        <f t="shared" si="8"/>
        <v>APCS</v>
      </c>
      <c r="B572" s="207" t="s">
        <v>299</v>
      </c>
      <c r="C572" s="207" t="s">
        <v>1028</v>
      </c>
      <c r="D572" s="207" t="s">
        <v>1029</v>
      </c>
      <c r="E572" s="207" t="s">
        <v>1540</v>
      </c>
      <c r="F572" s="216" t="s">
        <v>1540</v>
      </c>
      <c r="G572" s="207" t="s">
        <v>917</v>
      </c>
      <c r="H572" s="207" t="s">
        <v>1037</v>
      </c>
    </row>
    <row r="573" spans="1:8" ht="16.5">
      <c r="A573" s="207" t="str">
        <f t="shared" si="8"/>
        <v>BJCHI</v>
      </c>
      <c r="B573" s="207" t="s">
        <v>277</v>
      </c>
      <c r="C573" s="207" t="s">
        <v>2063</v>
      </c>
      <c r="D573" s="207" t="s">
        <v>2209</v>
      </c>
      <c r="E573" s="207" t="s">
        <v>1220</v>
      </c>
      <c r="F573" s="216" t="s">
        <v>2209</v>
      </c>
      <c r="G573" s="207" t="s">
        <v>1229</v>
      </c>
      <c r="H573" s="207" t="s">
        <v>2269</v>
      </c>
    </row>
    <row r="574" spans="1:8" ht="16.5">
      <c r="A574" s="207" t="str">
        <f t="shared" si="8"/>
        <v>BKD</v>
      </c>
      <c r="B574" s="207" t="s">
        <v>1753</v>
      </c>
      <c r="C574" s="207" t="s">
        <v>893</v>
      </c>
      <c r="D574" s="207" t="s">
        <v>1144</v>
      </c>
      <c r="E574" s="207" t="s">
        <v>879</v>
      </c>
      <c r="F574" s="216" t="s">
        <v>1736</v>
      </c>
      <c r="G574" s="207" t="s">
        <v>958</v>
      </c>
      <c r="H574" s="207" t="s">
        <v>2383</v>
      </c>
    </row>
    <row r="575" spans="1:8" ht="16.5">
      <c r="A575" s="207" t="str">
        <f t="shared" si="8"/>
        <v>CIVIL</v>
      </c>
      <c r="B575" s="207" t="s">
        <v>1755</v>
      </c>
      <c r="C575" s="207" t="s">
        <v>1282</v>
      </c>
      <c r="D575" s="207" t="s">
        <v>1282</v>
      </c>
      <c r="E575" s="207" t="s">
        <v>834</v>
      </c>
      <c r="F575" s="216" t="s">
        <v>937</v>
      </c>
      <c r="G575" s="207" t="s">
        <v>971</v>
      </c>
      <c r="H575" s="207" t="s">
        <v>1472</v>
      </c>
    </row>
    <row r="576" spans="1:8" ht="16.5">
      <c r="A576" s="207" t="str">
        <f t="shared" si="8"/>
        <v>CK</v>
      </c>
      <c r="B576" s="207" t="s">
        <v>269</v>
      </c>
      <c r="C576" s="207" t="s">
        <v>804</v>
      </c>
      <c r="D576" s="207" t="s">
        <v>804</v>
      </c>
      <c r="E576" s="207" t="s">
        <v>1748</v>
      </c>
      <c r="F576" s="216" t="s">
        <v>1748</v>
      </c>
      <c r="G576" s="207" t="s">
        <v>1025</v>
      </c>
      <c r="H576" s="207" t="s">
        <v>1557</v>
      </c>
    </row>
    <row r="577" spans="1:8" ht="16.5">
      <c r="A577" s="207" t="str">
        <f t="shared" si="8"/>
        <v>CNT</v>
      </c>
      <c r="B577" s="207" t="s">
        <v>1757</v>
      </c>
      <c r="C577" s="207" t="s">
        <v>1323</v>
      </c>
      <c r="D577" s="207" t="s">
        <v>1218</v>
      </c>
      <c r="E577" s="207" t="s">
        <v>1772</v>
      </c>
      <c r="F577" s="216" t="s">
        <v>1772</v>
      </c>
      <c r="G577" s="207" t="s">
        <v>887</v>
      </c>
      <c r="H577" s="207" t="s">
        <v>887</v>
      </c>
    </row>
    <row r="578" spans="1:8" ht="16.5">
      <c r="A578" s="207" t="str">
        <f t="shared" ref="A578:A641" si="9">IFERROR(LEFT(B578,FIND("&lt;",B578)-2),TRIM(B578))</f>
        <v>EMC</v>
      </c>
      <c r="B578" s="207" t="s">
        <v>1758</v>
      </c>
      <c r="C578" s="207" t="s">
        <v>1759</v>
      </c>
      <c r="D578" s="207" t="s">
        <v>1400</v>
      </c>
      <c r="E578" s="207" t="s">
        <v>1760</v>
      </c>
      <c r="F578" s="216" t="s">
        <v>1400</v>
      </c>
      <c r="G578" s="207" t="s">
        <v>1158</v>
      </c>
      <c r="H578" s="207" t="s">
        <v>2204</v>
      </c>
    </row>
    <row r="579" spans="1:8" ht="16.5">
      <c r="A579" s="207" t="str">
        <f t="shared" si="9"/>
        <v>ITD</v>
      </c>
      <c r="B579" s="207" t="s">
        <v>230</v>
      </c>
      <c r="C579" s="207" t="s">
        <v>1993</v>
      </c>
      <c r="D579" s="207" t="s">
        <v>1994</v>
      </c>
      <c r="E579" s="207" t="s">
        <v>1529</v>
      </c>
      <c r="F579" s="216" t="s">
        <v>1529</v>
      </c>
      <c r="G579" s="207" t="s">
        <v>873</v>
      </c>
      <c r="H579" s="207" t="s">
        <v>1505</v>
      </c>
    </row>
    <row r="580" spans="1:8" ht="16.5">
      <c r="A580" s="207" t="str">
        <f t="shared" si="9"/>
        <v>NWR</v>
      </c>
      <c r="B580" s="207" t="s">
        <v>199</v>
      </c>
      <c r="C580" s="207" t="s">
        <v>871</v>
      </c>
      <c r="D580" s="207" t="s">
        <v>1327</v>
      </c>
      <c r="E580" s="207" t="s">
        <v>872</v>
      </c>
      <c r="F580" s="216" t="s">
        <v>1328</v>
      </c>
      <c r="G580" s="207" t="s">
        <v>895</v>
      </c>
      <c r="H580" s="207" t="s">
        <v>2231</v>
      </c>
    </row>
    <row r="581" spans="1:8" ht="16.5">
      <c r="A581" s="207" t="str">
        <f t="shared" si="9"/>
        <v>PLE</v>
      </c>
      <c r="B581" s="207" t="s">
        <v>1765</v>
      </c>
      <c r="C581" s="207" t="s">
        <v>2232</v>
      </c>
      <c r="D581" s="207" t="s">
        <v>1766</v>
      </c>
      <c r="E581" s="207" t="s">
        <v>2232</v>
      </c>
      <c r="F581" s="216" t="s">
        <v>2232</v>
      </c>
      <c r="G581" s="207" t="s">
        <v>887</v>
      </c>
      <c r="H581" s="207" t="s">
        <v>887</v>
      </c>
    </row>
    <row r="582" spans="1:8" ht="16.5">
      <c r="A582" s="207" t="str">
        <f t="shared" si="9"/>
        <v>PREB</v>
      </c>
      <c r="B582" s="207" t="s">
        <v>1767</v>
      </c>
      <c r="C582" s="207" t="s">
        <v>2233</v>
      </c>
      <c r="D582" s="207" t="s">
        <v>907</v>
      </c>
      <c r="E582" s="207" t="s">
        <v>2233</v>
      </c>
      <c r="F582" s="216" t="s">
        <v>789</v>
      </c>
      <c r="G582" s="207" t="s">
        <v>917</v>
      </c>
      <c r="H582" s="207" t="s">
        <v>1426</v>
      </c>
    </row>
    <row r="583" spans="1:8" ht="16.5">
      <c r="A583" s="207" t="str">
        <f t="shared" si="9"/>
        <v>PYLON</v>
      </c>
      <c r="B583" s="207" t="s">
        <v>180</v>
      </c>
      <c r="C583" s="207" t="s">
        <v>1129</v>
      </c>
      <c r="D583" s="207" t="s">
        <v>1077</v>
      </c>
      <c r="E583" s="207" t="s">
        <v>1129</v>
      </c>
      <c r="F583" s="216" t="s">
        <v>961</v>
      </c>
      <c r="G583" s="207" t="s">
        <v>971</v>
      </c>
      <c r="H583" s="207" t="s">
        <v>1224</v>
      </c>
    </row>
    <row r="584" spans="1:8" ht="16.5">
      <c r="A584" s="207" t="str">
        <f t="shared" si="9"/>
        <v>RT</v>
      </c>
      <c r="B584" s="207" t="s">
        <v>339</v>
      </c>
      <c r="C584" s="207" t="s">
        <v>1682</v>
      </c>
      <c r="D584" s="207" t="s">
        <v>1654</v>
      </c>
      <c r="E584" s="207" t="s">
        <v>1807</v>
      </c>
      <c r="F584" s="216" t="s">
        <v>1322</v>
      </c>
      <c r="G584" s="207" t="s">
        <v>887</v>
      </c>
      <c r="H584" s="207" t="s">
        <v>887</v>
      </c>
    </row>
    <row r="585" spans="1:8" ht="16.5">
      <c r="A585" s="207" t="str">
        <f t="shared" si="9"/>
        <v>SEAFCO</v>
      </c>
      <c r="B585" s="207" t="s">
        <v>160</v>
      </c>
      <c r="C585" s="207" t="s">
        <v>1154</v>
      </c>
      <c r="D585" s="207" t="s">
        <v>1154</v>
      </c>
      <c r="E585" s="207" t="s">
        <v>1083</v>
      </c>
      <c r="F585" s="216" t="s">
        <v>1083</v>
      </c>
      <c r="G585" s="207" t="s">
        <v>966</v>
      </c>
      <c r="H585" s="207" t="s">
        <v>1112</v>
      </c>
    </row>
    <row r="586" spans="1:8" ht="16.5">
      <c r="A586" s="207" t="str">
        <f t="shared" si="9"/>
        <v>SQ</v>
      </c>
      <c r="B586" s="207" t="s">
        <v>141</v>
      </c>
      <c r="C586" s="207" t="s">
        <v>1256</v>
      </c>
      <c r="D586" s="207" t="s">
        <v>1257</v>
      </c>
      <c r="E586" s="207" t="s">
        <v>2132</v>
      </c>
      <c r="F586" s="216" t="s">
        <v>1256</v>
      </c>
      <c r="G586" s="207" t="s">
        <v>873</v>
      </c>
      <c r="H586" s="207" t="s">
        <v>1249</v>
      </c>
    </row>
    <row r="587" spans="1:8" ht="16.5">
      <c r="A587" s="207" t="str">
        <f t="shared" si="9"/>
        <v>SRICHA</v>
      </c>
      <c r="B587" s="207" t="s">
        <v>1770</v>
      </c>
      <c r="C587" s="207" t="s">
        <v>1023</v>
      </c>
      <c r="D587" s="207" t="s">
        <v>1023</v>
      </c>
      <c r="E587" s="207" t="s">
        <v>1534</v>
      </c>
      <c r="F587" s="216" t="s">
        <v>1534</v>
      </c>
      <c r="G587" s="207" t="s">
        <v>921</v>
      </c>
      <c r="H587" s="207" t="s">
        <v>1037</v>
      </c>
    </row>
    <row r="588" spans="1:8" ht="16.5">
      <c r="A588" s="207" t="str">
        <f t="shared" si="9"/>
        <v>STEC</v>
      </c>
      <c r="B588" s="207" t="s">
        <v>136</v>
      </c>
      <c r="C588" s="207" t="s">
        <v>798</v>
      </c>
      <c r="D588" s="207" t="s">
        <v>1162</v>
      </c>
      <c r="E588" s="207" t="s">
        <v>808</v>
      </c>
      <c r="F588" s="216" t="s">
        <v>798</v>
      </c>
      <c r="G588" s="207" t="s">
        <v>887</v>
      </c>
      <c r="H588" s="207" t="s">
        <v>887</v>
      </c>
    </row>
    <row r="589" spans="1:8" ht="16.5">
      <c r="A589" s="207" t="str">
        <f t="shared" si="9"/>
        <v>STI</v>
      </c>
      <c r="B589" s="207" t="s">
        <v>134</v>
      </c>
      <c r="C589" s="207" t="s">
        <v>962</v>
      </c>
      <c r="D589" s="207" t="s">
        <v>962</v>
      </c>
      <c r="E589" s="207" t="s">
        <v>1078</v>
      </c>
      <c r="F589" s="216" t="s">
        <v>1080</v>
      </c>
      <c r="G589" s="207" t="s">
        <v>1467</v>
      </c>
      <c r="H589" s="207" t="s">
        <v>2065</v>
      </c>
    </row>
    <row r="590" spans="1:8" ht="16.5">
      <c r="A590" s="207" t="str">
        <f t="shared" si="9"/>
        <v>STPI</v>
      </c>
      <c r="B590" s="207" t="s">
        <v>1771</v>
      </c>
      <c r="C590" s="207" t="s">
        <v>1407</v>
      </c>
      <c r="D590" s="207" t="s">
        <v>1264</v>
      </c>
      <c r="E590" s="207" t="s">
        <v>726</v>
      </c>
      <c r="F590" s="216" t="s">
        <v>2058</v>
      </c>
      <c r="G590" s="207" t="s">
        <v>921</v>
      </c>
      <c r="H590" s="207" t="s">
        <v>2393</v>
      </c>
    </row>
    <row r="591" spans="1:8" ht="16.5">
      <c r="A591" s="207" t="str">
        <f t="shared" si="9"/>
        <v>SYNTEC</v>
      </c>
      <c r="B591" s="207" t="s">
        <v>128</v>
      </c>
      <c r="C591" s="207" t="s">
        <v>1808</v>
      </c>
      <c r="D591" s="207" t="s">
        <v>1527</v>
      </c>
      <c r="E591" s="207" t="s">
        <v>1958</v>
      </c>
      <c r="F591" s="216" t="s">
        <v>1958</v>
      </c>
      <c r="G591" s="207" t="s">
        <v>966</v>
      </c>
      <c r="H591" s="207" t="s">
        <v>2443</v>
      </c>
    </row>
    <row r="592" spans="1:8" ht="16.5">
      <c r="A592" s="207" t="str">
        <f t="shared" si="9"/>
        <v>TEAMG</v>
      </c>
      <c r="B592" s="207" t="s">
        <v>124</v>
      </c>
      <c r="C592" s="207" t="s">
        <v>833</v>
      </c>
      <c r="D592" s="207" t="s">
        <v>798</v>
      </c>
      <c r="E592" s="207" t="s">
        <v>833</v>
      </c>
      <c r="F592" s="216" t="s">
        <v>1273</v>
      </c>
      <c r="G592" s="207" t="s">
        <v>958</v>
      </c>
      <c r="H592" s="207" t="s">
        <v>1021</v>
      </c>
    </row>
    <row r="593" spans="1:8" ht="16.5">
      <c r="A593" s="207" t="str">
        <f t="shared" si="9"/>
        <v>TEKA</v>
      </c>
      <c r="B593" s="207" t="s">
        <v>1774</v>
      </c>
      <c r="C593" s="207" t="s">
        <v>1259</v>
      </c>
      <c r="D593" s="207" t="s">
        <v>1632</v>
      </c>
      <c r="E593" s="207" t="s">
        <v>1258</v>
      </c>
      <c r="F593" s="216" t="s">
        <v>1258</v>
      </c>
      <c r="G593" s="207" t="s">
        <v>887</v>
      </c>
      <c r="H593" s="207" t="s">
        <v>887</v>
      </c>
    </row>
    <row r="594" spans="1:8" ht="16.5">
      <c r="A594" s="207" t="str">
        <f t="shared" si="9"/>
        <v>TPOLY</v>
      </c>
      <c r="B594" s="207" t="s">
        <v>1775</v>
      </c>
      <c r="C594" s="207" t="s">
        <v>910</v>
      </c>
      <c r="D594" s="207" t="s">
        <v>911</v>
      </c>
      <c r="E594" s="207" t="s">
        <v>1832</v>
      </c>
      <c r="F594" s="216" t="s">
        <v>1832</v>
      </c>
      <c r="G594" s="207" t="s">
        <v>873</v>
      </c>
      <c r="H594" s="207" t="s">
        <v>1450</v>
      </c>
    </row>
    <row r="595" spans="1:8" ht="16.5">
      <c r="A595" s="207" t="str">
        <f t="shared" si="9"/>
        <v>TRC</v>
      </c>
      <c r="B595" s="207" t="s">
        <v>1776</v>
      </c>
      <c r="C595" s="207" t="s">
        <v>1570</v>
      </c>
      <c r="D595" s="207" t="s">
        <v>1570</v>
      </c>
      <c r="E595" s="207" t="s">
        <v>1777</v>
      </c>
      <c r="F595" s="216" t="s">
        <v>1570</v>
      </c>
      <c r="G595" s="207" t="s">
        <v>887</v>
      </c>
      <c r="H595" s="207" t="s">
        <v>887</v>
      </c>
    </row>
    <row r="596" spans="1:8" ht="16.5">
      <c r="A596" s="207" t="str">
        <f t="shared" si="9"/>
        <v>TRITN</v>
      </c>
      <c r="B596" s="207" t="s">
        <v>1780</v>
      </c>
      <c r="C596" s="207" t="s">
        <v>2083</v>
      </c>
      <c r="D596" s="207" t="s">
        <v>2083</v>
      </c>
      <c r="E596" s="207" t="s">
        <v>1401</v>
      </c>
      <c r="F596" s="216" t="s">
        <v>1401</v>
      </c>
      <c r="G596" s="207" t="s">
        <v>873</v>
      </c>
      <c r="H596" s="207" t="s">
        <v>2329</v>
      </c>
    </row>
    <row r="597" spans="1:8" ht="16.5">
      <c r="A597" s="207" t="str">
        <f t="shared" si="9"/>
        <v>TTCL</v>
      </c>
      <c r="B597" s="207" t="s">
        <v>96</v>
      </c>
      <c r="C597" s="207" t="s">
        <v>1262</v>
      </c>
      <c r="D597" s="207" t="s">
        <v>1262</v>
      </c>
      <c r="E597" s="207" t="s">
        <v>1115</v>
      </c>
      <c r="F597" s="216" t="s">
        <v>1115</v>
      </c>
      <c r="G597" s="207" t="s">
        <v>966</v>
      </c>
      <c r="H597" s="207" t="s">
        <v>2047</v>
      </c>
    </row>
    <row r="598" spans="1:8" ht="16.5">
      <c r="A598" s="207" t="str">
        <f t="shared" si="9"/>
        <v>UNIQ</v>
      </c>
      <c r="B598" s="207" t="s">
        <v>90</v>
      </c>
      <c r="C598" s="207" t="s">
        <v>1264</v>
      </c>
      <c r="D598" s="207" t="s">
        <v>1264</v>
      </c>
      <c r="E598" s="207" t="s">
        <v>1347</v>
      </c>
      <c r="F598" s="216" t="s">
        <v>1115</v>
      </c>
      <c r="G598" s="207" t="s">
        <v>971</v>
      </c>
      <c r="H598" s="207" t="s">
        <v>1243</v>
      </c>
    </row>
    <row r="599" spans="1:8" ht="16.5">
      <c r="A599" s="207" t="str">
        <f t="shared" si="9"/>
        <v>WGE</v>
      </c>
      <c r="B599" s="207" t="s">
        <v>1781</v>
      </c>
      <c r="C599" s="207" t="s">
        <v>1958</v>
      </c>
      <c r="D599" s="207" t="s">
        <v>1995</v>
      </c>
      <c r="E599" s="207" t="s">
        <v>909</v>
      </c>
      <c r="F599" s="216" t="s">
        <v>909</v>
      </c>
      <c r="G599" s="207" t="s">
        <v>1606</v>
      </c>
      <c r="H599" s="207" t="s">
        <v>2552</v>
      </c>
    </row>
    <row r="600" spans="1:8" ht="16.5">
      <c r="A600" s="207" t="str">
        <f t="shared" si="9"/>
        <v>A</v>
      </c>
      <c r="B600" s="207" t="s">
        <v>1783</v>
      </c>
      <c r="C600" s="207" t="s">
        <v>1540</v>
      </c>
      <c r="D600" s="207" t="s">
        <v>1028</v>
      </c>
      <c r="E600" s="207" t="s">
        <v>1540</v>
      </c>
      <c r="F600" s="216" t="s">
        <v>1028</v>
      </c>
      <c r="G600" s="207" t="s">
        <v>917</v>
      </c>
      <c r="H600" s="207" t="s">
        <v>2271</v>
      </c>
    </row>
    <row r="601" spans="1:8" ht="16.5">
      <c r="A601" s="207" t="str">
        <f t="shared" si="9"/>
        <v>AMATA</v>
      </c>
      <c r="B601" s="207" t="s">
        <v>303</v>
      </c>
      <c r="C601" s="207" t="s">
        <v>2175</v>
      </c>
      <c r="D601" s="207" t="s">
        <v>2175</v>
      </c>
      <c r="E601" s="207" t="s">
        <v>1833</v>
      </c>
      <c r="F601" s="216" t="s">
        <v>1833</v>
      </c>
      <c r="G601" s="207" t="s">
        <v>1206</v>
      </c>
      <c r="H601" s="207" t="s">
        <v>2240</v>
      </c>
    </row>
    <row r="602" spans="1:8" ht="16.5">
      <c r="A602" s="207" t="str">
        <f t="shared" si="9"/>
        <v>AMATAV</v>
      </c>
      <c r="B602" s="207" t="s">
        <v>1784</v>
      </c>
      <c r="C602" s="207" t="s">
        <v>865</v>
      </c>
      <c r="D602" s="207" t="s">
        <v>1997</v>
      </c>
      <c r="E602" s="207" t="s">
        <v>1071</v>
      </c>
      <c r="F602" s="216" t="s">
        <v>1071</v>
      </c>
      <c r="G602" s="207" t="s">
        <v>917</v>
      </c>
      <c r="H602" s="207" t="s">
        <v>1051</v>
      </c>
    </row>
    <row r="603" spans="1:8" ht="16.5">
      <c r="A603" s="207" t="str">
        <f t="shared" si="9"/>
        <v>ANAN</v>
      </c>
      <c r="B603" s="207" t="s">
        <v>302</v>
      </c>
      <c r="C603" s="207" t="s">
        <v>1462</v>
      </c>
      <c r="D603" s="207" t="s">
        <v>2068</v>
      </c>
      <c r="E603" s="207" t="s">
        <v>1333</v>
      </c>
      <c r="F603" s="216" t="s">
        <v>1333</v>
      </c>
      <c r="G603" s="207" t="s">
        <v>912</v>
      </c>
      <c r="H603" s="207" t="s">
        <v>2476</v>
      </c>
    </row>
    <row r="604" spans="1:8" ht="16.5">
      <c r="A604" s="207" t="str">
        <f t="shared" si="9"/>
        <v>AP</v>
      </c>
      <c r="B604" s="207" t="s">
        <v>300</v>
      </c>
      <c r="C604" s="207" t="s">
        <v>1023</v>
      </c>
      <c r="D604" s="207" t="s">
        <v>1023</v>
      </c>
      <c r="E604" s="207" t="s">
        <v>1388</v>
      </c>
      <c r="F604" s="216" t="s">
        <v>1388</v>
      </c>
      <c r="G604" s="207" t="s">
        <v>940</v>
      </c>
      <c r="H604" s="207" t="s">
        <v>2477</v>
      </c>
    </row>
    <row r="605" spans="1:8" ht="16.5">
      <c r="A605" s="207" t="str">
        <f t="shared" si="9"/>
        <v>APEX</v>
      </c>
      <c r="B605" s="207" t="s">
        <v>1785</v>
      </c>
      <c r="C605" s="207" t="s">
        <v>371</v>
      </c>
      <c r="D605" s="207" t="s">
        <v>371</v>
      </c>
      <c r="E605" s="207" t="s">
        <v>371</v>
      </c>
      <c r="F605" s="216" t="s">
        <v>371</v>
      </c>
      <c r="G605" s="207" t="s">
        <v>371</v>
      </c>
      <c r="H605" s="207" t="s">
        <v>371</v>
      </c>
    </row>
    <row r="606" spans="1:8" ht="16.5">
      <c r="A606" s="207" t="str">
        <f t="shared" si="9"/>
        <v>AQ</v>
      </c>
      <c r="B606" s="207" t="s">
        <v>1786</v>
      </c>
      <c r="C606" s="207" t="s">
        <v>1787</v>
      </c>
      <c r="D606" s="207" t="s">
        <v>1787</v>
      </c>
      <c r="E606" s="207" t="s">
        <v>1313</v>
      </c>
      <c r="F606" s="216" t="s">
        <v>1313</v>
      </c>
      <c r="G606" s="207" t="s">
        <v>887</v>
      </c>
      <c r="H606" s="207" t="s">
        <v>887</v>
      </c>
    </row>
    <row r="607" spans="1:8" ht="16.5">
      <c r="A607" s="207" t="str">
        <f t="shared" si="9"/>
        <v>ASW</v>
      </c>
      <c r="B607" s="207" t="s">
        <v>1788</v>
      </c>
      <c r="C607" s="207" t="s">
        <v>1166</v>
      </c>
      <c r="D607" s="207" t="s">
        <v>1165</v>
      </c>
      <c r="E607" s="207" t="s">
        <v>1997</v>
      </c>
      <c r="F607" s="216" t="s">
        <v>1166</v>
      </c>
      <c r="G607" s="207" t="s">
        <v>887</v>
      </c>
      <c r="H607" s="207" t="s">
        <v>887</v>
      </c>
    </row>
    <row r="608" spans="1:8" ht="16.5">
      <c r="A608" s="207" t="str">
        <f t="shared" si="9"/>
        <v>AWC</v>
      </c>
      <c r="B608" s="207" t="s">
        <v>294</v>
      </c>
      <c r="C608" s="207" t="s">
        <v>1093</v>
      </c>
      <c r="D608" s="207" t="s">
        <v>982</v>
      </c>
      <c r="E608" s="207" t="s">
        <v>1093</v>
      </c>
      <c r="F608" s="216" t="s">
        <v>1093</v>
      </c>
      <c r="G608" s="207" t="s">
        <v>887</v>
      </c>
      <c r="H608" s="207" t="s">
        <v>887</v>
      </c>
    </row>
    <row r="609" spans="1:8" ht="16.5">
      <c r="A609" s="207" t="str">
        <f t="shared" si="9"/>
        <v>BLAND</v>
      </c>
      <c r="B609" s="207" t="s">
        <v>1789</v>
      </c>
      <c r="C609" s="207" t="s">
        <v>1136</v>
      </c>
      <c r="D609" s="207" t="s">
        <v>1136</v>
      </c>
      <c r="E609" s="207" t="s">
        <v>1138</v>
      </c>
      <c r="F609" s="216" t="s">
        <v>1157</v>
      </c>
      <c r="G609" s="207" t="s">
        <v>873</v>
      </c>
      <c r="H609" s="207" t="s">
        <v>2271</v>
      </c>
    </row>
    <row r="610" spans="1:8" ht="16.5">
      <c r="A610" s="207" t="str">
        <f t="shared" si="9"/>
        <v>BRI</v>
      </c>
      <c r="B610" s="207" t="s">
        <v>738</v>
      </c>
      <c r="C610" s="207" t="s">
        <v>1169</v>
      </c>
      <c r="D610" s="207" t="s">
        <v>1169</v>
      </c>
      <c r="E610" s="207" t="s">
        <v>1000</v>
      </c>
      <c r="F610" s="216" t="s">
        <v>1000</v>
      </c>
      <c r="G610" s="207" t="s">
        <v>1206</v>
      </c>
      <c r="H610" s="207" t="s">
        <v>2553</v>
      </c>
    </row>
    <row r="611" spans="1:8" ht="16.5">
      <c r="A611" s="207" t="str">
        <f t="shared" si="9"/>
        <v>BROCK</v>
      </c>
      <c r="B611" s="207" t="s">
        <v>1790</v>
      </c>
      <c r="C611" s="207" t="s">
        <v>2052</v>
      </c>
      <c r="D611" s="207" t="s">
        <v>2052</v>
      </c>
      <c r="E611" s="207" t="s">
        <v>1471</v>
      </c>
      <c r="F611" s="216" t="s">
        <v>2205</v>
      </c>
      <c r="G611" s="207" t="s">
        <v>887</v>
      </c>
      <c r="H611" s="207" t="s">
        <v>887</v>
      </c>
    </row>
    <row r="612" spans="1:8" ht="16.5">
      <c r="A612" s="207" t="str">
        <f t="shared" si="9"/>
        <v>CGD</v>
      </c>
      <c r="B612" s="207" t="s">
        <v>1791</v>
      </c>
      <c r="C612" s="207" t="s">
        <v>1493</v>
      </c>
      <c r="D612" s="207" t="s">
        <v>1493</v>
      </c>
      <c r="E612" s="207" t="s">
        <v>1439</v>
      </c>
      <c r="F612" s="216" t="s">
        <v>1493</v>
      </c>
      <c r="G612" s="207" t="s">
        <v>887</v>
      </c>
      <c r="H612" s="207" t="s">
        <v>887</v>
      </c>
    </row>
    <row r="613" spans="1:8" ht="16.5">
      <c r="A613" s="207" t="str">
        <f t="shared" si="9"/>
        <v>CI</v>
      </c>
      <c r="B613" s="207" t="s">
        <v>1792</v>
      </c>
      <c r="C613" s="207" t="s">
        <v>1226</v>
      </c>
      <c r="D613" s="207" t="s">
        <v>1590</v>
      </c>
      <c r="E613" s="207" t="s">
        <v>1228</v>
      </c>
      <c r="F613" s="216" t="s">
        <v>1879</v>
      </c>
      <c r="G613" s="207" t="s">
        <v>873</v>
      </c>
      <c r="H613" s="207" t="s">
        <v>1355</v>
      </c>
    </row>
    <row r="614" spans="1:8" ht="16.5">
      <c r="A614" s="207" t="str">
        <f t="shared" si="9"/>
        <v>CMC</v>
      </c>
      <c r="B614" s="207" t="s">
        <v>1793</v>
      </c>
      <c r="C614" s="207" t="s">
        <v>911</v>
      </c>
      <c r="D614" s="207" t="s">
        <v>1782</v>
      </c>
      <c r="E614" s="207" t="s">
        <v>1442</v>
      </c>
      <c r="F614" s="216" t="s">
        <v>911</v>
      </c>
      <c r="G614" s="207" t="s">
        <v>895</v>
      </c>
      <c r="H614" s="207" t="s">
        <v>2196</v>
      </c>
    </row>
    <row r="615" spans="1:8" ht="16.5">
      <c r="A615" s="207" t="str">
        <f t="shared" si="9"/>
        <v>CPN</v>
      </c>
      <c r="B615" s="207" t="s">
        <v>264</v>
      </c>
      <c r="C615" s="207" t="s">
        <v>1413</v>
      </c>
      <c r="D615" s="207" t="s">
        <v>2138</v>
      </c>
      <c r="E615" s="207" t="s">
        <v>1413</v>
      </c>
      <c r="F615" s="216" t="s">
        <v>861</v>
      </c>
      <c r="G615" s="207" t="s">
        <v>887</v>
      </c>
      <c r="H615" s="207" t="s">
        <v>887</v>
      </c>
    </row>
    <row r="616" spans="1:8" ht="16.5">
      <c r="A616" s="207" t="str">
        <f t="shared" si="9"/>
        <v>ESTAR</v>
      </c>
      <c r="B616" s="207" t="s">
        <v>1795</v>
      </c>
      <c r="C616" s="207" t="s">
        <v>1359</v>
      </c>
      <c r="D616" s="207" t="s">
        <v>1359</v>
      </c>
      <c r="E616" s="207" t="s">
        <v>1796</v>
      </c>
      <c r="F616" s="216" t="s">
        <v>1796</v>
      </c>
      <c r="G616" s="207" t="s">
        <v>887</v>
      </c>
      <c r="H616" s="207" t="s">
        <v>887</v>
      </c>
    </row>
    <row r="617" spans="1:8" ht="16.5">
      <c r="A617" s="207" t="str">
        <f t="shared" si="9"/>
        <v>EVER</v>
      </c>
      <c r="B617" s="207" t="s">
        <v>1797</v>
      </c>
      <c r="C617" s="207" t="s">
        <v>1670</v>
      </c>
      <c r="D617" s="207" t="s">
        <v>1570</v>
      </c>
      <c r="E617" s="207" t="s">
        <v>1670</v>
      </c>
      <c r="F617" s="216" t="s">
        <v>1670</v>
      </c>
      <c r="G617" s="207" t="s">
        <v>873</v>
      </c>
      <c r="H617" s="207" t="s">
        <v>1779</v>
      </c>
    </row>
    <row r="618" spans="1:8" ht="16.5">
      <c r="A618" s="207" t="str">
        <f t="shared" si="9"/>
        <v>FPT</v>
      </c>
      <c r="B618" s="207" t="s">
        <v>248</v>
      </c>
      <c r="C618" s="207" t="s">
        <v>1014</v>
      </c>
      <c r="D618" s="207" t="s">
        <v>1003</v>
      </c>
      <c r="E618" s="207" t="s">
        <v>1014</v>
      </c>
      <c r="F618" s="216" t="s">
        <v>1003</v>
      </c>
      <c r="G618" s="207" t="s">
        <v>958</v>
      </c>
      <c r="H618" s="207" t="s">
        <v>1011</v>
      </c>
    </row>
    <row r="619" spans="1:8" ht="16.5">
      <c r="A619" s="207" t="str">
        <f t="shared" si="9"/>
        <v>GLAND</v>
      </c>
      <c r="B619" s="207" t="s">
        <v>1799</v>
      </c>
      <c r="C619" s="207" t="s">
        <v>1254</v>
      </c>
      <c r="D619" s="207" t="s">
        <v>1523</v>
      </c>
      <c r="E619" s="207" t="s">
        <v>1254</v>
      </c>
      <c r="F619" s="216" t="s">
        <v>1254</v>
      </c>
      <c r="G619" s="207" t="s">
        <v>966</v>
      </c>
      <c r="H619" s="207" t="s">
        <v>1430</v>
      </c>
    </row>
    <row r="620" spans="1:8" ht="16.5">
      <c r="A620" s="207" t="str">
        <f t="shared" si="9"/>
        <v>J</v>
      </c>
      <c r="B620" s="207" t="s">
        <v>1800</v>
      </c>
      <c r="C620" s="207" t="s">
        <v>1444</v>
      </c>
      <c r="D620" s="207" t="s">
        <v>1284</v>
      </c>
      <c r="E620" s="207" t="s">
        <v>725</v>
      </c>
      <c r="F620" s="216" t="s">
        <v>1315</v>
      </c>
      <c r="G620" s="207" t="s">
        <v>966</v>
      </c>
      <c r="H620" s="207" t="s">
        <v>2395</v>
      </c>
    </row>
    <row r="621" spans="1:8" ht="16.5">
      <c r="A621" s="207" t="str">
        <f t="shared" si="9"/>
        <v>JCK</v>
      </c>
      <c r="B621" s="207" t="s">
        <v>1801</v>
      </c>
      <c r="C621" s="207" t="s">
        <v>2194</v>
      </c>
      <c r="D621" s="207" t="s">
        <v>2194</v>
      </c>
      <c r="E621" s="207" t="s">
        <v>1494</v>
      </c>
      <c r="F621" s="216" t="s">
        <v>1494</v>
      </c>
      <c r="G621" s="207" t="s">
        <v>873</v>
      </c>
      <c r="H621" s="207" t="s">
        <v>2396</v>
      </c>
    </row>
    <row r="622" spans="1:8" ht="16.5">
      <c r="A622" s="207" t="str">
        <f t="shared" si="9"/>
        <v>KC</v>
      </c>
      <c r="B622" s="207" t="s">
        <v>1803</v>
      </c>
      <c r="C622" s="207" t="s">
        <v>1570</v>
      </c>
      <c r="D622" s="207" t="s">
        <v>1098</v>
      </c>
      <c r="E622" s="207" t="s">
        <v>1777</v>
      </c>
      <c r="F622" s="216" t="s">
        <v>1570</v>
      </c>
      <c r="G622" s="207" t="s">
        <v>887</v>
      </c>
      <c r="H622" s="207" t="s">
        <v>887</v>
      </c>
    </row>
    <row r="623" spans="1:8" ht="16.5">
      <c r="A623" s="207" t="str">
        <f t="shared" si="9"/>
        <v>LALIN</v>
      </c>
      <c r="B623" s="207" t="s">
        <v>216</v>
      </c>
      <c r="C623" s="207" t="s">
        <v>996</v>
      </c>
      <c r="D623" s="207" t="s">
        <v>1039</v>
      </c>
      <c r="E623" s="207" t="s">
        <v>1743</v>
      </c>
      <c r="F623" s="216" t="s">
        <v>1039</v>
      </c>
      <c r="G623" s="207" t="s">
        <v>917</v>
      </c>
      <c r="H623" s="207" t="s">
        <v>1698</v>
      </c>
    </row>
    <row r="624" spans="1:8" ht="16.5">
      <c r="A624" s="207" t="str">
        <f t="shared" si="9"/>
        <v>LH</v>
      </c>
      <c r="B624" s="207" t="s">
        <v>215</v>
      </c>
      <c r="C624" s="207" t="s">
        <v>1040</v>
      </c>
      <c r="D624" s="207" t="s">
        <v>1040</v>
      </c>
      <c r="E624" s="207" t="s">
        <v>905</v>
      </c>
      <c r="F624" s="216" t="s">
        <v>905</v>
      </c>
      <c r="G624" s="207" t="s">
        <v>917</v>
      </c>
      <c r="H624" s="207" t="s">
        <v>1043</v>
      </c>
    </row>
    <row r="625" spans="1:8" ht="16.5">
      <c r="A625" s="207" t="str">
        <f t="shared" si="9"/>
        <v>LPN</v>
      </c>
      <c r="B625" s="207" t="s">
        <v>213</v>
      </c>
      <c r="C625" s="207" t="s">
        <v>1265</v>
      </c>
      <c r="D625" s="207" t="s">
        <v>2058</v>
      </c>
      <c r="E625" s="207" t="s">
        <v>726</v>
      </c>
      <c r="F625" s="216" t="s">
        <v>726</v>
      </c>
      <c r="G625" s="207" t="s">
        <v>966</v>
      </c>
      <c r="H625" s="207" t="s">
        <v>948</v>
      </c>
    </row>
    <row r="626" spans="1:8" ht="16.5">
      <c r="A626" s="207" t="str">
        <f t="shared" si="9"/>
        <v>MBK</v>
      </c>
      <c r="B626" s="207" t="s">
        <v>1805</v>
      </c>
      <c r="C626" s="207" t="s">
        <v>1484</v>
      </c>
      <c r="D626" s="207" t="s">
        <v>985</v>
      </c>
      <c r="E626" s="207" t="s">
        <v>1233</v>
      </c>
      <c r="F626" s="216" t="s">
        <v>1475</v>
      </c>
      <c r="G626" s="207" t="s">
        <v>1102</v>
      </c>
      <c r="H626" s="207" t="s">
        <v>2432</v>
      </c>
    </row>
    <row r="627" spans="1:8" ht="16.5">
      <c r="A627" s="207" t="str">
        <f t="shared" si="9"/>
        <v>MJD</v>
      </c>
      <c r="B627" s="207" t="s">
        <v>1806</v>
      </c>
      <c r="C627" s="207" t="s">
        <v>1794</v>
      </c>
      <c r="D627" s="207" t="s">
        <v>1769</v>
      </c>
      <c r="E627" s="207" t="s">
        <v>909</v>
      </c>
      <c r="F627" s="216" t="s">
        <v>909</v>
      </c>
      <c r="G627" s="207" t="s">
        <v>966</v>
      </c>
      <c r="H627" s="207" t="s">
        <v>2554</v>
      </c>
    </row>
    <row r="628" spans="1:8" ht="16.5">
      <c r="A628" s="207" t="str">
        <f t="shared" si="9"/>
        <v>MK</v>
      </c>
      <c r="B628" s="207" t="s">
        <v>1809</v>
      </c>
      <c r="C628" s="207" t="s">
        <v>1106</v>
      </c>
      <c r="D628" s="207" t="s">
        <v>1106</v>
      </c>
      <c r="E628" s="207" t="s">
        <v>2472</v>
      </c>
      <c r="F628" s="216" t="s">
        <v>1106</v>
      </c>
      <c r="G628" s="207" t="s">
        <v>887</v>
      </c>
      <c r="H628" s="207" t="s">
        <v>887</v>
      </c>
    </row>
    <row r="629" spans="1:8" ht="16.5">
      <c r="A629" s="207" t="str">
        <f t="shared" si="9"/>
        <v>NCH</v>
      </c>
      <c r="B629" s="207" t="s">
        <v>1810</v>
      </c>
      <c r="C629" s="207" t="s">
        <v>1219</v>
      </c>
      <c r="D629" s="207" t="s">
        <v>2209</v>
      </c>
      <c r="E629" s="207" t="s">
        <v>2052</v>
      </c>
      <c r="F629" s="216" t="s">
        <v>1514</v>
      </c>
      <c r="G629" s="207" t="s">
        <v>873</v>
      </c>
      <c r="H629" s="207" t="s">
        <v>1698</v>
      </c>
    </row>
    <row r="630" spans="1:8" ht="16.5">
      <c r="A630" s="207" t="str">
        <f t="shared" si="9"/>
        <v>NNCL</v>
      </c>
      <c r="B630" s="207" t="s">
        <v>1813</v>
      </c>
      <c r="C630" s="207" t="s">
        <v>1445</v>
      </c>
      <c r="D630" s="207" t="s">
        <v>1643</v>
      </c>
      <c r="E630" s="207" t="s">
        <v>1523</v>
      </c>
      <c r="F630" s="216" t="s">
        <v>1445</v>
      </c>
      <c r="G630" s="207" t="s">
        <v>887</v>
      </c>
      <c r="H630" s="207" t="s">
        <v>887</v>
      </c>
    </row>
    <row r="631" spans="1:8" ht="16.5">
      <c r="A631" s="207" t="str">
        <f t="shared" si="9"/>
        <v>NOBLE</v>
      </c>
      <c r="B631" s="207" t="s">
        <v>200</v>
      </c>
      <c r="C631" s="207" t="s">
        <v>1209</v>
      </c>
      <c r="D631" s="207" t="s">
        <v>1651</v>
      </c>
      <c r="E631" s="207" t="s">
        <v>1566</v>
      </c>
      <c r="F631" s="216" t="s">
        <v>1566</v>
      </c>
      <c r="G631" s="207" t="s">
        <v>1467</v>
      </c>
      <c r="H631" s="207" t="s">
        <v>2443</v>
      </c>
    </row>
    <row r="632" spans="1:8" ht="16.5">
      <c r="A632" s="207" t="str">
        <f t="shared" si="9"/>
        <v>NUSA</v>
      </c>
      <c r="B632" s="207" t="s">
        <v>1815</v>
      </c>
      <c r="C632" s="207" t="s">
        <v>1306</v>
      </c>
      <c r="D632" s="207" t="s">
        <v>1335</v>
      </c>
      <c r="E632" s="207" t="s">
        <v>1306</v>
      </c>
      <c r="F632" s="216" t="s">
        <v>1305</v>
      </c>
      <c r="G632" s="207" t="s">
        <v>1229</v>
      </c>
      <c r="H632" s="207" t="s">
        <v>2397</v>
      </c>
    </row>
    <row r="633" spans="1:8" ht="16.5">
      <c r="A633" s="207" t="str">
        <f t="shared" si="9"/>
        <v>NVD</v>
      </c>
      <c r="B633" s="207" t="s">
        <v>1816</v>
      </c>
      <c r="C633" s="207" t="s">
        <v>1415</v>
      </c>
      <c r="D633" s="207" t="s">
        <v>1417</v>
      </c>
      <c r="E633" s="207" t="s">
        <v>1415</v>
      </c>
      <c r="F633" s="216" t="s">
        <v>1417</v>
      </c>
      <c r="G633" s="207" t="s">
        <v>966</v>
      </c>
      <c r="H633" s="207" t="s">
        <v>2271</v>
      </c>
    </row>
    <row r="634" spans="1:8" ht="16.5">
      <c r="A634" s="207" t="str">
        <f t="shared" si="9"/>
        <v>ORI</v>
      </c>
      <c r="B634" s="207" t="s">
        <v>196</v>
      </c>
      <c r="C634" s="207" t="s">
        <v>810</v>
      </c>
      <c r="D634" s="207" t="s">
        <v>810</v>
      </c>
      <c r="E634" s="207" t="s">
        <v>1101</v>
      </c>
      <c r="F634" s="216" t="s">
        <v>1101</v>
      </c>
      <c r="G634" s="207" t="s">
        <v>877</v>
      </c>
      <c r="H634" s="207" t="s">
        <v>2398</v>
      </c>
    </row>
    <row r="635" spans="1:8" ht="16.5">
      <c r="A635" s="207" t="str">
        <f t="shared" si="9"/>
        <v>PACE</v>
      </c>
      <c r="B635" s="207" t="s">
        <v>1817</v>
      </c>
      <c r="C635" s="207" t="s">
        <v>371</v>
      </c>
      <c r="D635" s="207" t="s">
        <v>371</v>
      </c>
      <c r="E635" s="207" t="s">
        <v>371</v>
      </c>
      <c r="F635" s="216" t="s">
        <v>371</v>
      </c>
      <c r="G635" s="207" t="s">
        <v>371</v>
      </c>
      <c r="H635" s="207" t="s">
        <v>371</v>
      </c>
    </row>
    <row r="636" spans="1:8" ht="16.5">
      <c r="A636" s="207" t="str">
        <f t="shared" si="9"/>
        <v>PEACE</v>
      </c>
      <c r="B636" s="207" t="s">
        <v>1818</v>
      </c>
      <c r="C636" s="207" t="s">
        <v>1075</v>
      </c>
      <c r="D636" s="207" t="s">
        <v>1517</v>
      </c>
      <c r="E636" s="207" t="s">
        <v>1407</v>
      </c>
      <c r="F636" s="216" t="s">
        <v>1075</v>
      </c>
      <c r="G636" s="207" t="s">
        <v>887</v>
      </c>
      <c r="H636" s="207" t="s">
        <v>887</v>
      </c>
    </row>
    <row r="637" spans="1:8" ht="16.5">
      <c r="A637" s="207" t="str">
        <f t="shared" si="9"/>
        <v>PF</v>
      </c>
      <c r="B637" s="207" t="s">
        <v>1819</v>
      </c>
      <c r="C637" s="207" t="s">
        <v>1553</v>
      </c>
      <c r="D637" s="207" t="s">
        <v>1553</v>
      </c>
      <c r="E637" s="207" t="s">
        <v>1584</v>
      </c>
      <c r="F637" s="216" t="s">
        <v>1584</v>
      </c>
      <c r="G637" s="207" t="s">
        <v>966</v>
      </c>
      <c r="H637" s="207" t="s">
        <v>2555</v>
      </c>
    </row>
    <row r="638" spans="1:8" ht="16.5">
      <c r="A638" s="207" t="str">
        <f t="shared" si="9"/>
        <v>PIN</v>
      </c>
      <c r="B638" s="207" t="s">
        <v>1820</v>
      </c>
      <c r="C638" s="207" t="s">
        <v>925</v>
      </c>
      <c r="D638" s="207" t="s">
        <v>1154</v>
      </c>
      <c r="E638" s="207" t="s">
        <v>925</v>
      </c>
      <c r="F638" s="216" t="s">
        <v>1190</v>
      </c>
      <c r="G638" s="207" t="s">
        <v>895</v>
      </c>
      <c r="H638" s="207" t="s">
        <v>998</v>
      </c>
    </row>
    <row r="639" spans="1:8" ht="16.5">
      <c r="A639" s="207" t="str">
        <f t="shared" si="9"/>
        <v>PLAT</v>
      </c>
      <c r="B639" s="207" t="s">
        <v>1821</v>
      </c>
      <c r="C639" s="207" t="s">
        <v>1291</v>
      </c>
      <c r="D639" s="207" t="s">
        <v>1822</v>
      </c>
      <c r="E639" s="207" t="s">
        <v>1292</v>
      </c>
      <c r="F639" s="216" t="s">
        <v>1292</v>
      </c>
      <c r="G639" s="207" t="s">
        <v>966</v>
      </c>
      <c r="H639" s="207" t="s">
        <v>1235</v>
      </c>
    </row>
    <row r="640" spans="1:8" ht="16.5">
      <c r="A640" s="207" t="str">
        <f t="shared" si="9"/>
        <v>POLAR</v>
      </c>
      <c r="B640" s="207" t="s">
        <v>1823</v>
      </c>
      <c r="C640" s="207" t="s">
        <v>371</v>
      </c>
      <c r="D640" s="207" t="s">
        <v>371</v>
      </c>
      <c r="E640" s="207" t="s">
        <v>371</v>
      </c>
      <c r="F640" s="216" t="s">
        <v>371</v>
      </c>
      <c r="G640" s="207" t="s">
        <v>371</v>
      </c>
      <c r="H640" s="207" t="s">
        <v>371</v>
      </c>
    </row>
    <row r="641" spans="1:8" ht="16.5">
      <c r="A641" s="207" t="str">
        <f t="shared" si="9"/>
        <v>PRECHA</v>
      </c>
      <c r="B641" s="207" t="s">
        <v>1824</v>
      </c>
      <c r="C641" s="207" t="s">
        <v>1812</v>
      </c>
      <c r="D641" s="207" t="s">
        <v>1207</v>
      </c>
      <c r="E641" s="207" t="s">
        <v>1812</v>
      </c>
      <c r="F641" s="216" t="s">
        <v>1812</v>
      </c>
      <c r="G641" s="207" t="s">
        <v>887</v>
      </c>
      <c r="H641" s="207" t="s">
        <v>887</v>
      </c>
    </row>
    <row r="642" spans="1:8" ht="16.5">
      <c r="A642" s="207" t="str">
        <f t="shared" ref="A642:A705" si="10">IFERROR(LEFT(B642,FIND("&lt;",B642)-2),TRIM(B642))</f>
        <v>PRIN</v>
      </c>
      <c r="B642" s="207" t="s">
        <v>1825</v>
      </c>
      <c r="C642" s="207" t="s">
        <v>1050</v>
      </c>
      <c r="D642" s="207" t="s">
        <v>1050</v>
      </c>
      <c r="E642" s="207" t="s">
        <v>1049</v>
      </c>
      <c r="F642" s="216" t="s">
        <v>1050</v>
      </c>
      <c r="G642" s="207" t="s">
        <v>971</v>
      </c>
      <c r="H642" s="207" t="s">
        <v>2475</v>
      </c>
    </row>
    <row r="643" spans="1:8" ht="16.5">
      <c r="A643" s="207" t="str">
        <f t="shared" si="10"/>
        <v>PSH</v>
      </c>
      <c r="B643" s="207" t="s">
        <v>188</v>
      </c>
      <c r="C643" s="207" t="s">
        <v>811</v>
      </c>
      <c r="D643" s="207" t="s">
        <v>1068</v>
      </c>
      <c r="E643" s="207" t="s">
        <v>1161</v>
      </c>
      <c r="F643" s="216" t="s">
        <v>1068</v>
      </c>
      <c r="G643" s="207" t="s">
        <v>887</v>
      </c>
      <c r="H643" s="207" t="s">
        <v>887</v>
      </c>
    </row>
    <row r="644" spans="1:8" ht="16.5">
      <c r="A644" s="207" t="str">
        <f t="shared" si="10"/>
        <v>QH</v>
      </c>
      <c r="B644" s="207" t="s">
        <v>179</v>
      </c>
      <c r="C644" s="207" t="s">
        <v>1643</v>
      </c>
      <c r="D644" s="207" t="s">
        <v>1522</v>
      </c>
      <c r="E644" s="207" t="s">
        <v>1643</v>
      </c>
      <c r="F644" s="216" t="s">
        <v>1522</v>
      </c>
      <c r="G644" s="207" t="s">
        <v>887</v>
      </c>
      <c r="H644" s="207" t="s">
        <v>887</v>
      </c>
    </row>
    <row r="645" spans="1:8" ht="16.5">
      <c r="A645" s="207" t="str">
        <f t="shared" si="10"/>
        <v>RICHY</v>
      </c>
      <c r="B645" s="207" t="s">
        <v>1828</v>
      </c>
      <c r="C645" s="207" t="s">
        <v>1456</v>
      </c>
      <c r="D645" s="207" t="s">
        <v>950</v>
      </c>
      <c r="E645" s="207" t="s">
        <v>1634</v>
      </c>
      <c r="F645" s="216" t="s">
        <v>1251</v>
      </c>
      <c r="G645" s="207" t="s">
        <v>1158</v>
      </c>
      <c r="H645" s="207" t="s">
        <v>1064</v>
      </c>
    </row>
    <row r="646" spans="1:8" ht="16.5">
      <c r="A646" s="207" t="str">
        <f t="shared" si="10"/>
        <v>RML</v>
      </c>
      <c r="B646" s="207" t="s">
        <v>1829</v>
      </c>
      <c r="C646" s="207" t="s">
        <v>1238</v>
      </c>
      <c r="D646" s="207" t="s">
        <v>1238</v>
      </c>
      <c r="E646" s="207" t="s">
        <v>1241</v>
      </c>
      <c r="F646" s="216" t="s">
        <v>1238</v>
      </c>
      <c r="G646" s="207" t="s">
        <v>895</v>
      </c>
      <c r="H646" s="207" t="s">
        <v>2464</v>
      </c>
    </row>
    <row r="647" spans="1:8" ht="16.5">
      <c r="A647" s="207" t="str">
        <f t="shared" si="10"/>
        <v>ROJNA</v>
      </c>
      <c r="B647" s="207" t="s">
        <v>174</v>
      </c>
      <c r="C647" s="207" t="s">
        <v>1303</v>
      </c>
      <c r="D647" s="207" t="s">
        <v>1303</v>
      </c>
      <c r="E647" s="207" t="s">
        <v>915</v>
      </c>
      <c r="F647" s="216" t="s">
        <v>915</v>
      </c>
      <c r="G647" s="207" t="s">
        <v>1025</v>
      </c>
      <c r="H647" s="207" t="s">
        <v>1779</v>
      </c>
    </row>
    <row r="648" spans="1:8" ht="16.5">
      <c r="A648" s="207" t="str">
        <f t="shared" si="10"/>
        <v>S</v>
      </c>
      <c r="B648" s="207" t="s">
        <v>171</v>
      </c>
      <c r="C648" s="207" t="s">
        <v>1995</v>
      </c>
      <c r="D648" s="207" t="s">
        <v>1995</v>
      </c>
      <c r="E648" s="207" t="s">
        <v>2237</v>
      </c>
      <c r="F648" s="216" t="s">
        <v>1995</v>
      </c>
      <c r="G648" s="207" t="s">
        <v>887</v>
      </c>
      <c r="H648" s="207" t="s">
        <v>887</v>
      </c>
    </row>
    <row r="649" spans="1:8" ht="16.5">
      <c r="A649" s="207" t="str">
        <f t="shared" si="10"/>
        <v>SA</v>
      </c>
      <c r="B649" s="207" t="s">
        <v>340</v>
      </c>
      <c r="C649" s="207" t="s">
        <v>1296</v>
      </c>
      <c r="D649" s="207" t="s">
        <v>1296</v>
      </c>
      <c r="E649" s="207" t="s">
        <v>845</v>
      </c>
      <c r="F649" s="216" t="s">
        <v>2478</v>
      </c>
      <c r="G649" s="207" t="s">
        <v>917</v>
      </c>
      <c r="H649" s="207" t="s">
        <v>922</v>
      </c>
    </row>
    <row r="650" spans="1:8" ht="16.5">
      <c r="A650" s="207" t="str">
        <f t="shared" si="10"/>
        <v>SAMCO</v>
      </c>
      <c r="B650" s="207" t="s">
        <v>1831</v>
      </c>
      <c r="C650" s="207" t="s">
        <v>1630</v>
      </c>
      <c r="D650" s="207" t="s">
        <v>788</v>
      </c>
      <c r="E650" s="207" t="s">
        <v>2479</v>
      </c>
      <c r="F650" s="216" t="s">
        <v>1630</v>
      </c>
      <c r="G650" s="207" t="s">
        <v>887</v>
      </c>
      <c r="H650" s="207" t="s">
        <v>887</v>
      </c>
    </row>
    <row r="651" spans="1:8" ht="16.5">
      <c r="A651" s="207" t="str">
        <f t="shared" si="10"/>
        <v>SC</v>
      </c>
      <c r="B651" s="207" t="s">
        <v>166</v>
      </c>
      <c r="C651" s="207" t="s">
        <v>1081</v>
      </c>
      <c r="D651" s="207" t="s">
        <v>1586</v>
      </c>
      <c r="E651" s="207" t="s">
        <v>1259</v>
      </c>
      <c r="F651" s="216" t="s">
        <v>372</v>
      </c>
      <c r="G651" s="207" t="s">
        <v>887</v>
      </c>
      <c r="H651" s="207" t="s">
        <v>887</v>
      </c>
    </row>
    <row r="652" spans="1:8" ht="16.5">
      <c r="A652" s="207" t="str">
        <f t="shared" si="10"/>
        <v>SENA</v>
      </c>
      <c r="B652" s="207" t="s">
        <v>159</v>
      </c>
      <c r="C652" s="207" t="s">
        <v>850</v>
      </c>
      <c r="D652" s="207" t="s">
        <v>1316</v>
      </c>
      <c r="E652" s="207" t="s">
        <v>850</v>
      </c>
      <c r="F652" s="216" t="s">
        <v>1316</v>
      </c>
      <c r="G652" s="207" t="s">
        <v>895</v>
      </c>
      <c r="H652" s="207" t="s">
        <v>930</v>
      </c>
    </row>
    <row r="653" spans="1:8" ht="16.5">
      <c r="A653" s="207" t="str">
        <f t="shared" si="10"/>
        <v>SIRI</v>
      </c>
      <c r="B653" s="207" t="s">
        <v>155</v>
      </c>
      <c r="C653" s="207" t="s">
        <v>1636</v>
      </c>
      <c r="D653" s="207" t="s">
        <v>1636</v>
      </c>
      <c r="E653" s="207" t="s">
        <v>1306</v>
      </c>
      <c r="F653" s="216" t="s">
        <v>1425</v>
      </c>
      <c r="G653" s="207" t="s">
        <v>887</v>
      </c>
      <c r="H653" s="207" t="s">
        <v>887</v>
      </c>
    </row>
    <row r="654" spans="1:8" ht="16.5">
      <c r="A654" s="207" t="str">
        <f t="shared" si="10"/>
        <v>SPALI</v>
      </c>
      <c r="B654" s="207" t="s">
        <v>145</v>
      </c>
      <c r="C654" s="207" t="s">
        <v>1833</v>
      </c>
      <c r="D654" s="207" t="s">
        <v>1202</v>
      </c>
      <c r="E654" s="207" t="s">
        <v>1363</v>
      </c>
      <c r="F654" s="216" t="s">
        <v>1363</v>
      </c>
      <c r="G654" s="207" t="s">
        <v>1025</v>
      </c>
      <c r="H654" s="207" t="s">
        <v>2556</v>
      </c>
    </row>
    <row r="655" spans="1:8" ht="16.5">
      <c r="A655" s="207" t="str">
        <f t="shared" si="10"/>
        <v>U</v>
      </c>
      <c r="B655" s="207" t="s">
        <v>1834</v>
      </c>
      <c r="C655" s="207" t="s">
        <v>910</v>
      </c>
      <c r="D655" s="207" t="s">
        <v>1794</v>
      </c>
      <c r="E655" s="207" t="s">
        <v>788</v>
      </c>
      <c r="F655" s="216" t="s">
        <v>1812</v>
      </c>
      <c r="G655" s="207" t="s">
        <v>912</v>
      </c>
      <c r="H655" s="207" t="s">
        <v>2447</v>
      </c>
    </row>
    <row r="656" spans="1:8" ht="16.5">
      <c r="A656" s="207" t="str">
        <f t="shared" si="10"/>
        <v>UV</v>
      </c>
      <c r="B656" s="207" t="s">
        <v>1835</v>
      </c>
      <c r="C656" s="207" t="s">
        <v>1836</v>
      </c>
      <c r="D656" s="207" t="s">
        <v>1390</v>
      </c>
      <c r="E656" s="207" t="s">
        <v>1836</v>
      </c>
      <c r="F656" s="216" t="s">
        <v>1179</v>
      </c>
      <c r="G656" s="207" t="s">
        <v>966</v>
      </c>
      <c r="H656" s="207" t="s">
        <v>1450</v>
      </c>
    </row>
    <row r="657" spans="1:8" ht="16.5">
      <c r="A657" s="207" t="str">
        <f t="shared" si="10"/>
        <v>WHA</v>
      </c>
      <c r="B657" s="207" t="s">
        <v>84</v>
      </c>
      <c r="C657" s="207" t="s">
        <v>925</v>
      </c>
      <c r="D657" s="207" t="s">
        <v>1190</v>
      </c>
      <c r="E657" s="207" t="s">
        <v>924</v>
      </c>
      <c r="F657" s="216" t="s">
        <v>924</v>
      </c>
      <c r="G657" s="207" t="s">
        <v>971</v>
      </c>
      <c r="H657" s="207" t="s">
        <v>2229</v>
      </c>
    </row>
    <row r="658" spans="1:8" ht="16.5">
      <c r="A658" s="207" t="str">
        <f t="shared" si="10"/>
        <v>WIN</v>
      </c>
      <c r="B658" s="207" t="s">
        <v>1837</v>
      </c>
      <c r="C658" s="207" t="s">
        <v>1141</v>
      </c>
      <c r="D658" s="207" t="s">
        <v>2086</v>
      </c>
      <c r="E658" s="207" t="s">
        <v>2068</v>
      </c>
      <c r="F658" s="216" t="s">
        <v>2068</v>
      </c>
      <c r="G658" s="207" t="s">
        <v>873</v>
      </c>
      <c r="H658" s="207" t="s">
        <v>2439</v>
      </c>
    </row>
    <row r="659" spans="1:8" ht="16.5">
      <c r="A659" s="207" t="str">
        <f t="shared" si="10"/>
        <v>CCP</v>
      </c>
      <c r="B659" s="207" t="s">
        <v>1838</v>
      </c>
      <c r="C659" s="207">
        <v>0.44</v>
      </c>
      <c r="D659" s="207">
        <v>0.44</v>
      </c>
      <c r="E659" s="207">
        <v>0.42</v>
      </c>
      <c r="F659" s="216">
        <v>0.43</v>
      </c>
      <c r="G659" s="207">
        <v>0</v>
      </c>
      <c r="H659" s="207">
        <v>0</v>
      </c>
    </row>
    <row r="660" spans="1:8" ht="16.5">
      <c r="A660" s="207" t="str">
        <f t="shared" si="10"/>
        <v>COTTO</v>
      </c>
      <c r="B660" s="207" t="s">
        <v>1839</v>
      </c>
      <c r="C660" s="207">
        <v>2.2200000000000002</v>
      </c>
      <c r="D660" s="207">
        <v>2.2599999999999998</v>
      </c>
      <c r="E660" s="207">
        <v>2.2000000000000002</v>
      </c>
      <c r="F660" s="216">
        <v>2.2000000000000002</v>
      </c>
      <c r="G660" s="207">
        <v>-0.02</v>
      </c>
      <c r="H660" s="207">
        <v>-0.9</v>
      </c>
    </row>
    <row r="661" spans="1:8" ht="16.5">
      <c r="A661" s="207" t="str">
        <f t="shared" si="10"/>
        <v>DCC</v>
      </c>
      <c r="B661" s="207" t="s">
        <v>261</v>
      </c>
      <c r="C661" s="207">
        <v>2.72</v>
      </c>
      <c r="D661" s="207">
        <v>2.74</v>
      </c>
      <c r="E661" s="207">
        <v>2.7</v>
      </c>
      <c r="F661" s="216">
        <v>2.7</v>
      </c>
      <c r="G661" s="207">
        <v>0</v>
      </c>
      <c r="H661" s="207">
        <v>0</v>
      </c>
    </row>
    <row r="662" spans="1:8" ht="16.5">
      <c r="A662" s="207" t="str">
        <f t="shared" si="10"/>
        <v>DCON</v>
      </c>
      <c r="B662" s="207" t="s">
        <v>1840</v>
      </c>
      <c r="C662" s="207">
        <v>0.42</v>
      </c>
      <c r="D662" s="207">
        <v>0.43</v>
      </c>
      <c r="E662" s="207">
        <v>0.41</v>
      </c>
      <c r="F662" s="216">
        <v>0.41</v>
      </c>
      <c r="G662" s="207">
        <v>-0.01</v>
      </c>
      <c r="H662" s="207">
        <v>-2.38</v>
      </c>
    </row>
    <row r="663" spans="1:8" ht="16.5">
      <c r="A663" s="207" t="str">
        <f t="shared" si="10"/>
        <v>DRT</v>
      </c>
      <c r="B663" s="207" t="s">
        <v>258</v>
      </c>
      <c r="C663" s="207">
        <v>7.7</v>
      </c>
      <c r="D663" s="207">
        <v>7.75</v>
      </c>
      <c r="E663" s="207">
        <v>7.55</v>
      </c>
      <c r="F663" s="216">
        <v>7.6</v>
      </c>
      <c r="G663" s="207">
        <v>-0.05</v>
      </c>
      <c r="H663" s="207">
        <v>-0.65</v>
      </c>
    </row>
    <row r="664" spans="1:8" ht="16.5">
      <c r="A664" s="207" t="str">
        <f t="shared" si="10"/>
        <v>EPG</v>
      </c>
      <c r="B664" s="207" t="s">
        <v>251</v>
      </c>
      <c r="C664" s="207">
        <v>10.1</v>
      </c>
      <c r="D664" s="207">
        <v>10.199999999999999</v>
      </c>
      <c r="E664" s="207">
        <v>10</v>
      </c>
      <c r="F664" s="216">
        <v>10.199999999999999</v>
      </c>
      <c r="G664" s="207">
        <v>0.1</v>
      </c>
      <c r="H664" s="207">
        <v>0.99</v>
      </c>
    </row>
    <row r="665" spans="1:8" ht="16.5">
      <c r="A665" s="207" t="str">
        <f t="shared" si="10"/>
        <v>GEL</v>
      </c>
      <c r="B665" s="207" t="s">
        <v>1841</v>
      </c>
      <c r="C665" s="207">
        <v>0.23</v>
      </c>
      <c r="D665" s="207">
        <v>0.24</v>
      </c>
      <c r="E665" s="207">
        <v>0.23</v>
      </c>
      <c r="F665" s="216">
        <v>0.23</v>
      </c>
      <c r="G665" s="207">
        <v>0</v>
      </c>
      <c r="H665" s="207">
        <v>0</v>
      </c>
    </row>
    <row r="666" spans="1:8" ht="16.5">
      <c r="A666" s="207" t="str">
        <f t="shared" si="10"/>
        <v>PPP</v>
      </c>
      <c r="B666" s="207" t="s">
        <v>1842</v>
      </c>
      <c r="C666" s="207">
        <v>2.08</v>
      </c>
      <c r="D666" s="207">
        <v>2.14</v>
      </c>
      <c r="E666" s="207">
        <v>2.06</v>
      </c>
      <c r="F666" s="216">
        <v>2.1</v>
      </c>
      <c r="G666" s="207">
        <v>0.04</v>
      </c>
      <c r="H666" s="207">
        <v>1.94</v>
      </c>
    </row>
    <row r="667" spans="1:8" ht="16.5">
      <c r="A667" s="207" t="str">
        <f t="shared" si="10"/>
        <v>Q-CON</v>
      </c>
      <c r="B667" s="207" t="s">
        <v>1843</v>
      </c>
      <c r="C667" s="207">
        <v>5.35</v>
      </c>
      <c r="D667" s="207">
        <v>5.4</v>
      </c>
      <c r="E667" s="207">
        <v>4.9800000000000004</v>
      </c>
      <c r="F667" s="216">
        <v>5.05</v>
      </c>
      <c r="G667" s="207">
        <v>-0.35</v>
      </c>
      <c r="H667" s="207">
        <v>-6.48</v>
      </c>
    </row>
    <row r="668" spans="1:8" ht="16.5">
      <c r="A668" s="207" t="str">
        <f t="shared" si="10"/>
        <v>SCC</v>
      </c>
      <c r="B668" s="207" t="s">
        <v>164</v>
      </c>
      <c r="C668" s="207">
        <v>336</v>
      </c>
      <c r="D668" s="207">
        <v>337</v>
      </c>
      <c r="E668" s="207">
        <v>327</v>
      </c>
      <c r="F668" s="216">
        <v>328</v>
      </c>
      <c r="G668" s="207">
        <v>-9</v>
      </c>
      <c r="H668" s="207">
        <v>-2.67</v>
      </c>
    </row>
    <row r="669" spans="1:8" ht="16.5">
      <c r="A669" s="207" t="str">
        <f t="shared" si="10"/>
        <v>SCCC</v>
      </c>
      <c r="B669" s="207" t="s">
        <v>163</v>
      </c>
      <c r="C669" s="207">
        <v>158.5</v>
      </c>
      <c r="D669" s="207">
        <v>159</v>
      </c>
      <c r="E669" s="207">
        <v>156.5</v>
      </c>
      <c r="F669" s="216">
        <v>157.5</v>
      </c>
      <c r="G669" s="207">
        <v>-1.5</v>
      </c>
      <c r="H669" s="207">
        <v>-0.94</v>
      </c>
    </row>
    <row r="670" spans="1:8" ht="16.5">
      <c r="A670" s="207" t="str">
        <f t="shared" si="10"/>
        <v>SCP</v>
      </c>
      <c r="B670" s="207" t="s">
        <v>161</v>
      </c>
      <c r="C670" s="207">
        <v>5.35</v>
      </c>
      <c r="D670" s="207">
        <v>5.35</v>
      </c>
      <c r="E670" s="207">
        <v>5.3</v>
      </c>
      <c r="F670" s="216">
        <v>5.35</v>
      </c>
      <c r="G670" s="207">
        <v>0</v>
      </c>
      <c r="H670" s="207">
        <v>0</v>
      </c>
    </row>
    <row r="671" spans="1:8" ht="16.5">
      <c r="A671" s="207" t="str">
        <f t="shared" si="10"/>
        <v>SKN</v>
      </c>
      <c r="B671" s="207" t="s">
        <v>152</v>
      </c>
      <c r="C671" s="207">
        <v>5.6</v>
      </c>
      <c r="D671" s="207">
        <v>5.6</v>
      </c>
      <c r="E671" s="207">
        <v>5.5</v>
      </c>
      <c r="F671" s="216">
        <v>5.5</v>
      </c>
      <c r="G671" s="207">
        <v>-0.05</v>
      </c>
      <c r="H671" s="207">
        <v>-0.9</v>
      </c>
    </row>
    <row r="672" spans="1:8" ht="16.5">
      <c r="A672" s="207" t="str">
        <f t="shared" si="10"/>
        <v>STECH</v>
      </c>
      <c r="B672" s="207" t="s">
        <v>1844</v>
      </c>
      <c r="C672" s="207">
        <v>2.16</v>
      </c>
      <c r="D672" s="207">
        <v>2.2000000000000002</v>
      </c>
      <c r="E672" s="207">
        <v>2.14</v>
      </c>
      <c r="F672" s="216">
        <v>2.14</v>
      </c>
      <c r="G672" s="207">
        <v>-0.02</v>
      </c>
      <c r="H672" s="207">
        <v>-0.93</v>
      </c>
    </row>
    <row r="673" spans="1:8" ht="16.5">
      <c r="A673" s="207" t="str">
        <f t="shared" si="10"/>
        <v>TASCO</v>
      </c>
      <c r="B673" s="207" t="s">
        <v>126</v>
      </c>
      <c r="C673" s="207">
        <v>17.3</v>
      </c>
      <c r="D673" s="207">
        <v>17.399999999999999</v>
      </c>
      <c r="E673" s="207">
        <v>16.899999999999999</v>
      </c>
      <c r="F673" s="216">
        <v>16.899999999999999</v>
      </c>
      <c r="G673" s="207">
        <v>-0.4</v>
      </c>
      <c r="H673" s="207">
        <v>-2.31</v>
      </c>
    </row>
    <row r="674" spans="1:8" ht="16.5">
      <c r="A674" s="207" t="str">
        <f t="shared" si="10"/>
        <v>TOA</v>
      </c>
      <c r="B674" s="207" t="s">
        <v>107</v>
      </c>
      <c r="C674" s="207">
        <v>32.25</v>
      </c>
      <c r="D674" s="207">
        <v>32.75</v>
      </c>
      <c r="E674" s="207">
        <v>31.75</v>
      </c>
      <c r="F674" s="216">
        <v>32.75</v>
      </c>
      <c r="G674" s="207">
        <v>0.5</v>
      </c>
      <c r="H674" s="207">
        <v>1.55</v>
      </c>
    </row>
    <row r="675" spans="1:8" ht="16.5">
      <c r="A675" s="207" t="str">
        <f t="shared" si="10"/>
        <v>TPIPL</v>
      </c>
      <c r="B675" s="207" t="s">
        <v>102</v>
      </c>
      <c r="C675" s="207">
        <v>1.77</v>
      </c>
      <c r="D675" s="207">
        <v>1.77</v>
      </c>
      <c r="E675" s="207">
        <v>1.73</v>
      </c>
      <c r="F675" s="216">
        <v>1.74</v>
      </c>
      <c r="G675" s="207">
        <v>-0.03</v>
      </c>
      <c r="H675" s="207">
        <v>-1.69</v>
      </c>
    </row>
    <row r="676" spans="1:8" ht="16.5">
      <c r="A676" s="207" t="str">
        <f t="shared" si="10"/>
        <v>UMI</v>
      </c>
      <c r="B676" s="207" t="s">
        <v>1845</v>
      </c>
      <c r="C676" s="207">
        <v>1.71</v>
      </c>
      <c r="D676" s="207">
        <v>1.76</v>
      </c>
      <c r="E676" s="207">
        <v>1.64</v>
      </c>
      <c r="F676" s="216">
        <v>1.64</v>
      </c>
      <c r="G676" s="207">
        <v>-0.06</v>
      </c>
      <c r="H676" s="207">
        <v>-3.53</v>
      </c>
    </row>
    <row r="677" spans="1:8" ht="16.5">
      <c r="A677" s="207" t="str">
        <f t="shared" si="10"/>
        <v>VNG</v>
      </c>
      <c r="B677" s="207" t="s">
        <v>1846</v>
      </c>
      <c r="C677" s="207">
        <v>6.4</v>
      </c>
      <c r="D677" s="207">
        <v>6.4</v>
      </c>
      <c r="E677" s="207">
        <v>6.15</v>
      </c>
      <c r="F677" s="216">
        <v>6.15</v>
      </c>
      <c r="G677" s="207">
        <v>-0.2</v>
      </c>
      <c r="H677" s="207">
        <v>-3.15</v>
      </c>
    </row>
    <row r="678" spans="1:8" ht="16.5">
      <c r="A678" s="207" t="str">
        <f t="shared" si="10"/>
        <v>WIIK</v>
      </c>
      <c r="B678" s="207" t="s">
        <v>1847</v>
      </c>
      <c r="C678" s="207">
        <v>1.91</v>
      </c>
      <c r="D678" s="207">
        <v>1.91</v>
      </c>
      <c r="E678" s="207">
        <v>1.88</v>
      </c>
      <c r="F678" s="216">
        <v>1.88</v>
      </c>
      <c r="G678" s="207">
        <v>-0.02</v>
      </c>
      <c r="H678" s="207">
        <v>-1.05</v>
      </c>
    </row>
    <row r="679" spans="1:8" ht="16.5">
      <c r="A679" s="207" t="str">
        <f t="shared" si="10"/>
        <v>APP</v>
      </c>
      <c r="B679" s="207" t="s">
        <v>1848</v>
      </c>
      <c r="C679" s="207">
        <v>3.28</v>
      </c>
      <c r="D679" s="207">
        <v>3.36</v>
      </c>
      <c r="E679" s="207">
        <v>3.26</v>
      </c>
      <c r="F679" s="216">
        <v>3.28</v>
      </c>
      <c r="G679" s="207">
        <v>0</v>
      </c>
      <c r="H679" s="207">
        <v>0</v>
      </c>
    </row>
    <row r="680" spans="1:8" ht="16.5">
      <c r="A680" s="207" t="str">
        <f t="shared" si="10"/>
        <v>BBIK</v>
      </c>
      <c r="B680" s="207" t="s">
        <v>1849</v>
      </c>
      <c r="C680" s="207">
        <v>110</v>
      </c>
      <c r="D680" s="207">
        <v>111.5</v>
      </c>
      <c r="E680" s="207">
        <v>110</v>
      </c>
      <c r="F680" s="216">
        <v>111</v>
      </c>
      <c r="G680" s="207">
        <v>-1.5</v>
      </c>
      <c r="H680" s="207">
        <v>-1.33</v>
      </c>
    </row>
    <row r="681" spans="1:8" ht="16.5">
      <c r="A681" s="207" t="str">
        <f t="shared" si="10"/>
        <v>BE8</v>
      </c>
      <c r="B681" s="207" t="s">
        <v>1850</v>
      </c>
      <c r="C681" s="207">
        <v>60.5</v>
      </c>
      <c r="D681" s="207">
        <v>60.5</v>
      </c>
      <c r="E681" s="207">
        <v>59.25</v>
      </c>
      <c r="F681" s="216">
        <v>59.5</v>
      </c>
      <c r="G681" s="207">
        <v>-1</v>
      </c>
      <c r="H681" s="207">
        <v>-1.65</v>
      </c>
    </row>
    <row r="682" spans="1:8" ht="16.5">
      <c r="A682" s="207" t="str">
        <f t="shared" si="10"/>
        <v>COMAN</v>
      </c>
      <c r="B682" s="207" t="s">
        <v>1851</v>
      </c>
      <c r="C682" s="207">
        <v>6.1</v>
      </c>
      <c r="D682" s="207">
        <v>6.15</v>
      </c>
      <c r="E682" s="207">
        <v>6.1</v>
      </c>
      <c r="F682" s="216">
        <v>6.15</v>
      </c>
      <c r="G682" s="207">
        <v>0</v>
      </c>
      <c r="H682" s="207">
        <v>0</v>
      </c>
    </row>
    <row r="683" spans="1:8" ht="16.5">
      <c r="A683" s="207" t="str">
        <f t="shared" si="10"/>
        <v>DITTO</v>
      </c>
      <c r="B683" s="207" t="s">
        <v>1852</v>
      </c>
      <c r="C683" s="207">
        <v>70</v>
      </c>
      <c r="D683" s="207">
        <v>72</v>
      </c>
      <c r="E683" s="207">
        <v>68.25</v>
      </c>
      <c r="F683" s="216">
        <v>69.5</v>
      </c>
      <c r="G683" s="207">
        <v>-2</v>
      </c>
      <c r="H683" s="207">
        <v>-2.8</v>
      </c>
    </row>
    <row r="684" spans="1:8" ht="16.5">
      <c r="A684" s="207" t="str">
        <f t="shared" si="10"/>
        <v>ICN</v>
      </c>
      <c r="B684" s="207" t="s">
        <v>1853</v>
      </c>
      <c r="C684" s="207">
        <v>3.84</v>
      </c>
      <c r="D684" s="207">
        <v>3.88</v>
      </c>
      <c r="E684" s="207">
        <v>3.82</v>
      </c>
      <c r="F684" s="216">
        <v>3.82</v>
      </c>
      <c r="G684" s="207">
        <v>-0.02</v>
      </c>
      <c r="H684" s="207">
        <v>-0.52</v>
      </c>
    </row>
    <row r="685" spans="1:8" ht="16.5">
      <c r="A685" s="207" t="str">
        <f t="shared" si="10"/>
        <v>IIG</v>
      </c>
      <c r="B685" s="207" t="s">
        <v>1854</v>
      </c>
      <c r="C685" s="207">
        <v>46.5</v>
      </c>
      <c r="D685" s="207">
        <v>46.75</v>
      </c>
      <c r="E685" s="207">
        <v>45.75</v>
      </c>
      <c r="F685" s="216">
        <v>45.75</v>
      </c>
      <c r="G685" s="207">
        <v>-0.5</v>
      </c>
      <c r="H685" s="207">
        <v>-1.08</v>
      </c>
    </row>
    <row r="686" spans="1:8" ht="16.5">
      <c r="A686" s="207" t="str">
        <f t="shared" si="10"/>
        <v>IRCP</v>
      </c>
      <c r="B686" s="207" t="s">
        <v>1855</v>
      </c>
      <c r="C686" s="207">
        <v>1.35</v>
      </c>
      <c r="D686" s="207">
        <v>1.36</v>
      </c>
      <c r="E686" s="207">
        <v>1.33</v>
      </c>
      <c r="F686" s="216">
        <v>1.34</v>
      </c>
      <c r="G686" s="207">
        <v>-0.01</v>
      </c>
      <c r="H686" s="207">
        <v>-0.74</v>
      </c>
    </row>
    <row r="687" spans="1:8" ht="16.5">
      <c r="A687" s="207" t="str">
        <f t="shared" si="10"/>
        <v>NETBAY</v>
      </c>
      <c r="B687" s="207" t="s">
        <v>201</v>
      </c>
      <c r="C687" s="207">
        <v>29</v>
      </c>
      <c r="D687" s="207">
        <v>29.25</v>
      </c>
      <c r="E687" s="207">
        <v>28.5</v>
      </c>
      <c r="F687" s="216">
        <v>28.75</v>
      </c>
      <c r="G687" s="207">
        <v>-0.25</v>
      </c>
      <c r="H687" s="207">
        <v>-0.86</v>
      </c>
    </row>
    <row r="688" spans="1:8" ht="16.5">
      <c r="A688" s="207" t="str">
        <f t="shared" si="10"/>
        <v>PLANET</v>
      </c>
      <c r="B688" s="207" t="s">
        <v>1856</v>
      </c>
      <c r="C688" s="207">
        <v>1.84</v>
      </c>
      <c r="D688" s="207">
        <v>1.84</v>
      </c>
      <c r="E688" s="207">
        <v>1.82</v>
      </c>
      <c r="F688" s="216">
        <v>1.83</v>
      </c>
      <c r="G688" s="207">
        <v>-0.01</v>
      </c>
      <c r="H688" s="207">
        <v>-0.54</v>
      </c>
    </row>
    <row r="689" spans="1:8" ht="16.5">
      <c r="A689" s="207" t="str">
        <f t="shared" si="10"/>
        <v>PROEN</v>
      </c>
      <c r="B689" s="207" t="s">
        <v>1857</v>
      </c>
      <c r="C689" s="207">
        <v>6.75</v>
      </c>
      <c r="D689" s="207">
        <v>6.75</v>
      </c>
      <c r="E689" s="207">
        <v>6.65</v>
      </c>
      <c r="F689" s="216">
        <v>6.7</v>
      </c>
      <c r="G689" s="207">
        <v>0.1</v>
      </c>
      <c r="H689" s="207">
        <v>1.52</v>
      </c>
    </row>
    <row r="690" spans="1:8" ht="16.5">
      <c r="A690" s="207" t="str">
        <f t="shared" si="10"/>
        <v>SECURE</v>
      </c>
      <c r="B690" s="207" t="s">
        <v>1858</v>
      </c>
      <c r="C690" s="207">
        <v>18.5</v>
      </c>
      <c r="D690" s="207">
        <v>18.600000000000001</v>
      </c>
      <c r="E690" s="207">
        <v>18.2</v>
      </c>
      <c r="F690" s="216">
        <v>18.2</v>
      </c>
      <c r="G690" s="207">
        <v>-0.2</v>
      </c>
      <c r="H690" s="207">
        <v>-1.0900000000000001</v>
      </c>
    </row>
    <row r="691" spans="1:8" ht="16.5">
      <c r="A691" s="207" t="str">
        <f t="shared" si="10"/>
        <v>SICT</v>
      </c>
      <c r="B691" s="207" t="s">
        <v>1859</v>
      </c>
      <c r="C691" s="207">
        <v>9.0500000000000007</v>
      </c>
      <c r="D691" s="207">
        <v>9.1999999999999993</v>
      </c>
      <c r="E691" s="207">
        <v>9.0500000000000007</v>
      </c>
      <c r="F691" s="216">
        <v>9.15</v>
      </c>
      <c r="G691" s="207">
        <v>0</v>
      </c>
      <c r="H691" s="207">
        <v>0</v>
      </c>
    </row>
    <row r="692" spans="1:8" ht="16.5">
      <c r="A692" s="207" t="str">
        <f t="shared" si="10"/>
        <v>SIMAT</v>
      </c>
      <c r="B692" s="207" t="s">
        <v>1860</v>
      </c>
      <c r="C692" s="207">
        <v>2.52</v>
      </c>
      <c r="D692" s="207">
        <v>2.54</v>
      </c>
      <c r="E692" s="207">
        <v>2.48</v>
      </c>
      <c r="F692" s="216">
        <v>2.48</v>
      </c>
      <c r="G692" s="207">
        <v>-0.02</v>
      </c>
      <c r="H692" s="207">
        <v>-0.8</v>
      </c>
    </row>
    <row r="693" spans="1:8" ht="16.5">
      <c r="A693" s="207" t="str">
        <f t="shared" si="10"/>
        <v>SPVI</v>
      </c>
      <c r="B693" s="207" t="s">
        <v>142</v>
      </c>
      <c r="C693" s="207">
        <v>6.45</v>
      </c>
      <c r="D693" s="207">
        <v>6.6</v>
      </c>
      <c r="E693" s="207">
        <v>6.35</v>
      </c>
      <c r="F693" s="216">
        <v>6.35</v>
      </c>
      <c r="G693" s="207">
        <v>-0.1</v>
      </c>
      <c r="H693" s="207">
        <v>-1.55</v>
      </c>
    </row>
    <row r="694" spans="1:8" ht="16.5">
      <c r="A694" s="207" t="str">
        <f t="shared" si="10"/>
        <v>TPS</v>
      </c>
      <c r="B694" s="207" t="s">
        <v>1861</v>
      </c>
      <c r="C694" s="207">
        <v>3.02</v>
      </c>
      <c r="D694" s="207">
        <v>3.28</v>
      </c>
      <c r="E694" s="207">
        <v>3</v>
      </c>
      <c r="F694" s="216">
        <v>3.28</v>
      </c>
      <c r="G694" s="207">
        <v>0.28000000000000003</v>
      </c>
      <c r="H694" s="207">
        <v>9.33</v>
      </c>
    </row>
    <row r="695" spans="1:8" ht="16.5">
      <c r="A695" s="207" t="str">
        <f t="shared" si="10"/>
        <v>VCOM</v>
      </c>
      <c r="B695" s="207" t="s">
        <v>88</v>
      </c>
      <c r="C695" s="207">
        <v>5.85</v>
      </c>
      <c r="D695" s="207">
        <v>5.9</v>
      </c>
      <c r="E695" s="207">
        <v>5.75</v>
      </c>
      <c r="F695" s="216">
        <v>5.75</v>
      </c>
      <c r="G695" s="207">
        <v>0</v>
      </c>
      <c r="H695" s="207">
        <v>0</v>
      </c>
    </row>
    <row r="696" spans="1:8" ht="16.5">
      <c r="A696" s="207" t="str">
        <f t="shared" si="10"/>
        <v/>
      </c>
      <c r="F696" s="216"/>
    </row>
    <row r="697" spans="1:8" ht="16.5">
      <c r="A697" s="207" t="str">
        <f t="shared" si="10"/>
        <v/>
      </c>
      <c r="F697" s="216"/>
    </row>
    <row r="698" spans="1:8" ht="16.5">
      <c r="A698" s="207" t="str">
        <f t="shared" si="10"/>
        <v/>
      </c>
      <c r="F698" s="216"/>
    </row>
    <row r="699" spans="1:8" ht="16.5">
      <c r="A699" s="207" t="str">
        <f t="shared" si="10"/>
        <v/>
      </c>
      <c r="F699" s="216"/>
    </row>
    <row r="700" spans="1:8" ht="16.5">
      <c r="A700" s="207" t="str">
        <f t="shared" si="10"/>
        <v/>
      </c>
      <c r="F700" s="216"/>
    </row>
    <row r="701" spans="1:8" ht="16.5">
      <c r="A701" s="207" t="str">
        <f t="shared" si="10"/>
        <v/>
      </c>
      <c r="F701" s="216"/>
    </row>
    <row r="702" spans="1:8" ht="16.5">
      <c r="A702" s="207" t="str">
        <f t="shared" si="10"/>
        <v/>
      </c>
      <c r="F702" s="216"/>
    </row>
    <row r="703" spans="1:8" ht="16.5">
      <c r="A703" s="207" t="str">
        <f t="shared" si="10"/>
        <v/>
      </c>
      <c r="F703" s="216"/>
    </row>
    <row r="704" spans="1:8" ht="16.5">
      <c r="A704" s="207" t="str">
        <f t="shared" si="10"/>
        <v>ABICO</v>
      </c>
      <c r="B704" s="207" t="s">
        <v>1862</v>
      </c>
      <c r="C704" s="207" t="s">
        <v>801</v>
      </c>
      <c r="D704" s="207" t="s">
        <v>993</v>
      </c>
      <c r="E704" s="207" t="s">
        <v>801</v>
      </c>
      <c r="F704" s="216" t="s">
        <v>1108</v>
      </c>
      <c r="G704" s="207" t="s">
        <v>2370</v>
      </c>
      <c r="H704" s="207" t="s">
        <v>2394</v>
      </c>
    </row>
    <row r="705" spans="1:8" ht="16.5">
      <c r="A705" s="207" t="str">
        <f t="shared" si="10"/>
        <v>AU</v>
      </c>
      <c r="B705" s="207" t="s">
        <v>1863</v>
      </c>
      <c r="C705" s="207" t="s">
        <v>1422</v>
      </c>
      <c r="D705" s="207" t="s">
        <v>810</v>
      </c>
      <c r="E705" s="207" t="s">
        <v>1000</v>
      </c>
      <c r="F705" s="216" t="s">
        <v>1000</v>
      </c>
      <c r="G705" s="207" t="s">
        <v>1206</v>
      </c>
      <c r="H705" s="207" t="s">
        <v>2553</v>
      </c>
    </row>
    <row r="706" spans="1:8" ht="16.5">
      <c r="A706" s="207" t="str">
        <f t="shared" ref="A706:A769" si="11">IFERROR(LEFT(B706,FIND("&lt;",B706)-2),TRIM(B706))</f>
        <v>JCKH</v>
      </c>
      <c r="B706" s="207" t="s">
        <v>1864</v>
      </c>
      <c r="C706" s="207" t="s">
        <v>1759</v>
      </c>
      <c r="D706" s="207" t="s">
        <v>1759</v>
      </c>
      <c r="E706" s="207" t="s">
        <v>1760</v>
      </c>
      <c r="F706" s="216" t="s">
        <v>1760</v>
      </c>
      <c r="G706" s="207" t="s">
        <v>873</v>
      </c>
      <c r="H706" s="207" t="s">
        <v>2399</v>
      </c>
    </row>
    <row r="707" spans="1:8" ht="16.5">
      <c r="A707" s="207" t="str">
        <f t="shared" si="11"/>
        <v>KASET</v>
      </c>
      <c r="B707" s="207" t="s">
        <v>1866</v>
      </c>
      <c r="C707" s="207" t="s">
        <v>2132</v>
      </c>
      <c r="D707" s="207" t="s">
        <v>2132</v>
      </c>
      <c r="E707" s="207" t="s">
        <v>1995</v>
      </c>
      <c r="F707" s="216" t="s">
        <v>1995</v>
      </c>
      <c r="G707" s="207" t="s">
        <v>912</v>
      </c>
      <c r="H707" s="207" t="s">
        <v>2536</v>
      </c>
    </row>
    <row r="708" spans="1:8" ht="16.5">
      <c r="A708" s="207" t="str">
        <f t="shared" si="11"/>
        <v>MUD</v>
      </c>
      <c r="B708" s="207" t="s">
        <v>1868</v>
      </c>
      <c r="C708" s="207" t="s">
        <v>893</v>
      </c>
      <c r="D708" s="207" t="s">
        <v>1144</v>
      </c>
      <c r="E708" s="207" t="s">
        <v>893</v>
      </c>
      <c r="F708" s="216" t="s">
        <v>1278</v>
      </c>
      <c r="G708" s="207" t="s">
        <v>895</v>
      </c>
      <c r="H708" s="207" t="s">
        <v>2214</v>
      </c>
    </row>
    <row r="709" spans="1:8" ht="16.5">
      <c r="A709" s="207" t="str">
        <f t="shared" si="11"/>
        <v>TACC</v>
      </c>
      <c r="B709" s="207" t="s">
        <v>127</v>
      </c>
      <c r="C709" s="207" t="s">
        <v>1032</v>
      </c>
      <c r="D709" s="207" t="s">
        <v>807</v>
      </c>
      <c r="E709" s="207" t="s">
        <v>978</v>
      </c>
      <c r="F709" s="216" t="s">
        <v>978</v>
      </c>
      <c r="G709" s="207" t="s">
        <v>917</v>
      </c>
      <c r="H709" s="207" t="s">
        <v>2043</v>
      </c>
    </row>
    <row r="710" spans="1:8" ht="16.5">
      <c r="A710" s="207" t="str">
        <f t="shared" si="11"/>
        <v>TMILL</v>
      </c>
      <c r="B710" s="207" t="s">
        <v>1869</v>
      </c>
      <c r="C710" s="207" t="s">
        <v>1632</v>
      </c>
      <c r="D710" s="207" t="s">
        <v>1632</v>
      </c>
      <c r="E710" s="207" t="s">
        <v>1562</v>
      </c>
      <c r="F710" s="216" t="s">
        <v>1562</v>
      </c>
      <c r="G710" s="207" t="s">
        <v>887</v>
      </c>
      <c r="H710" s="207" t="s">
        <v>887</v>
      </c>
    </row>
    <row r="711" spans="1:8" ht="16.5">
      <c r="A711" s="207" t="str">
        <f t="shared" si="11"/>
        <v>XO</v>
      </c>
      <c r="B711" s="207" t="s">
        <v>80</v>
      </c>
      <c r="C711" s="207" t="s">
        <v>800</v>
      </c>
      <c r="D711" s="207" t="s">
        <v>1511</v>
      </c>
      <c r="E711" s="207" t="s">
        <v>800</v>
      </c>
      <c r="F711" s="216" t="s">
        <v>800</v>
      </c>
      <c r="G711" s="207" t="s">
        <v>887</v>
      </c>
      <c r="H711" s="207" t="s">
        <v>887</v>
      </c>
    </row>
    <row r="712" spans="1:8" ht="16.5">
      <c r="A712" s="207" t="str">
        <f t="shared" si="11"/>
        <v>ALPHAX</v>
      </c>
      <c r="B712" s="207" t="s">
        <v>1871</v>
      </c>
      <c r="C712" s="207" t="s">
        <v>1832</v>
      </c>
      <c r="D712" s="207" t="s">
        <v>1832</v>
      </c>
      <c r="E712" s="207" t="s">
        <v>788</v>
      </c>
      <c r="F712" s="216" t="s">
        <v>1812</v>
      </c>
      <c r="G712" s="207" t="s">
        <v>887</v>
      </c>
      <c r="H712" s="207" t="s">
        <v>887</v>
      </c>
    </row>
    <row r="713" spans="1:8" ht="16.5">
      <c r="A713" s="207" t="str">
        <f t="shared" si="11"/>
        <v>BGT</v>
      </c>
      <c r="B713" s="207" t="s">
        <v>1872</v>
      </c>
      <c r="C713" s="207" t="s">
        <v>1219</v>
      </c>
      <c r="D713" s="207" t="s">
        <v>1830</v>
      </c>
      <c r="E713" s="207" t="s">
        <v>1514</v>
      </c>
      <c r="F713" s="216" t="s">
        <v>2209</v>
      </c>
      <c r="G713" s="207" t="s">
        <v>966</v>
      </c>
      <c r="H713" s="207" t="s">
        <v>2557</v>
      </c>
    </row>
    <row r="714" spans="1:8" ht="16.5">
      <c r="A714" s="207" t="str">
        <f t="shared" si="11"/>
        <v>DOD</v>
      </c>
      <c r="B714" s="207" t="s">
        <v>1875</v>
      </c>
      <c r="C714" s="207" t="s">
        <v>1651</v>
      </c>
      <c r="D714" s="207" t="s">
        <v>1210</v>
      </c>
      <c r="E714" s="207" t="s">
        <v>969</v>
      </c>
      <c r="F714" s="216" t="s">
        <v>969</v>
      </c>
      <c r="G714" s="207" t="s">
        <v>1814</v>
      </c>
      <c r="H714" s="207" t="s">
        <v>2313</v>
      </c>
    </row>
    <row r="715" spans="1:8" ht="16.5">
      <c r="A715" s="207" t="str">
        <f t="shared" si="11"/>
        <v>ECF</v>
      </c>
      <c r="B715" s="207" t="s">
        <v>1876</v>
      </c>
      <c r="C715" s="207" t="s">
        <v>2063</v>
      </c>
      <c r="D715" s="207" t="s">
        <v>2063</v>
      </c>
      <c r="E715" s="207" t="s">
        <v>1220</v>
      </c>
      <c r="F715" s="216" t="s">
        <v>1220</v>
      </c>
      <c r="G715" s="207" t="s">
        <v>966</v>
      </c>
      <c r="H715" s="207" t="s">
        <v>2230</v>
      </c>
    </row>
    <row r="716" spans="1:8" ht="16.5">
      <c r="A716" s="207" t="str">
        <f t="shared" si="11"/>
        <v>EFORL</v>
      </c>
      <c r="B716" s="207" t="s">
        <v>1877</v>
      </c>
      <c r="C716" s="207" t="s">
        <v>1951</v>
      </c>
      <c r="D716" s="207" t="s">
        <v>2238</v>
      </c>
      <c r="E716" s="207" t="s">
        <v>1420</v>
      </c>
      <c r="F716" s="216" t="s">
        <v>1951</v>
      </c>
      <c r="G716" s="207" t="s">
        <v>887</v>
      </c>
      <c r="H716" s="207" t="s">
        <v>887</v>
      </c>
    </row>
    <row r="717" spans="1:8" ht="16.5">
      <c r="A717" s="207" t="str">
        <f t="shared" si="11"/>
        <v>HPT</v>
      </c>
      <c r="B717" s="207" t="s">
        <v>1878</v>
      </c>
      <c r="C717" s="207" t="s">
        <v>1286</v>
      </c>
      <c r="D717" s="207" t="s">
        <v>1215</v>
      </c>
      <c r="E717" s="207" t="s">
        <v>1938</v>
      </c>
      <c r="F717" s="216" t="s">
        <v>1938</v>
      </c>
      <c r="G717" s="207" t="s">
        <v>912</v>
      </c>
      <c r="H717" s="207" t="s">
        <v>2210</v>
      </c>
    </row>
    <row r="718" spans="1:8" ht="16.5">
      <c r="A718" s="207" t="str">
        <f t="shared" si="11"/>
        <v>IP</v>
      </c>
      <c r="B718" s="207" t="s">
        <v>1880</v>
      </c>
      <c r="C718" s="207" t="s">
        <v>919</v>
      </c>
      <c r="D718" s="207" t="s">
        <v>1042</v>
      </c>
      <c r="E718" s="207" t="s">
        <v>920</v>
      </c>
      <c r="F718" s="216" t="s">
        <v>920</v>
      </c>
      <c r="G718" s="207" t="s">
        <v>1025</v>
      </c>
      <c r="H718" s="207" t="s">
        <v>2319</v>
      </c>
    </row>
    <row r="719" spans="1:8" ht="16.5">
      <c r="A719" s="207" t="str">
        <f t="shared" si="11"/>
        <v>JP</v>
      </c>
      <c r="B719" s="207" t="s">
        <v>1881</v>
      </c>
      <c r="C719" s="207" t="s">
        <v>960</v>
      </c>
      <c r="D719" s="207" t="s">
        <v>1080</v>
      </c>
      <c r="E719" s="207" t="s">
        <v>1428</v>
      </c>
      <c r="F719" s="216" t="s">
        <v>1079</v>
      </c>
      <c r="G719" s="207" t="s">
        <v>966</v>
      </c>
      <c r="H719" s="207" t="s">
        <v>1429</v>
      </c>
    </row>
    <row r="720" spans="1:8" ht="16.5">
      <c r="A720" s="207" t="str">
        <f t="shared" si="11"/>
        <v>JUBILE</v>
      </c>
      <c r="B720" s="207" t="s">
        <v>1882</v>
      </c>
      <c r="C720" s="207" t="s">
        <v>809</v>
      </c>
      <c r="D720" s="207" t="s">
        <v>1483</v>
      </c>
      <c r="E720" s="207" t="s">
        <v>953</v>
      </c>
      <c r="F720" s="216" t="s">
        <v>953</v>
      </c>
      <c r="G720" s="207" t="s">
        <v>887</v>
      </c>
      <c r="H720" s="207" t="s">
        <v>887</v>
      </c>
    </row>
    <row r="721" spans="1:8" ht="16.5">
      <c r="A721" s="207" t="str">
        <f t="shared" si="11"/>
        <v>MOONG</v>
      </c>
      <c r="B721" s="207" t="s">
        <v>1883</v>
      </c>
      <c r="C721" s="207" t="s">
        <v>1105</v>
      </c>
      <c r="D721" s="207" t="s">
        <v>1105</v>
      </c>
      <c r="E721" s="207" t="s">
        <v>1887</v>
      </c>
      <c r="F721" s="216" t="s">
        <v>1887</v>
      </c>
      <c r="G721" s="207" t="s">
        <v>1814</v>
      </c>
      <c r="H721" s="207" t="s">
        <v>2364</v>
      </c>
    </row>
    <row r="722" spans="1:8" ht="16.5">
      <c r="A722" s="207" t="str">
        <f t="shared" si="11"/>
        <v>NPK</v>
      </c>
      <c r="B722" s="207" t="s">
        <v>1884</v>
      </c>
      <c r="C722" s="207" t="s">
        <v>371</v>
      </c>
      <c r="D722" s="207" t="s">
        <v>371</v>
      </c>
      <c r="E722" s="207" t="s">
        <v>371</v>
      </c>
      <c r="F722" s="216" t="s">
        <v>371</v>
      </c>
      <c r="G722" s="207" t="s">
        <v>371</v>
      </c>
      <c r="H722" s="207" t="s">
        <v>371</v>
      </c>
    </row>
    <row r="723" spans="1:8" ht="16.5">
      <c r="A723" s="207" t="str">
        <f t="shared" si="11"/>
        <v>SMD</v>
      </c>
      <c r="B723" s="207" t="s">
        <v>1886</v>
      </c>
      <c r="C723" s="207" t="s">
        <v>1236</v>
      </c>
      <c r="D723" s="207" t="s">
        <v>1024</v>
      </c>
      <c r="E723" s="207" t="s">
        <v>1236</v>
      </c>
      <c r="F723" s="216" t="s">
        <v>1236</v>
      </c>
      <c r="G723" s="207" t="s">
        <v>887</v>
      </c>
      <c r="H723" s="207" t="s">
        <v>887</v>
      </c>
    </row>
    <row r="724" spans="1:8" ht="16.5">
      <c r="A724" s="207" t="str">
        <f t="shared" si="11"/>
        <v>TM</v>
      </c>
      <c r="B724" s="207" t="s">
        <v>112</v>
      </c>
      <c r="C724" s="207" t="s">
        <v>1537</v>
      </c>
      <c r="D724" s="207" t="s">
        <v>1537</v>
      </c>
      <c r="E724" s="207" t="s">
        <v>1411</v>
      </c>
      <c r="F724" s="216" t="s">
        <v>1411</v>
      </c>
      <c r="G724" s="207" t="s">
        <v>966</v>
      </c>
      <c r="H724" s="207" t="s">
        <v>2249</v>
      </c>
    </row>
    <row r="725" spans="1:8" ht="16.5">
      <c r="A725" s="207" t="str">
        <f t="shared" si="11"/>
        <v>WINMED</v>
      </c>
      <c r="B725" s="207" t="s">
        <v>1888</v>
      </c>
      <c r="C725" s="207" t="s">
        <v>726</v>
      </c>
      <c r="D725" s="207" t="s">
        <v>1407</v>
      </c>
      <c r="E725" s="207" t="s">
        <v>726</v>
      </c>
      <c r="F725" s="216" t="s">
        <v>2058</v>
      </c>
      <c r="G725" s="207" t="s">
        <v>881</v>
      </c>
      <c r="H725" s="207" t="s">
        <v>2533</v>
      </c>
    </row>
    <row r="726" spans="1:8" ht="16.5">
      <c r="A726" s="207" t="str">
        <f t="shared" si="11"/>
        <v>ACAP</v>
      </c>
      <c r="B726" s="207" t="s">
        <v>1889</v>
      </c>
      <c r="C726" s="207">
        <v>0.65</v>
      </c>
      <c r="D726" s="207">
        <v>0.65</v>
      </c>
      <c r="E726" s="207">
        <v>0.64</v>
      </c>
      <c r="F726" s="216">
        <v>0.64</v>
      </c>
      <c r="G726" s="207">
        <v>-0.01</v>
      </c>
      <c r="H726" s="207">
        <v>-1.54</v>
      </c>
    </row>
    <row r="727" spans="1:8" ht="16.5">
      <c r="A727" s="207" t="str">
        <f t="shared" si="11"/>
        <v>AF</v>
      </c>
      <c r="B727" s="207" t="s">
        <v>1890</v>
      </c>
      <c r="C727" s="207">
        <v>0.98</v>
      </c>
      <c r="D727" s="207">
        <v>0.99</v>
      </c>
      <c r="E727" s="207">
        <v>0.96</v>
      </c>
      <c r="F727" s="216">
        <v>0.96</v>
      </c>
      <c r="G727" s="207">
        <v>-0.01</v>
      </c>
      <c r="H727" s="207">
        <v>-1.03</v>
      </c>
    </row>
    <row r="728" spans="1:8" ht="16.5">
      <c r="A728" s="207" t="str">
        <f t="shared" si="11"/>
        <v>AIRA</v>
      </c>
      <c r="B728" s="207" t="s">
        <v>1891</v>
      </c>
      <c r="C728" s="207">
        <v>2.06</v>
      </c>
      <c r="D728" s="207">
        <v>2.06</v>
      </c>
      <c r="E728" s="207">
        <v>2.06</v>
      </c>
      <c r="F728" s="216">
        <v>2.06</v>
      </c>
      <c r="G728" s="207">
        <v>0</v>
      </c>
      <c r="H728" s="207">
        <v>0</v>
      </c>
    </row>
    <row r="729" spans="1:8" ht="16.5">
      <c r="A729" s="207" t="str">
        <f t="shared" si="11"/>
        <v>ASN</v>
      </c>
      <c r="B729" s="207" t="s">
        <v>1892</v>
      </c>
      <c r="C729" s="207">
        <v>4</v>
      </c>
      <c r="D729" s="207">
        <v>4.0599999999999996</v>
      </c>
      <c r="E729" s="207">
        <v>3.98</v>
      </c>
      <c r="F729" s="216">
        <v>3.98</v>
      </c>
      <c r="G729" s="207">
        <v>-0.02</v>
      </c>
      <c r="H729" s="207">
        <v>-0.5</v>
      </c>
    </row>
    <row r="730" spans="1:8" ht="16.5">
      <c r="A730" s="207" t="str">
        <f t="shared" si="11"/>
        <v>BROOK</v>
      </c>
      <c r="B730" s="207" t="s">
        <v>1893</v>
      </c>
      <c r="C730" s="207">
        <v>0.52</v>
      </c>
      <c r="D730" s="207">
        <v>0.53</v>
      </c>
      <c r="E730" s="207">
        <v>0.52</v>
      </c>
      <c r="F730" s="216">
        <v>0.53</v>
      </c>
      <c r="G730" s="207">
        <v>0.01</v>
      </c>
      <c r="H730" s="207">
        <v>1.92</v>
      </c>
    </row>
    <row r="731" spans="1:8" ht="16.5">
      <c r="A731" s="207" t="str">
        <f t="shared" si="11"/>
        <v>GCAP</v>
      </c>
      <c r="B731" s="207" t="s">
        <v>1894</v>
      </c>
      <c r="C731" s="207">
        <v>1.32</v>
      </c>
      <c r="D731" s="207">
        <v>1.32</v>
      </c>
      <c r="E731" s="207">
        <v>1.22</v>
      </c>
      <c r="F731" s="216">
        <v>1.23</v>
      </c>
      <c r="G731" s="207">
        <v>-0.1</v>
      </c>
      <c r="H731" s="207">
        <v>-7.52</v>
      </c>
    </row>
    <row r="732" spans="1:8" ht="16.5">
      <c r="A732" s="207" t="str">
        <f t="shared" si="11"/>
        <v>KCC</v>
      </c>
      <c r="B732" s="207" t="s">
        <v>1895</v>
      </c>
      <c r="C732" s="207">
        <v>10</v>
      </c>
      <c r="D732" s="207">
        <v>10.3</v>
      </c>
      <c r="E732" s="207">
        <v>9.9</v>
      </c>
      <c r="F732" s="216">
        <v>10.1</v>
      </c>
      <c r="G732" s="207">
        <v>0.1</v>
      </c>
      <c r="H732" s="207">
        <v>1</v>
      </c>
    </row>
    <row r="733" spans="1:8" ht="16.5">
      <c r="A733" s="207" t="str">
        <f t="shared" si="11"/>
        <v>LIT</v>
      </c>
      <c r="B733" s="207" t="s">
        <v>1896</v>
      </c>
      <c r="C733" s="207">
        <v>1.97</v>
      </c>
      <c r="D733" s="207">
        <v>1.97</v>
      </c>
      <c r="E733" s="207">
        <v>1.91</v>
      </c>
      <c r="F733" s="216">
        <v>1.92</v>
      </c>
      <c r="G733" s="207">
        <v>-0.05</v>
      </c>
      <c r="H733" s="207">
        <v>-2.54</v>
      </c>
    </row>
    <row r="734" spans="1:8" ht="16.5">
      <c r="A734" s="207" t="str">
        <f t="shared" si="11"/>
        <v>MITSIB</v>
      </c>
      <c r="B734" s="207" t="s">
        <v>1897</v>
      </c>
      <c r="C734" s="207">
        <v>1.45</v>
      </c>
      <c r="D734" s="207">
        <v>1.47</v>
      </c>
      <c r="E734" s="207">
        <v>1.35</v>
      </c>
      <c r="F734" s="216">
        <v>1.38</v>
      </c>
      <c r="G734" s="207">
        <v>-0.17</v>
      </c>
      <c r="H734" s="207">
        <v>-10.97</v>
      </c>
    </row>
    <row r="735" spans="1:8" ht="16.5">
      <c r="A735" s="207" t="str">
        <f t="shared" si="11"/>
        <v>SGF</v>
      </c>
      <c r="B735" s="207" t="s">
        <v>1898</v>
      </c>
      <c r="C735" s="207">
        <v>0.95</v>
      </c>
      <c r="D735" s="207">
        <v>0.97</v>
      </c>
      <c r="E735" s="207">
        <v>0.9</v>
      </c>
      <c r="F735" s="216">
        <v>0.91</v>
      </c>
      <c r="G735" s="207">
        <v>-0.02</v>
      </c>
      <c r="H735" s="207">
        <v>-2.15</v>
      </c>
    </row>
    <row r="736" spans="1:8" ht="16.5">
      <c r="A736" s="207" t="str">
        <f t="shared" si="11"/>
        <v>TQR</v>
      </c>
      <c r="B736" s="207" t="s">
        <v>1899</v>
      </c>
      <c r="C736" s="207">
        <v>12</v>
      </c>
      <c r="D736" s="207">
        <v>12.5</v>
      </c>
      <c r="E736" s="207">
        <v>12</v>
      </c>
      <c r="F736" s="216">
        <v>12.4</v>
      </c>
      <c r="G736" s="207">
        <v>-0.2</v>
      </c>
      <c r="H736" s="207">
        <v>-1.59</v>
      </c>
    </row>
    <row r="737" spans="1:8" ht="16.5">
      <c r="A737" s="207" t="str">
        <f t="shared" si="11"/>
        <v>ADB</v>
      </c>
      <c r="B737" s="207" t="s">
        <v>1900</v>
      </c>
      <c r="C737" s="207">
        <v>1.42</v>
      </c>
      <c r="D737" s="207">
        <v>1.42</v>
      </c>
      <c r="E737" s="207">
        <v>1.39</v>
      </c>
      <c r="F737" s="216">
        <v>1.4</v>
      </c>
      <c r="G737" s="207">
        <v>-0.02</v>
      </c>
      <c r="H737" s="207">
        <v>-1.41</v>
      </c>
    </row>
    <row r="738" spans="1:8" ht="16.5">
      <c r="A738" s="207" t="str">
        <f t="shared" si="11"/>
        <v>BM</v>
      </c>
      <c r="B738" s="207" t="s">
        <v>1901</v>
      </c>
      <c r="C738" s="207">
        <v>4.58</v>
      </c>
      <c r="D738" s="207">
        <v>4.58</v>
      </c>
      <c r="E738" s="207">
        <v>4.5</v>
      </c>
      <c r="F738" s="216">
        <v>4.5199999999999996</v>
      </c>
      <c r="G738" s="207">
        <v>-0.08</v>
      </c>
      <c r="H738" s="207">
        <v>-1.74</v>
      </c>
    </row>
    <row r="739" spans="1:8" ht="16.5">
      <c r="A739" s="207" t="str">
        <f t="shared" si="11"/>
        <v>CHO</v>
      </c>
      <c r="B739" s="207" t="s">
        <v>1902</v>
      </c>
      <c r="C739" s="207">
        <v>0.61</v>
      </c>
      <c r="D739" s="207">
        <v>0.62</v>
      </c>
      <c r="E739" s="207">
        <v>0.6</v>
      </c>
      <c r="F739" s="216">
        <v>0.6</v>
      </c>
      <c r="G739" s="207">
        <v>-0.01</v>
      </c>
      <c r="H739" s="207">
        <v>-1.64</v>
      </c>
    </row>
    <row r="740" spans="1:8" ht="16.5">
      <c r="A740" s="207" t="str">
        <f t="shared" si="11"/>
        <v>CHOW</v>
      </c>
      <c r="B740" s="207" t="s">
        <v>1903</v>
      </c>
      <c r="C740" s="207">
        <v>3.74</v>
      </c>
      <c r="D740" s="207">
        <v>3.76</v>
      </c>
      <c r="E740" s="207">
        <v>3.7</v>
      </c>
      <c r="F740" s="216">
        <v>3.72</v>
      </c>
      <c r="G740" s="207">
        <v>0</v>
      </c>
      <c r="H740" s="207">
        <v>0</v>
      </c>
    </row>
    <row r="741" spans="1:8" ht="16.5">
      <c r="A741" s="207" t="str">
        <f t="shared" si="11"/>
        <v>CIG</v>
      </c>
      <c r="B741" s="207" t="s">
        <v>2239</v>
      </c>
      <c r="C741" s="207">
        <v>0.53</v>
      </c>
      <c r="D741" s="207">
        <v>0.54</v>
      </c>
      <c r="E741" s="207">
        <v>0.52</v>
      </c>
      <c r="F741" s="216">
        <v>0.54</v>
      </c>
      <c r="G741" s="207">
        <v>0</v>
      </c>
      <c r="H741" s="207">
        <v>0</v>
      </c>
    </row>
    <row r="742" spans="1:8" ht="16.5">
      <c r="A742" s="207" t="str">
        <f t="shared" si="11"/>
        <v>COLOR</v>
      </c>
      <c r="B742" s="207" t="s">
        <v>1904</v>
      </c>
      <c r="C742" s="207">
        <v>1.74</v>
      </c>
      <c r="D742" s="207">
        <v>1.76</v>
      </c>
      <c r="E742" s="207">
        <v>1.73</v>
      </c>
      <c r="F742" s="216">
        <v>1.74</v>
      </c>
      <c r="G742" s="207">
        <v>0</v>
      </c>
      <c r="H742" s="207">
        <v>0</v>
      </c>
    </row>
    <row r="743" spans="1:8" ht="16.5">
      <c r="A743" s="207" t="str">
        <f t="shared" si="11"/>
        <v>CPR</v>
      </c>
      <c r="B743" s="207" t="s">
        <v>1905</v>
      </c>
      <c r="C743" s="207">
        <v>7.6</v>
      </c>
      <c r="D743" s="207">
        <v>7.6</v>
      </c>
      <c r="E743" s="207">
        <v>7.2</v>
      </c>
      <c r="F743" s="216">
        <v>7.25</v>
      </c>
      <c r="G743" s="207">
        <v>-0.3</v>
      </c>
      <c r="H743" s="207">
        <v>-3.97</v>
      </c>
    </row>
    <row r="744" spans="1:8" ht="16.5">
      <c r="A744" s="207" t="str">
        <f t="shared" si="11"/>
        <v>FPI</v>
      </c>
      <c r="B744" s="207" t="s">
        <v>1906</v>
      </c>
      <c r="C744" s="207">
        <v>3.98</v>
      </c>
      <c r="D744" s="207">
        <v>4.0999999999999996</v>
      </c>
      <c r="E744" s="207">
        <v>3.88</v>
      </c>
      <c r="F744" s="216">
        <v>3.88</v>
      </c>
      <c r="G744" s="207">
        <v>-0.1</v>
      </c>
      <c r="H744" s="207">
        <v>-2.5099999999999998</v>
      </c>
    </row>
    <row r="745" spans="1:8" ht="16.5">
      <c r="A745" s="207" t="str">
        <f t="shared" si="11"/>
        <v>GTB</v>
      </c>
      <c r="B745" s="207" t="s">
        <v>1907</v>
      </c>
      <c r="C745" s="207">
        <v>0.77</v>
      </c>
      <c r="D745" s="207">
        <v>0.79</v>
      </c>
      <c r="E745" s="207">
        <v>0.77</v>
      </c>
      <c r="F745" s="216">
        <v>0.77</v>
      </c>
      <c r="G745" s="207">
        <v>0.02</v>
      </c>
      <c r="H745" s="207">
        <v>2.67</v>
      </c>
    </row>
    <row r="746" spans="1:8" ht="16.5">
      <c r="A746" s="207" t="str">
        <f t="shared" si="11"/>
        <v>KCM</v>
      </c>
      <c r="B746" s="207" t="s">
        <v>1908</v>
      </c>
      <c r="C746" s="207">
        <v>0.68</v>
      </c>
      <c r="D746" s="207">
        <v>0.7</v>
      </c>
      <c r="E746" s="207">
        <v>0.68</v>
      </c>
      <c r="F746" s="216">
        <v>0.69</v>
      </c>
      <c r="G746" s="207">
        <v>-0.01</v>
      </c>
      <c r="H746" s="207">
        <v>-1.43</v>
      </c>
    </row>
    <row r="747" spans="1:8" ht="16.5">
      <c r="A747" s="207" t="str">
        <f t="shared" si="11"/>
        <v>KUMWEL</v>
      </c>
      <c r="B747" s="207" t="s">
        <v>1909</v>
      </c>
      <c r="C747" s="207">
        <v>2.6</v>
      </c>
      <c r="D747" s="207">
        <v>2.62</v>
      </c>
      <c r="E747" s="207">
        <v>2.56</v>
      </c>
      <c r="F747" s="216">
        <v>2.56</v>
      </c>
      <c r="G747" s="207">
        <v>-0.04</v>
      </c>
      <c r="H747" s="207">
        <v>-1.54</v>
      </c>
    </row>
    <row r="748" spans="1:8" ht="16.5">
      <c r="A748" s="207" t="str">
        <f t="shared" si="11"/>
        <v>KWM</v>
      </c>
      <c r="B748" s="207" t="s">
        <v>1910</v>
      </c>
      <c r="C748" s="207">
        <v>2.6</v>
      </c>
      <c r="D748" s="207">
        <v>2.66</v>
      </c>
      <c r="E748" s="207">
        <v>2.6</v>
      </c>
      <c r="F748" s="216">
        <v>2.62</v>
      </c>
      <c r="G748" s="207">
        <v>0.02</v>
      </c>
      <c r="H748" s="207">
        <v>0.77</v>
      </c>
    </row>
    <row r="749" spans="1:8" ht="16.5">
      <c r="A749" s="207" t="str">
        <f t="shared" si="11"/>
        <v>MBAX</v>
      </c>
      <c r="B749" s="207" t="s">
        <v>1911</v>
      </c>
      <c r="C749" s="207">
        <v>5.35</v>
      </c>
      <c r="D749" s="207">
        <v>5.45</v>
      </c>
      <c r="E749" s="207">
        <v>5.35</v>
      </c>
      <c r="F749" s="216">
        <v>5.35</v>
      </c>
      <c r="G749" s="207">
        <v>0</v>
      </c>
      <c r="H749" s="207">
        <v>0</v>
      </c>
    </row>
    <row r="750" spans="1:8" ht="16.5">
      <c r="A750" s="207" t="str">
        <f t="shared" si="11"/>
        <v>MGT</v>
      </c>
      <c r="B750" s="207" t="s">
        <v>206</v>
      </c>
      <c r="C750" s="207">
        <v>4.0599999999999996</v>
      </c>
      <c r="D750" s="207">
        <v>4.0599999999999996</v>
      </c>
      <c r="E750" s="207">
        <v>4</v>
      </c>
      <c r="F750" s="216">
        <v>4</v>
      </c>
      <c r="G750" s="207">
        <v>0</v>
      </c>
      <c r="H750" s="207">
        <v>0</v>
      </c>
    </row>
    <row r="751" spans="1:8" ht="16.5">
      <c r="A751" s="207" t="str">
        <f t="shared" si="11"/>
        <v>NDR</v>
      </c>
      <c r="B751" s="207" t="s">
        <v>1912</v>
      </c>
      <c r="C751" s="207">
        <v>2.48</v>
      </c>
      <c r="D751" s="207">
        <v>2.48</v>
      </c>
      <c r="E751" s="207">
        <v>2.4</v>
      </c>
      <c r="F751" s="216">
        <v>2.4</v>
      </c>
      <c r="G751" s="207">
        <v>-0.04</v>
      </c>
      <c r="H751" s="207">
        <v>-1.64</v>
      </c>
    </row>
    <row r="752" spans="1:8" ht="16.5">
      <c r="A752" s="207" t="str">
        <f t="shared" si="11"/>
        <v>PACO</v>
      </c>
      <c r="B752" s="207" t="s">
        <v>1913</v>
      </c>
      <c r="C752" s="207">
        <v>2.58</v>
      </c>
      <c r="D752" s="207">
        <v>2.64</v>
      </c>
      <c r="E752" s="207">
        <v>2.54</v>
      </c>
      <c r="F752" s="216">
        <v>2.62</v>
      </c>
      <c r="G752" s="207">
        <v>0.04</v>
      </c>
      <c r="H752" s="207">
        <v>1.55</v>
      </c>
    </row>
    <row r="753" spans="1:8" ht="16.5">
      <c r="A753" s="207" t="str">
        <f t="shared" si="11"/>
        <v>PDG</v>
      </c>
      <c r="B753" s="207" t="s">
        <v>1914</v>
      </c>
      <c r="C753" s="207">
        <v>3.54</v>
      </c>
      <c r="D753" s="207">
        <v>3.54</v>
      </c>
      <c r="E753" s="207">
        <v>3.5</v>
      </c>
      <c r="F753" s="216">
        <v>3.5</v>
      </c>
      <c r="G753" s="207">
        <v>-0.04</v>
      </c>
      <c r="H753" s="207">
        <v>-1.1299999999999999</v>
      </c>
    </row>
    <row r="754" spans="1:8" ht="16.5">
      <c r="A754" s="207" t="str">
        <f t="shared" si="11"/>
        <v>PIMO</v>
      </c>
      <c r="B754" s="207" t="s">
        <v>1915</v>
      </c>
      <c r="C754" s="207">
        <v>3.42</v>
      </c>
      <c r="D754" s="207">
        <v>3.42</v>
      </c>
      <c r="E754" s="207">
        <v>3.38</v>
      </c>
      <c r="F754" s="216">
        <v>3.38</v>
      </c>
      <c r="G754" s="207">
        <v>-0.02</v>
      </c>
      <c r="H754" s="207">
        <v>-0.59</v>
      </c>
    </row>
    <row r="755" spans="1:8" ht="16.5">
      <c r="A755" s="207" t="str">
        <f t="shared" si="11"/>
        <v>PJW</v>
      </c>
      <c r="B755" s="207" t="s">
        <v>1916</v>
      </c>
      <c r="C755" s="207">
        <v>5</v>
      </c>
      <c r="D755" s="207">
        <v>5.05</v>
      </c>
      <c r="E755" s="207">
        <v>4.92</v>
      </c>
      <c r="F755" s="216">
        <v>4.96</v>
      </c>
      <c r="G755" s="207">
        <v>-0.04</v>
      </c>
      <c r="H755" s="207">
        <v>-0.8</v>
      </c>
    </row>
    <row r="756" spans="1:8" ht="16.5">
      <c r="A756" s="207" t="str">
        <f t="shared" si="11"/>
        <v>PPM</v>
      </c>
      <c r="B756" s="207" t="s">
        <v>1917</v>
      </c>
      <c r="C756" s="207">
        <v>2.58</v>
      </c>
      <c r="D756" s="207">
        <v>2.68</v>
      </c>
      <c r="E756" s="207">
        <v>2.56</v>
      </c>
      <c r="F756" s="216">
        <v>2.62</v>
      </c>
      <c r="G756" s="207">
        <v>0.06</v>
      </c>
      <c r="H756" s="207">
        <v>2.34</v>
      </c>
    </row>
    <row r="757" spans="1:8" ht="16.5">
      <c r="A757" s="207" t="str">
        <f t="shared" si="11"/>
        <v>PRAPAT</v>
      </c>
      <c r="B757" s="207" t="s">
        <v>1918</v>
      </c>
      <c r="C757" s="207">
        <v>1.34</v>
      </c>
      <c r="D757" s="207">
        <v>1.35</v>
      </c>
      <c r="E757" s="207">
        <v>1.33</v>
      </c>
      <c r="F757" s="216">
        <v>1.34</v>
      </c>
      <c r="G757" s="207">
        <v>-0.01</v>
      </c>
      <c r="H757" s="207">
        <v>-0.74</v>
      </c>
    </row>
    <row r="758" spans="1:8" ht="16.5">
      <c r="A758" s="207" t="str">
        <f t="shared" si="11"/>
        <v>RWI</v>
      </c>
      <c r="B758" s="207" t="s">
        <v>1919</v>
      </c>
      <c r="C758" s="207">
        <v>1.22</v>
      </c>
      <c r="D758" s="207">
        <v>1.24</v>
      </c>
      <c r="E758" s="207">
        <v>1.19</v>
      </c>
      <c r="F758" s="216">
        <v>1.19</v>
      </c>
      <c r="G758" s="207">
        <v>-0.03</v>
      </c>
      <c r="H758" s="207">
        <v>-2.46</v>
      </c>
    </row>
    <row r="759" spans="1:8" ht="16.5">
      <c r="A759" s="207" t="str">
        <f t="shared" si="11"/>
        <v>SALEE</v>
      </c>
      <c r="B759" s="207" t="s">
        <v>1920</v>
      </c>
      <c r="C759" s="207">
        <v>1.21</v>
      </c>
      <c r="D759" s="207">
        <v>1.21</v>
      </c>
      <c r="E759" s="207">
        <v>1.1599999999999999</v>
      </c>
      <c r="F759" s="216">
        <v>1.18</v>
      </c>
      <c r="G759" s="207">
        <v>-0.03</v>
      </c>
      <c r="H759" s="207">
        <v>-2.48</v>
      </c>
    </row>
    <row r="760" spans="1:8" ht="16.5">
      <c r="A760" s="207" t="str">
        <f t="shared" si="11"/>
        <v>SANKO</v>
      </c>
      <c r="B760" s="207" t="s">
        <v>1921</v>
      </c>
      <c r="C760" s="207">
        <v>1.34</v>
      </c>
      <c r="D760" s="207">
        <v>1.4</v>
      </c>
      <c r="E760" s="207">
        <v>1.32</v>
      </c>
      <c r="F760" s="216">
        <v>1.32</v>
      </c>
      <c r="G760" s="207">
        <v>-0.02</v>
      </c>
      <c r="H760" s="207">
        <v>-1.49</v>
      </c>
    </row>
    <row r="761" spans="1:8" ht="16.5">
      <c r="A761" s="207" t="str">
        <f t="shared" si="11"/>
        <v>SELIC</v>
      </c>
      <c r="B761" s="207" t="s">
        <v>1922</v>
      </c>
      <c r="C761" s="207">
        <v>3.06</v>
      </c>
      <c r="D761" s="207">
        <v>3.16</v>
      </c>
      <c r="E761" s="207">
        <v>3.04</v>
      </c>
      <c r="F761" s="216">
        <v>3.08</v>
      </c>
      <c r="G761" s="207">
        <v>0.02</v>
      </c>
      <c r="H761" s="207">
        <v>0.65</v>
      </c>
    </row>
    <row r="762" spans="1:8" ht="16.5">
      <c r="A762" s="207" t="str">
        <f t="shared" si="11"/>
        <v>SFT</v>
      </c>
      <c r="B762" s="207" t="s">
        <v>344</v>
      </c>
      <c r="C762" s="207">
        <v>4.9800000000000004</v>
      </c>
      <c r="D762" s="207">
        <v>4.9800000000000004</v>
      </c>
      <c r="E762" s="207">
        <v>4.9400000000000004</v>
      </c>
      <c r="F762" s="216">
        <v>4.96</v>
      </c>
      <c r="G762" s="207">
        <v>-0.04</v>
      </c>
      <c r="H762" s="207">
        <v>-0.8</v>
      </c>
    </row>
    <row r="763" spans="1:8" ht="16.5">
      <c r="A763" s="207" t="str">
        <f t="shared" si="11"/>
        <v>STP</v>
      </c>
      <c r="B763" s="207" t="s">
        <v>1923</v>
      </c>
      <c r="C763" s="207">
        <v>17.100000000000001</v>
      </c>
      <c r="D763" s="207">
        <v>17.8</v>
      </c>
      <c r="E763" s="207">
        <v>16.899999999999999</v>
      </c>
      <c r="F763" s="216">
        <v>17.2</v>
      </c>
      <c r="G763" s="207">
        <v>0</v>
      </c>
      <c r="H763" s="207">
        <v>0</v>
      </c>
    </row>
    <row r="764" spans="1:8" ht="16.5">
      <c r="A764" s="207" t="str">
        <f t="shared" si="11"/>
        <v>SWC</v>
      </c>
      <c r="B764" s="207" t="s">
        <v>1924</v>
      </c>
      <c r="C764" s="207">
        <v>6.8</v>
      </c>
      <c r="D764" s="207">
        <v>6.8</v>
      </c>
      <c r="E764" s="207">
        <v>6.65</v>
      </c>
      <c r="F764" s="216">
        <v>6.8</v>
      </c>
      <c r="G764" s="207">
        <v>0</v>
      </c>
      <c r="H764" s="207">
        <v>0</v>
      </c>
    </row>
    <row r="765" spans="1:8" ht="16.5">
      <c r="A765" s="207" t="str">
        <f t="shared" si="11"/>
        <v>TMC</v>
      </c>
      <c r="B765" s="207" t="s">
        <v>1925</v>
      </c>
      <c r="C765" s="207">
        <v>1.66</v>
      </c>
      <c r="D765" s="207">
        <v>1.66</v>
      </c>
      <c r="E765" s="207">
        <v>1.6</v>
      </c>
      <c r="F765" s="216">
        <v>1.6</v>
      </c>
      <c r="G765" s="207">
        <v>-0.04</v>
      </c>
      <c r="H765" s="207">
        <v>-2.44</v>
      </c>
    </row>
    <row r="766" spans="1:8" ht="16.5">
      <c r="A766" s="207" t="str">
        <f t="shared" si="11"/>
        <v>TMI</v>
      </c>
      <c r="B766" s="207" t="s">
        <v>1926</v>
      </c>
      <c r="C766" s="207">
        <v>1.99</v>
      </c>
      <c r="D766" s="207">
        <v>1.99</v>
      </c>
      <c r="E766" s="207">
        <v>1.95</v>
      </c>
      <c r="F766" s="216">
        <v>1.96</v>
      </c>
      <c r="G766" s="207">
        <v>-0.02</v>
      </c>
      <c r="H766" s="207">
        <v>-1.01</v>
      </c>
    </row>
    <row r="767" spans="1:8" ht="16.5">
      <c r="A767" s="207" t="str">
        <f t="shared" si="11"/>
        <v>TMW</v>
      </c>
      <c r="B767" s="207" t="s">
        <v>1927</v>
      </c>
      <c r="C767" s="207">
        <v>32.5</v>
      </c>
      <c r="D767" s="207">
        <v>33</v>
      </c>
      <c r="E767" s="207">
        <v>32.5</v>
      </c>
      <c r="F767" s="216">
        <v>33</v>
      </c>
      <c r="G767" s="207">
        <v>0</v>
      </c>
      <c r="H767" s="207">
        <v>0</v>
      </c>
    </row>
    <row r="768" spans="1:8" ht="16.5">
      <c r="A768" s="207" t="str">
        <f t="shared" si="11"/>
        <v>TPLAS</v>
      </c>
      <c r="B768" s="207" t="s">
        <v>1928</v>
      </c>
      <c r="C768" s="207">
        <v>2.98</v>
      </c>
      <c r="D768" s="207">
        <v>3</v>
      </c>
      <c r="E768" s="207">
        <v>2.98</v>
      </c>
      <c r="F768" s="216">
        <v>2.98</v>
      </c>
      <c r="G768" s="207">
        <v>-0.02</v>
      </c>
      <c r="H768" s="207">
        <v>-0.67</v>
      </c>
    </row>
    <row r="769" spans="1:8" ht="16.5">
      <c r="A769" s="207" t="str">
        <f t="shared" si="11"/>
        <v>TRV</v>
      </c>
      <c r="B769" s="207" t="s">
        <v>1929</v>
      </c>
      <c r="C769" s="207">
        <v>4.04</v>
      </c>
      <c r="D769" s="207">
        <v>4.08</v>
      </c>
      <c r="E769" s="207">
        <v>3.96</v>
      </c>
      <c r="F769" s="216">
        <v>4.0199999999999996</v>
      </c>
      <c r="G769" s="207">
        <v>0</v>
      </c>
      <c r="H769" s="207">
        <v>0</v>
      </c>
    </row>
    <row r="770" spans="1:8" ht="16.5">
      <c r="A770" s="207" t="str">
        <f t="shared" ref="A770:A833" si="12">IFERROR(LEFT(B770,FIND("&lt;",B770)-2),TRIM(B770))</f>
        <v>UBIS</v>
      </c>
      <c r="B770" s="207" t="s">
        <v>1930</v>
      </c>
      <c r="C770" s="207">
        <v>4.24</v>
      </c>
      <c r="D770" s="207">
        <v>4.26</v>
      </c>
      <c r="E770" s="207">
        <v>4.16</v>
      </c>
      <c r="F770" s="216">
        <v>4.22</v>
      </c>
      <c r="G770" s="207">
        <v>-0.02</v>
      </c>
      <c r="H770" s="207">
        <v>-0.47</v>
      </c>
    </row>
    <row r="771" spans="1:8" ht="16.5">
      <c r="A771" s="207" t="str">
        <f t="shared" si="12"/>
        <v>UEC</v>
      </c>
      <c r="B771" s="207" t="s">
        <v>1931</v>
      </c>
      <c r="C771" s="207">
        <v>1.84</v>
      </c>
      <c r="D771" s="207">
        <v>1.84</v>
      </c>
      <c r="E771" s="207">
        <v>1.82</v>
      </c>
      <c r="F771" s="216">
        <v>1.84</v>
      </c>
      <c r="G771" s="207">
        <v>0</v>
      </c>
      <c r="H771" s="207">
        <v>0</v>
      </c>
    </row>
    <row r="772" spans="1:8" ht="16.5">
      <c r="A772" s="207" t="str">
        <f t="shared" si="12"/>
        <v>UKEM</v>
      </c>
      <c r="B772" s="207" t="s">
        <v>1932</v>
      </c>
      <c r="C772" s="207">
        <v>1.73</v>
      </c>
      <c r="D772" s="207">
        <v>1.73</v>
      </c>
      <c r="E772" s="207">
        <v>1.7</v>
      </c>
      <c r="F772" s="216">
        <v>1.71</v>
      </c>
      <c r="G772" s="207">
        <v>-0.01</v>
      </c>
      <c r="H772" s="207">
        <v>-0.57999999999999996</v>
      </c>
    </row>
    <row r="773" spans="1:8" ht="16.5">
      <c r="A773" s="207" t="str">
        <f t="shared" si="12"/>
        <v>UREKA</v>
      </c>
      <c r="B773" s="207" t="s">
        <v>1933</v>
      </c>
      <c r="C773" s="207">
        <v>1.24</v>
      </c>
      <c r="D773" s="207">
        <v>1.24</v>
      </c>
      <c r="E773" s="207">
        <v>1.2</v>
      </c>
      <c r="F773" s="216">
        <v>1.21</v>
      </c>
      <c r="G773" s="207">
        <v>-0.02</v>
      </c>
      <c r="H773" s="207">
        <v>-1.63</v>
      </c>
    </row>
    <row r="774" spans="1:8" ht="16.5">
      <c r="A774" s="207" t="str">
        <f t="shared" si="12"/>
        <v>YUASA</v>
      </c>
      <c r="B774" s="207" t="s">
        <v>1934</v>
      </c>
      <c r="C774" s="207">
        <v>14.8</v>
      </c>
      <c r="D774" s="207">
        <v>14.9</v>
      </c>
      <c r="E774" s="207">
        <v>14.8</v>
      </c>
      <c r="F774" s="216">
        <v>14.8</v>
      </c>
      <c r="G774" s="207">
        <v>-0.1</v>
      </c>
      <c r="H774" s="207">
        <v>-0.67</v>
      </c>
    </row>
    <row r="775" spans="1:8" ht="16.5">
      <c r="A775" s="207" t="str">
        <f t="shared" si="12"/>
        <v>ZIGA</v>
      </c>
      <c r="B775" s="207" t="s">
        <v>1935</v>
      </c>
      <c r="C775" s="207">
        <v>4.3600000000000003</v>
      </c>
      <c r="D775" s="207">
        <v>4.38</v>
      </c>
      <c r="E775" s="207">
        <v>4.3</v>
      </c>
      <c r="F775" s="216">
        <v>4.3</v>
      </c>
      <c r="G775" s="207">
        <v>-0.06</v>
      </c>
      <c r="H775" s="207">
        <v>-1.38</v>
      </c>
    </row>
    <row r="776" spans="1:8" ht="16.5">
      <c r="A776" s="207" t="str">
        <f t="shared" si="12"/>
        <v>A5</v>
      </c>
      <c r="B776" s="207" t="s">
        <v>1936</v>
      </c>
      <c r="C776" s="207" t="s">
        <v>1445</v>
      </c>
      <c r="D776" s="207" t="s">
        <v>1522</v>
      </c>
      <c r="E776" s="207" t="s">
        <v>1253</v>
      </c>
      <c r="F776" s="216" t="s">
        <v>1523</v>
      </c>
      <c r="G776" s="207" t="s">
        <v>887</v>
      </c>
      <c r="H776" s="207" t="s">
        <v>887</v>
      </c>
    </row>
    <row r="777" spans="1:8" ht="16.5">
      <c r="A777" s="207" t="str">
        <f t="shared" si="12"/>
        <v>ALL</v>
      </c>
      <c r="B777" s="207" t="s">
        <v>1937</v>
      </c>
      <c r="C777" s="207" t="s">
        <v>1226</v>
      </c>
      <c r="D777" s="207" t="s">
        <v>1590</v>
      </c>
      <c r="E777" s="207" t="s">
        <v>871</v>
      </c>
      <c r="F777" s="216" t="s">
        <v>871</v>
      </c>
      <c r="G777" s="207" t="s">
        <v>917</v>
      </c>
      <c r="H777" s="207" t="s">
        <v>2558</v>
      </c>
    </row>
    <row r="778" spans="1:8" ht="16.5">
      <c r="A778" s="207" t="str">
        <f t="shared" si="12"/>
        <v>ARIN</v>
      </c>
      <c r="B778" s="207" t="s">
        <v>1939</v>
      </c>
      <c r="C778" s="207" t="s">
        <v>1034</v>
      </c>
      <c r="D778" s="207" t="s">
        <v>1773</v>
      </c>
      <c r="E778" s="207" t="s">
        <v>1108</v>
      </c>
      <c r="F778" s="216" t="s">
        <v>1034</v>
      </c>
      <c r="G778" s="207" t="s">
        <v>887</v>
      </c>
      <c r="H778" s="207" t="s">
        <v>887</v>
      </c>
    </row>
    <row r="779" spans="1:8" ht="16.5">
      <c r="A779" s="207" t="str">
        <f t="shared" si="12"/>
        <v>ARROW</v>
      </c>
      <c r="B779" s="207" t="s">
        <v>1940</v>
      </c>
      <c r="C779" s="207" t="s">
        <v>977</v>
      </c>
      <c r="D779" s="207" t="s">
        <v>1370</v>
      </c>
      <c r="E779" s="207" t="s">
        <v>1032</v>
      </c>
      <c r="F779" s="216" t="s">
        <v>1032</v>
      </c>
      <c r="G779" s="207" t="s">
        <v>921</v>
      </c>
      <c r="H779" s="207" t="s">
        <v>2135</v>
      </c>
    </row>
    <row r="780" spans="1:8" ht="16.5">
      <c r="A780" s="207" t="str">
        <f t="shared" si="12"/>
        <v>BC</v>
      </c>
      <c r="B780" s="207" t="s">
        <v>1941</v>
      </c>
      <c r="C780" s="207" t="s">
        <v>911</v>
      </c>
      <c r="D780" s="207" t="s">
        <v>1207</v>
      </c>
      <c r="E780" s="207" t="s">
        <v>1832</v>
      </c>
      <c r="F780" s="216" t="s">
        <v>1832</v>
      </c>
      <c r="G780" s="207" t="s">
        <v>912</v>
      </c>
      <c r="H780" s="207" t="s">
        <v>2275</v>
      </c>
    </row>
    <row r="781" spans="1:8" ht="16.5">
      <c r="A781" s="207" t="str">
        <f t="shared" si="12"/>
        <v>BLESS</v>
      </c>
      <c r="B781" s="207" t="s">
        <v>2241</v>
      </c>
      <c r="C781" s="207" t="s">
        <v>1636</v>
      </c>
      <c r="D781" s="207" t="s">
        <v>2087</v>
      </c>
      <c r="E781" s="207" t="s">
        <v>1636</v>
      </c>
      <c r="F781" s="216" t="s">
        <v>1462</v>
      </c>
      <c r="G781" s="207" t="s">
        <v>945</v>
      </c>
      <c r="H781" s="207" t="s">
        <v>2559</v>
      </c>
    </row>
    <row r="782" spans="1:8" ht="16.5">
      <c r="A782" s="207" t="str">
        <f t="shared" si="12"/>
        <v>BSM</v>
      </c>
      <c r="B782" s="207" t="s">
        <v>1942</v>
      </c>
      <c r="C782" s="207" t="s">
        <v>1099</v>
      </c>
      <c r="D782" s="207" t="s">
        <v>1097</v>
      </c>
      <c r="E782" s="207" t="s">
        <v>2480</v>
      </c>
      <c r="F782" s="216" t="s">
        <v>1099</v>
      </c>
      <c r="G782" s="207" t="s">
        <v>873</v>
      </c>
      <c r="H782" s="207" t="s">
        <v>2433</v>
      </c>
    </row>
    <row r="783" spans="1:8" ht="16.5">
      <c r="A783" s="207" t="str">
        <f t="shared" si="12"/>
        <v>BTW</v>
      </c>
      <c r="B783" s="207" t="s">
        <v>1943</v>
      </c>
      <c r="C783" s="207" t="s">
        <v>1228</v>
      </c>
      <c r="D783" s="207" t="s">
        <v>1252</v>
      </c>
      <c r="E783" s="207" t="s">
        <v>1228</v>
      </c>
      <c r="F783" s="216" t="s">
        <v>1251</v>
      </c>
      <c r="G783" s="207" t="s">
        <v>1366</v>
      </c>
      <c r="H783" s="207" t="s">
        <v>2481</v>
      </c>
    </row>
    <row r="784" spans="1:8" ht="16.5">
      <c r="A784" s="207" t="str">
        <f t="shared" si="12"/>
        <v>CAZ</v>
      </c>
      <c r="B784" s="207" t="s">
        <v>1945</v>
      </c>
      <c r="C784" s="207" t="s">
        <v>1029</v>
      </c>
      <c r="D784" s="207" t="s">
        <v>944</v>
      </c>
      <c r="E784" s="207" t="s">
        <v>1540</v>
      </c>
      <c r="F784" s="216" t="s">
        <v>1540</v>
      </c>
      <c r="G784" s="207" t="s">
        <v>917</v>
      </c>
      <c r="H784" s="207" t="s">
        <v>1037</v>
      </c>
    </row>
    <row r="785" spans="1:8" ht="16.5">
      <c r="A785" s="207" t="str">
        <f t="shared" si="12"/>
        <v>CHEWA</v>
      </c>
      <c r="B785" s="207" t="s">
        <v>1946</v>
      </c>
      <c r="C785" s="207" t="s">
        <v>1252</v>
      </c>
      <c r="D785" s="207" t="s">
        <v>950</v>
      </c>
      <c r="E785" s="207" t="s">
        <v>1251</v>
      </c>
      <c r="F785" s="216" t="s">
        <v>1560</v>
      </c>
      <c r="G785" s="207" t="s">
        <v>1229</v>
      </c>
      <c r="H785" s="207" t="s">
        <v>2386</v>
      </c>
    </row>
    <row r="786" spans="1:8" ht="16.5">
      <c r="A786" s="207" t="str">
        <f t="shared" si="12"/>
        <v>CPANEL</v>
      </c>
      <c r="B786" s="207" t="s">
        <v>1947</v>
      </c>
      <c r="C786" s="207" t="s">
        <v>1997</v>
      </c>
      <c r="D786" s="207" t="s">
        <v>901</v>
      </c>
      <c r="E786" s="207" t="s">
        <v>1997</v>
      </c>
      <c r="F786" s="216" t="s">
        <v>1166</v>
      </c>
      <c r="G786" s="207" t="s">
        <v>887</v>
      </c>
      <c r="H786" s="207" t="s">
        <v>887</v>
      </c>
    </row>
    <row r="787" spans="1:8" ht="16.5">
      <c r="A787" s="207" t="str">
        <f t="shared" si="12"/>
        <v>CRD</v>
      </c>
      <c r="B787" s="207" t="s">
        <v>1948</v>
      </c>
      <c r="C787" s="207" t="s">
        <v>1226</v>
      </c>
      <c r="D787" s="207" t="s">
        <v>1226</v>
      </c>
      <c r="E787" s="207" t="s">
        <v>1879</v>
      </c>
      <c r="F787" s="216" t="s">
        <v>1879</v>
      </c>
      <c r="G787" s="207" t="s">
        <v>873</v>
      </c>
      <c r="H787" s="207" t="s">
        <v>1355</v>
      </c>
    </row>
    <row r="788" spans="1:8" ht="16.5">
      <c r="A788" s="207" t="str">
        <f t="shared" si="12"/>
        <v>DHOUSE</v>
      </c>
      <c r="B788" s="207" t="s">
        <v>1949</v>
      </c>
      <c r="C788" s="207" t="s">
        <v>1239</v>
      </c>
      <c r="D788" s="207" t="s">
        <v>872</v>
      </c>
      <c r="E788" s="207" t="s">
        <v>1238</v>
      </c>
      <c r="F788" s="216" t="s">
        <v>1227</v>
      </c>
      <c r="G788" s="207" t="s">
        <v>895</v>
      </c>
      <c r="H788" s="207" t="s">
        <v>2289</v>
      </c>
    </row>
    <row r="789" spans="1:8" ht="16.5">
      <c r="A789" s="207" t="str">
        <f t="shared" si="12"/>
        <v>DIMET</v>
      </c>
      <c r="B789" s="207" t="s">
        <v>1950</v>
      </c>
      <c r="C789" s="207" t="s">
        <v>1420</v>
      </c>
      <c r="D789" s="207" t="s">
        <v>2243</v>
      </c>
      <c r="E789" s="207" t="s">
        <v>1420</v>
      </c>
      <c r="F789" s="216" t="s">
        <v>1802</v>
      </c>
      <c r="G789" s="207" t="s">
        <v>1229</v>
      </c>
      <c r="H789" s="207" t="s">
        <v>1865</v>
      </c>
    </row>
    <row r="790" spans="1:8" ht="16.5">
      <c r="A790" s="207" t="str">
        <f t="shared" si="12"/>
        <v>DPAINT</v>
      </c>
      <c r="B790" s="207" t="s">
        <v>1952</v>
      </c>
      <c r="C790" s="207" t="s">
        <v>865</v>
      </c>
      <c r="D790" s="207" t="s">
        <v>2478</v>
      </c>
      <c r="E790" s="207" t="s">
        <v>865</v>
      </c>
      <c r="F790" s="216" t="s">
        <v>2478</v>
      </c>
      <c r="G790" s="207" t="s">
        <v>1288</v>
      </c>
      <c r="H790" s="207" t="s">
        <v>2482</v>
      </c>
    </row>
    <row r="791" spans="1:8" ht="16.5">
      <c r="A791" s="207" t="str">
        <f t="shared" si="12"/>
        <v>FLOYD</v>
      </c>
      <c r="B791" s="207" t="s">
        <v>1953</v>
      </c>
      <c r="C791" s="207" t="s">
        <v>1141</v>
      </c>
      <c r="D791" s="207" t="s">
        <v>2006</v>
      </c>
      <c r="E791" s="207" t="s">
        <v>1141</v>
      </c>
      <c r="F791" s="216" t="s">
        <v>2006</v>
      </c>
      <c r="G791" s="207" t="s">
        <v>1158</v>
      </c>
      <c r="H791" s="207" t="s">
        <v>2051</v>
      </c>
    </row>
    <row r="792" spans="1:8" ht="16.5">
      <c r="A792" s="207" t="str">
        <f t="shared" si="12"/>
        <v>HYDRO</v>
      </c>
      <c r="B792" s="207" t="s">
        <v>1954</v>
      </c>
      <c r="C792" s="207" t="s">
        <v>1456</v>
      </c>
      <c r="D792" s="207" t="s">
        <v>1251</v>
      </c>
      <c r="E792" s="207" t="s">
        <v>1944</v>
      </c>
      <c r="F792" s="216" t="s">
        <v>1456</v>
      </c>
      <c r="G792" s="207" t="s">
        <v>1158</v>
      </c>
      <c r="H792" s="207" t="s">
        <v>1270</v>
      </c>
    </row>
    <row r="793" spans="1:8" ht="16.5">
      <c r="A793" s="207" t="str">
        <f t="shared" si="12"/>
        <v>IND</v>
      </c>
      <c r="B793" s="207" t="s">
        <v>1955</v>
      </c>
      <c r="C793" s="207" t="s">
        <v>2237</v>
      </c>
      <c r="D793" s="207" t="s">
        <v>1247</v>
      </c>
      <c r="E793" s="207" t="s">
        <v>2237</v>
      </c>
      <c r="F793" s="216" t="s">
        <v>1993</v>
      </c>
      <c r="G793" s="207" t="s">
        <v>884</v>
      </c>
      <c r="H793" s="207" t="s">
        <v>2464</v>
      </c>
    </row>
    <row r="794" spans="1:8" ht="16.5">
      <c r="A794" s="207" t="str">
        <f t="shared" si="12"/>
        <v>JAK</v>
      </c>
      <c r="B794" s="207" t="s">
        <v>1957</v>
      </c>
      <c r="C794" s="207" t="s">
        <v>1794</v>
      </c>
      <c r="D794" s="207" t="s">
        <v>1807</v>
      </c>
      <c r="E794" s="207" t="s">
        <v>1478</v>
      </c>
      <c r="F794" s="216" t="s">
        <v>909</v>
      </c>
      <c r="G794" s="207" t="s">
        <v>1158</v>
      </c>
      <c r="H794" s="207" t="s">
        <v>1768</v>
      </c>
    </row>
    <row r="795" spans="1:8" ht="16.5">
      <c r="A795" s="207" t="str">
        <f t="shared" si="12"/>
        <v>K</v>
      </c>
      <c r="B795" s="207" t="s">
        <v>1959</v>
      </c>
      <c r="C795" s="207" t="s">
        <v>2205</v>
      </c>
      <c r="D795" s="207" t="s">
        <v>2052</v>
      </c>
      <c r="E795" s="207" t="s">
        <v>1515</v>
      </c>
      <c r="F795" s="216" t="s">
        <v>2052</v>
      </c>
      <c r="G795" s="207" t="s">
        <v>1158</v>
      </c>
      <c r="H795" s="207" t="s">
        <v>998</v>
      </c>
    </row>
    <row r="796" spans="1:8" ht="16.5">
      <c r="A796" s="207" t="str">
        <f t="shared" si="12"/>
        <v>KUN</v>
      </c>
      <c r="B796" s="207" t="s">
        <v>1960</v>
      </c>
      <c r="C796" s="207" t="s">
        <v>1144</v>
      </c>
      <c r="D796" s="207" t="s">
        <v>1144</v>
      </c>
      <c r="E796" s="207" t="s">
        <v>1278</v>
      </c>
      <c r="F796" s="216" t="s">
        <v>1278</v>
      </c>
      <c r="G796" s="207" t="s">
        <v>1467</v>
      </c>
      <c r="H796" s="207" t="s">
        <v>2435</v>
      </c>
    </row>
    <row r="797" spans="1:8" ht="16.5">
      <c r="A797" s="207" t="str">
        <f t="shared" si="12"/>
        <v>META</v>
      </c>
      <c r="B797" s="207" t="s">
        <v>1961</v>
      </c>
      <c r="C797" s="207" t="s">
        <v>2244</v>
      </c>
      <c r="D797" s="207" t="s">
        <v>1438</v>
      </c>
      <c r="E797" s="207" t="s">
        <v>2244</v>
      </c>
      <c r="F797" s="216" t="s">
        <v>2244</v>
      </c>
      <c r="G797" s="207" t="s">
        <v>873</v>
      </c>
      <c r="H797" s="207" t="s">
        <v>2354</v>
      </c>
    </row>
    <row r="798" spans="1:8" ht="16.5">
      <c r="A798" s="207" t="str">
        <f t="shared" si="12"/>
        <v>PPS</v>
      </c>
      <c r="B798" s="207" t="s">
        <v>1963</v>
      </c>
      <c r="C798" s="207" t="s">
        <v>1964</v>
      </c>
      <c r="D798" s="207" t="s">
        <v>1964</v>
      </c>
      <c r="E798" s="207" t="s">
        <v>1519</v>
      </c>
      <c r="F798" s="216" t="s">
        <v>1964</v>
      </c>
      <c r="G798" s="207" t="s">
        <v>887</v>
      </c>
      <c r="H798" s="207" t="s">
        <v>887</v>
      </c>
    </row>
    <row r="799" spans="1:8" ht="16.5">
      <c r="A799" s="207" t="str">
        <f t="shared" si="12"/>
        <v>PROS</v>
      </c>
      <c r="B799" s="207" t="s">
        <v>1965</v>
      </c>
      <c r="C799" s="207" t="s">
        <v>1643</v>
      </c>
      <c r="D799" s="207" t="s">
        <v>1867</v>
      </c>
      <c r="E799" s="207" t="s">
        <v>1253</v>
      </c>
      <c r="F799" s="216" t="s">
        <v>1253</v>
      </c>
      <c r="G799" s="207" t="s">
        <v>1467</v>
      </c>
      <c r="H799" s="207" t="s">
        <v>2364</v>
      </c>
    </row>
    <row r="800" spans="1:8" ht="16.5">
      <c r="A800" s="207" t="str">
        <f t="shared" si="12"/>
        <v>PROUD</v>
      </c>
      <c r="B800" s="207" t="s">
        <v>1966</v>
      </c>
      <c r="C800" s="207" t="s">
        <v>1121</v>
      </c>
      <c r="D800" s="207" t="s">
        <v>1121</v>
      </c>
      <c r="E800" s="207" t="s">
        <v>1176</v>
      </c>
      <c r="F800" s="216" t="s">
        <v>1867</v>
      </c>
      <c r="G800" s="207" t="s">
        <v>921</v>
      </c>
      <c r="H800" s="207" t="s">
        <v>2483</v>
      </c>
    </row>
    <row r="801" spans="1:8" ht="16.5">
      <c r="A801" s="207" t="str">
        <f t="shared" si="12"/>
        <v>PSG</v>
      </c>
      <c r="B801" s="207" t="s">
        <v>2245</v>
      </c>
      <c r="C801" s="207" t="s">
        <v>911</v>
      </c>
      <c r="D801" s="207" t="s">
        <v>1207</v>
      </c>
      <c r="E801" s="207" t="s">
        <v>1812</v>
      </c>
      <c r="F801" s="216" t="s">
        <v>1832</v>
      </c>
      <c r="G801" s="207" t="s">
        <v>966</v>
      </c>
      <c r="H801" s="207" t="s">
        <v>2099</v>
      </c>
    </row>
    <row r="802" spans="1:8" ht="16.5">
      <c r="A802" s="207" t="str">
        <f t="shared" si="12"/>
        <v>SENAJ</v>
      </c>
      <c r="B802" s="207" t="s">
        <v>1967</v>
      </c>
      <c r="C802" s="207" t="s">
        <v>1336</v>
      </c>
      <c r="D802" s="207" t="s">
        <v>1334</v>
      </c>
      <c r="E802" s="207" t="s">
        <v>1636</v>
      </c>
      <c r="F802" s="216" t="s">
        <v>1636</v>
      </c>
      <c r="G802" s="207" t="s">
        <v>971</v>
      </c>
      <c r="H802" s="207" t="s">
        <v>2362</v>
      </c>
    </row>
    <row r="803" spans="1:8" ht="16.5">
      <c r="A803" s="207" t="str">
        <f t="shared" si="12"/>
        <v>SK</v>
      </c>
      <c r="B803" s="207" t="s">
        <v>1968</v>
      </c>
      <c r="C803" s="207" t="s">
        <v>1138</v>
      </c>
      <c r="D803" s="207" t="s">
        <v>1232</v>
      </c>
      <c r="E803" s="207" t="s">
        <v>1138</v>
      </c>
      <c r="F803" s="216" t="s">
        <v>2192</v>
      </c>
      <c r="G803" s="207" t="s">
        <v>2318</v>
      </c>
      <c r="H803" s="207" t="s">
        <v>2436</v>
      </c>
    </row>
    <row r="804" spans="1:8" ht="16.5">
      <c r="A804" s="207" t="str">
        <f t="shared" si="12"/>
        <v>SMART</v>
      </c>
      <c r="B804" s="207" t="s">
        <v>1970</v>
      </c>
      <c r="C804" s="207" t="s">
        <v>1240</v>
      </c>
      <c r="D804" s="207" t="s">
        <v>1241</v>
      </c>
      <c r="E804" s="207" t="s">
        <v>2232</v>
      </c>
      <c r="F804" s="216" t="s">
        <v>2232</v>
      </c>
      <c r="G804" s="207" t="s">
        <v>873</v>
      </c>
      <c r="H804" s="207" t="s">
        <v>2135</v>
      </c>
    </row>
    <row r="805" spans="1:8" ht="16.5">
      <c r="A805" s="207" t="str">
        <f t="shared" si="12"/>
        <v>SSS</v>
      </c>
      <c r="B805" s="207" t="s">
        <v>1971</v>
      </c>
      <c r="C805" s="207" t="s">
        <v>371</v>
      </c>
      <c r="D805" s="207" t="s">
        <v>371</v>
      </c>
      <c r="E805" s="207" t="s">
        <v>371</v>
      </c>
      <c r="F805" s="216" t="s">
        <v>371</v>
      </c>
      <c r="G805" s="207" t="s">
        <v>371</v>
      </c>
      <c r="H805" s="207" t="s">
        <v>371</v>
      </c>
    </row>
    <row r="806" spans="1:8" ht="16.5">
      <c r="A806" s="207" t="str">
        <f t="shared" si="12"/>
        <v>STC</v>
      </c>
      <c r="B806" s="207" t="s">
        <v>1972</v>
      </c>
      <c r="C806" s="207" t="s">
        <v>1227</v>
      </c>
      <c r="D806" s="207" t="s">
        <v>1227</v>
      </c>
      <c r="E806" s="207" t="s">
        <v>1239</v>
      </c>
      <c r="F806" s="216" t="s">
        <v>1239</v>
      </c>
      <c r="G806" s="207" t="s">
        <v>887</v>
      </c>
      <c r="H806" s="207" t="s">
        <v>887</v>
      </c>
    </row>
    <row r="807" spans="1:8" ht="16.5">
      <c r="A807" s="207" t="str">
        <f t="shared" si="12"/>
        <v>TAPAC</v>
      </c>
      <c r="B807" s="207" t="s">
        <v>1973</v>
      </c>
      <c r="C807" s="207" t="s">
        <v>1050</v>
      </c>
      <c r="D807" s="207" t="s">
        <v>1050</v>
      </c>
      <c r="E807" s="207" t="s">
        <v>1390</v>
      </c>
      <c r="F807" s="216" t="s">
        <v>1390</v>
      </c>
      <c r="G807" s="207" t="s">
        <v>1467</v>
      </c>
      <c r="H807" s="207" t="s">
        <v>1030</v>
      </c>
    </row>
    <row r="808" spans="1:8" ht="16.5">
      <c r="A808" s="207" t="str">
        <f t="shared" si="12"/>
        <v>THANA</v>
      </c>
      <c r="B808" s="207" t="s">
        <v>1974</v>
      </c>
      <c r="C808" s="207" t="s">
        <v>1106</v>
      </c>
      <c r="D808" s="207" t="s">
        <v>2151</v>
      </c>
      <c r="E808" s="207" t="s">
        <v>2472</v>
      </c>
      <c r="F808" s="216" t="s">
        <v>2472</v>
      </c>
      <c r="G808" s="207" t="s">
        <v>966</v>
      </c>
      <c r="H808" s="207" t="s">
        <v>2400</v>
      </c>
    </row>
    <row r="809" spans="1:8" ht="16.5">
      <c r="A809" s="207" t="str">
        <f t="shared" si="12"/>
        <v>TIGER</v>
      </c>
      <c r="B809" s="207" t="s">
        <v>1975</v>
      </c>
      <c r="C809" s="207" t="s">
        <v>1175</v>
      </c>
      <c r="D809" s="207" t="s">
        <v>1279</v>
      </c>
      <c r="E809" s="207" t="s">
        <v>1867</v>
      </c>
      <c r="F809" s="216" t="s">
        <v>1175</v>
      </c>
      <c r="G809" s="207" t="s">
        <v>966</v>
      </c>
      <c r="H809" s="207" t="s">
        <v>1557</v>
      </c>
    </row>
    <row r="810" spans="1:8" ht="16.5">
      <c r="A810" s="207" t="str">
        <f t="shared" si="12"/>
        <v>TITLE</v>
      </c>
      <c r="B810" s="207" t="s">
        <v>1976</v>
      </c>
      <c r="C810" s="207" t="s">
        <v>1514</v>
      </c>
      <c r="D810" s="207" t="s">
        <v>2237</v>
      </c>
      <c r="E810" s="207" t="s">
        <v>2063</v>
      </c>
      <c r="F810" s="216" t="s">
        <v>2063</v>
      </c>
      <c r="G810" s="207" t="s">
        <v>873</v>
      </c>
      <c r="H810" s="207" t="s">
        <v>1698</v>
      </c>
    </row>
    <row r="811" spans="1:8" ht="16.5">
      <c r="A811" s="207" t="str">
        <f t="shared" si="12"/>
        <v>YONG</v>
      </c>
      <c r="B811" s="207" t="s">
        <v>2246</v>
      </c>
      <c r="C811" s="207" t="s">
        <v>1489</v>
      </c>
      <c r="D811" s="207" t="s">
        <v>813</v>
      </c>
      <c r="E811" s="207" t="s">
        <v>1489</v>
      </c>
      <c r="F811" s="216" t="s">
        <v>1222</v>
      </c>
      <c r="G811" s="207" t="s">
        <v>963</v>
      </c>
      <c r="H811" s="207" t="s">
        <v>2289</v>
      </c>
    </row>
    <row r="812" spans="1:8" ht="16.5">
      <c r="A812" s="207" t="str">
        <f t="shared" si="12"/>
        <v>ABM</v>
      </c>
      <c r="B812" s="207" t="s">
        <v>1977</v>
      </c>
      <c r="C812" s="207">
        <v>2.44</v>
      </c>
      <c r="D812" s="207">
        <v>2.56</v>
      </c>
      <c r="E812" s="207">
        <v>2.42</v>
      </c>
      <c r="F812" s="216">
        <v>2.52</v>
      </c>
      <c r="G812" s="207">
        <v>0.12</v>
      </c>
      <c r="H812" s="207">
        <v>5</v>
      </c>
    </row>
    <row r="813" spans="1:8" ht="16.5">
      <c r="A813" s="207" t="str">
        <f t="shared" si="12"/>
        <v>PSTC</v>
      </c>
      <c r="B813" s="207" t="s">
        <v>1978</v>
      </c>
      <c r="C813" s="207">
        <v>1.75</v>
      </c>
      <c r="D813" s="207">
        <v>1.76</v>
      </c>
      <c r="E813" s="207">
        <v>1.74</v>
      </c>
      <c r="F813" s="216">
        <v>1.74</v>
      </c>
      <c r="G813" s="207">
        <v>-0.01</v>
      </c>
      <c r="H813" s="207">
        <v>-0.56999999999999995</v>
      </c>
    </row>
    <row r="814" spans="1:8" ht="16.5">
      <c r="A814" s="207" t="str">
        <f t="shared" si="12"/>
        <v>PTC</v>
      </c>
      <c r="B814" s="207" t="s">
        <v>1979</v>
      </c>
      <c r="C814" s="207">
        <v>3.04</v>
      </c>
      <c r="D814" s="207">
        <v>3.12</v>
      </c>
      <c r="E814" s="207">
        <v>3.02</v>
      </c>
      <c r="F814" s="216">
        <v>3.04</v>
      </c>
      <c r="G814" s="207">
        <v>0.02</v>
      </c>
      <c r="H814" s="207">
        <v>0.66</v>
      </c>
    </row>
    <row r="815" spans="1:8" ht="16.5">
      <c r="A815" s="207" t="str">
        <f t="shared" si="12"/>
        <v>SAAM</v>
      </c>
      <c r="B815" s="207" t="s">
        <v>1980</v>
      </c>
      <c r="C815" s="207">
        <v>7.25</v>
      </c>
      <c r="D815" s="207">
        <v>7.25</v>
      </c>
      <c r="E815" s="207">
        <v>7.1</v>
      </c>
      <c r="F815" s="216">
        <v>7.15</v>
      </c>
      <c r="G815" s="207">
        <v>0</v>
      </c>
      <c r="H815" s="207">
        <v>0</v>
      </c>
    </row>
    <row r="816" spans="1:8" ht="16.5">
      <c r="A816" s="207" t="str">
        <f t="shared" si="12"/>
        <v>SEAOIL</v>
      </c>
      <c r="B816" s="207" t="s">
        <v>1981</v>
      </c>
      <c r="C816" s="207">
        <v>4.12</v>
      </c>
      <c r="D816" s="207">
        <v>4.42</v>
      </c>
      <c r="E816" s="207">
        <v>4.12</v>
      </c>
      <c r="F816" s="216">
        <v>4.42</v>
      </c>
      <c r="G816" s="207">
        <v>0.28000000000000003</v>
      </c>
      <c r="H816" s="207">
        <v>6.76</v>
      </c>
    </row>
    <row r="817" spans="1:8" ht="16.5">
      <c r="A817" s="207" t="str">
        <f t="shared" si="12"/>
        <v>SR</v>
      </c>
      <c r="B817" s="207" t="s">
        <v>1982</v>
      </c>
      <c r="C817" s="207">
        <v>1.44</v>
      </c>
      <c r="D817" s="207">
        <v>1.46</v>
      </c>
      <c r="E817" s="207">
        <v>1.44</v>
      </c>
      <c r="F817" s="216">
        <v>1.44</v>
      </c>
      <c r="G817" s="207">
        <v>0</v>
      </c>
      <c r="H817" s="207">
        <v>0</v>
      </c>
    </row>
    <row r="818" spans="1:8" ht="16.5">
      <c r="A818" s="207" t="str">
        <f t="shared" si="12"/>
        <v>STOWER</v>
      </c>
      <c r="B818" s="207" t="s">
        <v>1983</v>
      </c>
      <c r="C818" s="207">
        <v>0.04</v>
      </c>
      <c r="D818" s="207">
        <v>0.05</v>
      </c>
      <c r="E818" s="207">
        <v>0.04</v>
      </c>
      <c r="F818" s="216">
        <v>0.05</v>
      </c>
      <c r="G818" s="207">
        <v>0.01</v>
      </c>
      <c r="H818" s="207">
        <v>25</v>
      </c>
    </row>
    <row r="819" spans="1:8" ht="16.5">
      <c r="A819" s="207" t="str">
        <f t="shared" si="12"/>
        <v>TAKUNI</v>
      </c>
      <c r="B819" s="207" t="s">
        <v>1984</v>
      </c>
      <c r="C819" s="207">
        <v>3.88</v>
      </c>
      <c r="D819" s="207">
        <v>3.94</v>
      </c>
      <c r="E819" s="207">
        <v>3.74</v>
      </c>
      <c r="F819" s="216">
        <v>3.74</v>
      </c>
      <c r="G819" s="207">
        <v>-0.12</v>
      </c>
      <c r="H819" s="207">
        <v>-3.11</v>
      </c>
    </row>
    <row r="820" spans="1:8" ht="16.5">
      <c r="A820" s="207" t="str">
        <f t="shared" si="12"/>
        <v>TPCH</v>
      </c>
      <c r="B820" s="207" t="s">
        <v>103</v>
      </c>
      <c r="C820" s="207">
        <v>8.1</v>
      </c>
      <c r="D820" s="207">
        <v>8.15</v>
      </c>
      <c r="E820" s="207">
        <v>8.0500000000000007</v>
      </c>
      <c r="F820" s="216">
        <v>8.1</v>
      </c>
      <c r="G820" s="207">
        <v>-0.05</v>
      </c>
      <c r="H820" s="207">
        <v>-0.61</v>
      </c>
    </row>
    <row r="821" spans="1:8" ht="16.5">
      <c r="A821" s="207" t="str">
        <f t="shared" si="12"/>
        <v>TRT</v>
      </c>
      <c r="B821" s="207" t="s">
        <v>1985</v>
      </c>
      <c r="C821" s="207">
        <v>2.92</v>
      </c>
      <c r="D821" s="207">
        <v>3.18</v>
      </c>
      <c r="E821" s="207">
        <v>2.92</v>
      </c>
      <c r="F821" s="216">
        <v>2.96</v>
      </c>
      <c r="G821" s="207">
        <v>0.04</v>
      </c>
      <c r="H821" s="207">
        <v>1.37</v>
      </c>
    </row>
    <row r="822" spans="1:8" ht="16.5">
      <c r="A822" s="207" t="str">
        <f t="shared" si="12"/>
        <v>UMS</v>
      </c>
      <c r="B822" s="207" t="s">
        <v>1986</v>
      </c>
      <c r="C822" s="207">
        <v>2.2400000000000002</v>
      </c>
      <c r="D822" s="207">
        <v>2.36</v>
      </c>
      <c r="E822" s="207">
        <v>2.2000000000000002</v>
      </c>
      <c r="F822" s="216">
        <v>2.2799999999999998</v>
      </c>
      <c r="G822" s="207">
        <v>-0.06</v>
      </c>
      <c r="H822" s="207">
        <v>-2.56</v>
      </c>
    </row>
    <row r="823" spans="1:8" ht="16.5">
      <c r="A823" s="207" t="str">
        <f t="shared" si="12"/>
        <v>UPA</v>
      </c>
      <c r="B823" s="207" t="s">
        <v>1987</v>
      </c>
      <c r="C823" s="207">
        <v>0.27</v>
      </c>
      <c r="D823" s="207">
        <v>0.27</v>
      </c>
      <c r="E823" s="207">
        <v>0.26</v>
      </c>
      <c r="F823" s="216">
        <v>0.26</v>
      </c>
      <c r="G823" s="207">
        <v>0</v>
      </c>
      <c r="H823" s="207">
        <v>0</v>
      </c>
    </row>
    <row r="824" spans="1:8" ht="16.5">
      <c r="A824" s="207" t="str">
        <f t="shared" si="12"/>
        <v>ADD</v>
      </c>
      <c r="B824" s="207" t="s">
        <v>1988</v>
      </c>
      <c r="C824" s="207" t="s">
        <v>1361</v>
      </c>
      <c r="D824" s="207" t="s">
        <v>1447</v>
      </c>
      <c r="E824" s="207" t="s">
        <v>1480</v>
      </c>
      <c r="F824" s="216" t="s">
        <v>1361</v>
      </c>
      <c r="G824" s="207" t="s">
        <v>958</v>
      </c>
      <c r="H824" s="207" t="s">
        <v>1149</v>
      </c>
    </row>
    <row r="825" spans="1:8" ht="16.5">
      <c r="A825" s="207" t="str">
        <f t="shared" si="12"/>
        <v>AKP</v>
      </c>
      <c r="B825" s="207" t="s">
        <v>1989</v>
      </c>
      <c r="C825" s="207" t="s">
        <v>2237</v>
      </c>
      <c r="D825" s="207" t="s">
        <v>1993</v>
      </c>
      <c r="E825" s="207" t="s">
        <v>2237</v>
      </c>
      <c r="F825" s="216" t="s">
        <v>1995</v>
      </c>
      <c r="G825" s="207" t="s">
        <v>1158</v>
      </c>
      <c r="H825" s="207" t="s">
        <v>1149</v>
      </c>
    </row>
    <row r="826" spans="1:8" ht="16.5">
      <c r="A826" s="207" t="str">
        <f t="shared" si="12"/>
        <v>AMA</v>
      </c>
      <c r="B826" s="207" t="s">
        <v>1990</v>
      </c>
      <c r="C826" s="207" t="s">
        <v>1566</v>
      </c>
      <c r="D826" s="207" t="s">
        <v>970</v>
      </c>
      <c r="E826" s="207" t="s">
        <v>1517</v>
      </c>
      <c r="F826" s="216" t="s">
        <v>1264</v>
      </c>
      <c r="G826" s="207" t="s">
        <v>921</v>
      </c>
      <c r="H826" s="207" t="s">
        <v>2188</v>
      </c>
    </row>
    <row r="827" spans="1:8" ht="16.5">
      <c r="A827" s="207" t="str">
        <f t="shared" si="12"/>
        <v>ARIP</v>
      </c>
      <c r="B827" s="207" t="s">
        <v>1991</v>
      </c>
      <c r="C827" s="207" t="s">
        <v>952</v>
      </c>
      <c r="D827" s="207" t="s">
        <v>1969</v>
      </c>
      <c r="E827" s="207" t="s">
        <v>952</v>
      </c>
      <c r="F827" s="216" t="s">
        <v>951</v>
      </c>
      <c r="G827" s="207" t="s">
        <v>895</v>
      </c>
      <c r="H827" s="207" t="s">
        <v>2449</v>
      </c>
    </row>
    <row r="828" spans="1:8" ht="16.5">
      <c r="A828" s="207" t="str">
        <f t="shared" si="12"/>
        <v>ATP30</v>
      </c>
      <c r="B828" s="207" t="s">
        <v>1992</v>
      </c>
      <c r="C828" s="207" t="s">
        <v>1682</v>
      </c>
      <c r="D828" s="207" t="s">
        <v>1682</v>
      </c>
      <c r="E828" s="207" t="s">
        <v>1324</v>
      </c>
      <c r="F828" s="216" t="s">
        <v>1471</v>
      </c>
      <c r="G828" s="207" t="s">
        <v>966</v>
      </c>
      <c r="H828" s="207" t="s">
        <v>2319</v>
      </c>
    </row>
    <row r="829" spans="1:8" ht="16.5">
      <c r="A829" s="207" t="str">
        <f t="shared" si="12"/>
        <v>AUCT</v>
      </c>
      <c r="B829" s="207" t="s">
        <v>1996</v>
      </c>
      <c r="C829" s="207" t="s">
        <v>1386</v>
      </c>
      <c r="D829" s="207" t="s">
        <v>1534</v>
      </c>
      <c r="E829" s="207" t="s">
        <v>1706</v>
      </c>
      <c r="F829" s="216" t="s">
        <v>864</v>
      </c>
      <c r="G829" s="207" t="s">
        <v>917</v>
      </c>
      <c r="H829" s="207" t="s">
        <v>1008</v>
      </c>
    </row>
    <row r="830" spans="1:8" ht="16.5">
      <c r="A830" s="207" t="str">
        <f t="shared" si="12"/>
        <v>BIS</v>
      </c>
      <c r="B830" s="207" t="s">
        <v>1998</v>
      </c>
      <c r="C830" s="207" t="s">
        <v>1052</v>
      </c>
      <c r="D830" s="207" t="s">
        <v>798</v>
      </c>
      <c r="E830" s="207" t="s">
        <v>1199</v>
      </c>
      <c r="F830" s="216" t="s">
        <v>1199</v>
      </c>
      <c r="G830" s="207" t="s">
        <v>1025</v>
      </c>
      <c r="H830" s="207" t="s">
        <v>2150</v>
      </c>
    </row>
    <row r="831" spans="1:8" ht="16.5">
      <c r="A831" s="207" t="str">
        <f t="shared" si="12"/>
        <v>BOL</v>
      </c>
      <c r="B831" s="207" t="s">
        <v>1999</v>
      </c>
      <c r="C831" s="207" t="s">
        <v>810</v>
      </c>
      <c r="D831" s="207" t="s">
        <v>888</v>
      </c>
      <c r="E831" s="207" t="s">
        <v>1169</v>
      </c>
      <c r="F831" s="216" t="s">
        <v>888</v>
      </c>
      <c r="G831" s="207" t="s">
        <v>887</v>
      </c>
      <c r="H831" s="207" t="s">
        <v>887</v>
      </c>
    </row>
    <row r="832" spans="1:8" ht="16.5">
      <c r="A832" s="207" t="str">
        <f t="shared" si="12"/>
        <v>CEYE</v>
      </c>
      <c r="B832" s="207" t="s">
        <v>2000</v>
      </c>
      <c r="C832" s="207" t="s">
        <v>1029</v>
      </c>
      <c r="D832" s="207" t="s">
        <v>973</v>
      </c>
      <c r="E832" s="207" t="s">
        <v>1029</v>
      </c>
      <c r="F832" s="216" t="s">
        <v>1027</v>
      </c>
      <c r="G832" s="207" t="s">
        <v>958</v>
      </c>
      <c r="H832" s="207" t="s">
        <v>2429</v>
      </c>
    </row>
    <row r="833" spans="1:8" ht="16.5">
      <c r="A833" s="207" t="str">
        <f t="shared" si="12"/>
        <v>CHIC</v>
      </c>
      <c r="B833" s="207" t="s">
        <v>2248</v>
      </c>
      <c r="C833" s="207" t="s">
        <v>2037</v>
      </c>
      <c r="D833" s="207" t="s">
        <v>1425</v>
      </c>
      <c r="E833" s="207" t="s">
        <v>1276</v>
      </c>
      <c r="F833" s="216" t="s">
        <v>1969</v>
      </c>
      <c r="G833" s="207" t="s">
        <v>2560</v>
      </c>
      <c r="H833" s="207" t="s">
        <v>2561</v>
      </c>
    </row>
    <row r="834" spans="1:8" ht="16.5">
      <c r="A834" s="207" t="str">
        <f t="shared" ref="A834:A868" si="13">IFERROR(LEFT(B834,FIND("&lt;",B834)-2),TRIM(B834))</f>
        <v>CMO</v>
      </c>
      <c r="B834" s="207" t="s">
        <v>2001</v>
      </c>
      <c r="C834" s="207" t="s">
        <v>1566</v>
      </c>
      <c r="D834" s="207" t="s">
        <v>969</v>
      </c>
      <c r="E834" s="207" t="s">
        <v>1187</v>
      </c>
      <c r="F834" s="216" t="s">
        <v>1566</v>
      </c>
      <c r="G834" s="207" t="s">
        <v>895</v>
      </c>
      <c r="H834" s="207" t="s">
        <v>1212</v>
      </c>
    </row>
    <row r="835" spans="1:8" ht="16.5">
      <c r="A835" s="207" t="str">
        <f t="shared" si="13"/>
        <v>D</v>
      </c>
      <c r="B835" s="207" t="s">
        <v>2002</v>
      </c>
      <c r="C835" s="207" t="s">
        <v>1072</v>
      </c>
      <c r="D835" s="207" t="s">
        <v>1166</v>
      </c>
      <c r="E835" s="207" t="s">
        <v>1072</v>
      </c>
      <c r="F835" s="216" t="s">
        <v>1449</v>
      </c>
      <c r="G835" s="207" t="s">
        <v>884</v>
      </c>
      <c r="H835" s="207" t="s">
        <v>1196</v>
      </c>
    </row>
    <row r="836" spans="1:8" ht="16.5">
      <c r="A836" s="207" t="str">
        <f t="shared" si="13"/>
        <v>DV8</v>
      </c>
      <c r="B836" s="207" t="s">
        <v>2003</v>
      </c>
      <c r="C836" s="207" t="s">
        <v>1802</v>
      </c>
      <c r="D836" s="207" t="s">
        <v>1802</v>
      </c>
      <c r="E836" s="207" t="s">
        <v>2238</v>
      </c>
      <c r="F836" s="216" t="s">
        <v>1802</v>
      </c>
      <c r="G836" s="207" t="s">
        <v>887</v>
      </c>
      <c r="H836" s="207" t="s">
        <v>887</v>
      </c>
    </row>
    <row r="837" spans="1:8" ht="16.5">
      <c r="A837" s="207" t="str">
        <f t="shared" si="13"/>
        <v>ETE</v>
      </c>
      <c r="B837" s="207" t="s">
        <v>2004</v>
      </c>
      <c r="C837" s="207" t="s">
        <v>2005</v>
      </c>
      <c r="D837" s="207" t="s">
        <v>2130</v>
      </c>
      <c r="E837" s="207" t="s">
        <v>2007</v>
      </c>
      <c r="F837" s="216" t="s">
        <v>1143</v>
      </c>
      <c r="G837" s="207" t="s">
        <v>873</v>
      </c>
      <c r="H837" s="207" t="s">
        <v>2249</v>
      </c>
    </row>
    <row r="838" spans="1:8" ht="16.5">
      <c r="A838" s="207" t="str">
        <f t="shared" si="13"/>
        <v>FSMART</v>
      </c>
      <c r="B838" s="207" t="s">
        <v>2008</v>
      </c>
      <c r="C838" s="207" t="s">
        <v>1658</v>
      </c>
      <c r="D838" s="207" t="s">
        <v>947</v>
      </c>
      <c r="E838" s="207" t="s">
        <v>866</v>
      </c>
      <c r="F838" s="216" t="s">
        <v>866</v>
      </c>
      <c r="G838" s="207" t="s">
        <v>877</v>
      </c>
      <c r="H838" s="207" t="s">
        <v>2291</v>
      </c>
    </row>
    <row r="839" spans="1:8" ht="16.5">
      <c r="A839" s="207" t="str">
        <f t="shared" si="13"/>
        <v>FVC</v>
      </c>
      <c r="B839" s="207" t="s">
        <v>2010</v>
      </c>
      <c r="C839" s="207" t="s">
        <v>910</v>
      </c>
      <c r="D839" s="207" t="s">
        <v>1782</v>
      </c>
      <c r="E839" s="207" t="s">
        <v>1832</v>
      </c>
      <c r="F839" s="216" t="s">
        <v>1782</v>
      </c>
      <c r="G839" s="207" t="s">
        <v>881</v>
      </c>
      <c r="H839" s="207" t="s">
        <v>2562</v>
      </c>
    </row>
    <row r="840" spans="1:8" ht="16.5">
      <c r="A840" s="207" t="str">
        <f t="shared" si="13"/>
        <v>GLORY</v>
      </c>
      <c r="B840" s="207" t="s">
        <v>2011</v>
      </c>
      <c r="C840" s="207" t="s">
        <v>1258</v>
      </c>
      <c r="D840" s="207" t="s">
        <v>1258</v>
      </c>
      <c r="E840" s="207" t="s">
        <v>1083</v>
      </c>
      <c r="F840" s="216" t="s">
        <v>1148</v>
      </c>
      <c r="G840" s="207" t="s">
        <v>1814</v>
      </c>
      <c r="H840" s="207" t="s">
        <v>2305</v>
      </c>
    </row>
    <row r="841" spans="1:8" ht="16.5">
      <c r="A841" s="207" t="str">
        <f t="shared" si="13"/>
        <v>GSC</v>
      </c>
      <c r="B841" s="207" t="s">
        <v>2012</v>
      </c>
      <c r="C841" s="207" t="s">
        <v>1724</v>
      </c>
      <c r="D841" s="207" t="s">
        <v>1724</v>
      </c>
      <c r="E841" s="207" t="s">
        <v>1048</v>
      </c>
      <c r="F841" s="216" t="s">
        <v>1268</v>
      </c>
      <c r="G841" s="207" t="s">
        <v>895</v>
      </c>
      <c r="H841" s="207" t="s">
        <v>2054</v>
      </c>
    </row>
    <row r="842" spans="1:8" ht="16.5">
      <c r="A842" s="207" t="str">
        <f t="shared" si="13"/>
        <v>HARN</v>
      </c>
      <c r="B842" s="207" t="s">
        <v>2013</v>
      </c>
      <c r="C842" s="207" t="s">
        <v>1254</v>
      </c>
      <c r="D842" s="207" t="s">
        <v>1445</v>
      </c>
      <c r="E842" s="207" t="s">
        <v>1254</v>
      </c>
      <c r="F842" s="216" t="s">
        <v>1254</v>
      </c>
      <c r="G842" s="207" t="s">
        <v>887</v>
      </c>
      <c r="H842" s="207" t="s">
        <v>887</v>
      </c>
    </row>
    <row r="843" spans="1:8" ht="16.5">
      <c r="A843" s="207" t="str">
        <f t="shared" si="13"/>
        <v>HEMP</v>
      </c>
      <c r="B843" s="207" t="s">
        <v>2014</v>
      </c>
      <c r="C843" s="207" t="s">
        <v>1368</v>
      </c>
      <c r="D843" s="207" t="s">
        <v>1368</v>
      </c>
      <c r="E843" s="207" t="s">
        <v>1370</v>
      </c>
      <c r="F843" s="216" t="s">
        <v>1370</v>
      </c>
      <c r="G843" s="207" t="s">
        <v>887</v>
      </c>
      <c r="H843" s="207" t="s">
        <v>887</v>
      </c>
    </row>
    <row r="844" spans="1:8" ht="16.5">
      <c r="A844" s="207" t="str">
        <f t="shared" si="13"/>
        <v>HL</v>
      </c>
      <c r="B844" s="207" t="s">
        <v>2015</v>
      </c>
      <c r="C844" s="207" t="s">
        <v>787</v>
      </c>
      <c r="D844" s="207" t="s">
        <v>2308</v>
      </c>
      <c r="E844" s="207" t="s">
        <v>745</v>
      </c>
      <c r="F844" s="216" t="s">
        <v>939</v>
      </c>
      <c r="G844" s="207" t="s">
        <v>974</v>
      </c>
      <c r="H844" s="207" t="s">
        <v>2320</v>
      </c>
    </row>
    <row r="845" spans="1:8" ht="16.5">
      <c r="A845" s="207" t="str">
        <f t="shared" si="13"/>
        <v>IMH</v>
      </c>
      <c r="B845" s="207" t="s">
        <v>2016</v>
      </c>
      <c r="C845" s="207" t="s">
        <v>1481</v>
      </c>
      <c r="D845" s="207" t="s">
        <v>1481</v>
      </c>
      <c r="E845" s="207" t="s">
        <v>1272</v>
      </c>
      <c r="F845" s="216" t="s">
        <v>1272</v>
      </c>
      <c r="G845" s="207" t="s">
        <v>903</v>
      </c>
      <c r="H845" s="207" t="s">
        <v>2563</v>
      </c>
    </row>
    <row r="846" spans="1:8" ht="16.5">
      <c r="A846" s="207" t="str">
        <f t="shared" si="13"/>
        <v>KK</v>
      </c>
      <c r="B846" s="207" t="s">
        <v>2017</v>
      </c>
      <c r="C846" s="207" t="s">
        <v>1411</v>
      </c>
      <c r="D846" s="207" t="s">
        <v>1497</v>
      </c>
      <c r="E846" s="207" t="s">
        <v>1145</v>
      </c>
      <c r="F846" s="216" t="s">
        <v>1411</v>
      </c>
      <c r="G846" s="207" t="s">
        <v>887</v>
      </c>
      <c r="H846" s="207" t="s">
        <v>887</v>
      </c>
    </row>
    <row r="847" spans="1:8" ht="16.5">
      <c r="A847" s="207" t="str">
        <f t="shared" si="13"/>
        <v>KOOL</v>
      </c>
      <c r="B847" s="207" t="s">
        <v>2018</v>
      </c>
      <c r="C847" s="207" t="s">
        <v>1509</v>
      </c>
      <c r="D847" s="207" t="s">
        <v>1543</v>
      </c>
      <c r="E847" s="207" t="s">
        <v>1509</v>
      </c>
      <c r="F847" s="216" t="s">
        <v>1509</v>
      </c>
      <c r="G847" s="207" t="s">
        <v>887</v>
      </c>
      <c r="H847" s="207" t="s">
        <v>887</v>
      </c>
    </row>
    <row r="848" spans="1:8" ht="16.5">
      <c r="A848" s="207" t="str">
        <f t="shared" si="13"/>
        <v>LDC</v>
      </c>
      <c r="B848" s="207" t="s">
        <v>2019</v>
      </c>
      <c r="C848" s="207" t="s">
        <v>1207</v>
      </c>
      <c r="D848" s="207" t="s">
        <v>1807</v>
      </c>
      <c r="E848" s="207" t="s">
        <v>911</v>
      </c>
      <c r="F848" s="216" t="s">
        <v>1807</v>
      </c>
      <c r="G848" s="207" t="s">
        <v>1366</v>
      </c>
      <c r="H848" s="207" t="s">
        <v>2484</v>
      </c>
    </row>
    <row r="849" spans="1:8" ht="16.5">
      <c r="A849" s="207" t="str">
        <f t="shared" si="13"/>
        <v>LEO</v>
      </c>
      <c r="B849" s="207" t="s">
        <v>2020</v>
      </c>
      <c r="C849" s="207" t="s">
        <v>1205</v>
      </c>
      <c r="D849" s="207" t="s">
        <v>1205</v>
      </c>
      <c r="E849" s="207" t="s">
        <v>1061</v>
      </c>
      <c r="F849" s="216" t="s">
        <v>1205</v>
      </c>
      <c r="G849" s="207" t="s">
        <v>887</v>
      </c>
      <c r="H849" s="207" t="s">
        <v>887</v>
      </c>
    </row>
    <row r="850" spans="1:8" ht="16.5">
      <c r="A850" s="207" t="str">
        <f t="shared" si="13"/>
        <v>MORE</v>
      </c>
      <c r="B850" s="207" t="s">
        <v>2021</v>
      </c>
      <c r="C850" s="207" t="s">
        <v>1177</v>
      </c>
      <c r="D850" s="207" t="s">
        <v>1175</v>
      </c>
      <c r="E850" s="207" t="s">
        <v>1522</v>
      </c>
      <c r="F850" s="216" t="s">
        <v>1177</v>
      </c>
      <c r="G850" s="207" t="s">
        <v>895</v>
      </c>
      <c r="H850" s="207" t="s">
        <v>1288</v>
      </c>
    </row>
    <row r="851" spans="1:8" ht="16.5">
      <c r="A851" s="207" t="str">
        <f t="shared" si="13"/>
        <v>MVP</v>
      </c>
      <c r="B851" s="207" t="s">
        <v>2022</v>
      </c>
      <c r="C851" s="207" t="s">
        <v>933</v>
      </c>
      <c r="D851" s="207" t="s">
        <v>1398</v>
      </c>
      <c r="E851" s="207" t="s">
        <v>964</v>
      </c>
      <c r="F851" s="216" t="s">
        <v>837</v>
      </c>
      <c r="G851" s="207" t="s">
        <v>2355</v>
      </c>
      <c r="H851" s="207" t="s">
        <v>2356</v>
      </c>
    </row>
    <row r="852" spans="1:8" ht="16.5">
      <c r="A852" s="207" t="str">
        <f t="shared" si="13"/>
        <v>NBC</v>
      </c>
      <c r="B852" s="207" t="s">
        <v>2023</v>
      </c>
      <c r="C852" s="207" t="s">
        <v>2237</v>
      </c>
      <c r="D852" s="207" t="s">
        <v>1416</v>
      </c>
      <c r="E852" s="207" t="s">
        <v>2209</v>
      </c>
      <c r="F852" s="216" t="s">
        <v>1417</v>
      </c>
      <c r="G852" s="207" t="s">
        <v>2304</v>
      </c>
      <c r="H852" s="207" t="s">
        <v>2485</v>
      </c>
    </row>
    <row r="853" spans="1:8" ht="16.5">
      <c r="A853" s="207" t="str">
        <f t="shared" si="13"/>
        <v>NCL</v>
      </c>
      <c r="B853" s="207" t="s">
        <v>2024</v>
      </c>
      <c r="C853" s="207" t="s">
        <v>1836</v>
      </c>
      <c r="D853" s="207" t="s">
        <v>1179</v>
      </c>
      <c r="E853" s="207" t="s">
        <v>1180</v>
      </c>
      <c r="F853" s="216" t="s">
        <v>1180</v>
      </c>
      <c r="G853" s="207" t="s">
        <v>887</v>
      </c>
      <c r="H853" s="207" t="s">
        <v>887</v>
      </c>
    </row>
    <row r="854" spans="1:8" ht="16.5">
      <c r="A854" s="207" t="str">
        <f t="shared" si="13"/>
        <v>NEWS</v>
      </c>
      <c r="B854" s="207" t="s">
        <v>2025</v>
      </c>
      <c r="C854" s="207" t="s">
        <v>2026</v>
      </c>
      <c r="D854" s="207" t="s">
        <v>2026</v>
      </c>
      <c r="E854" s="207" t="s">
        <v>1787</v>
      </c>
      <c r="F854" s="216" t="s">
        <v>2026</v>
      </c>
      <c r="G854" s="207" t="s">
        <v>1158</v>
      </c>
      <c r="H854" s="207" t="s">
        <v>2250</v>
      </c>
    </row>
    <row r="855" spans="1:8" ht="16.5">
      <c r="A855" s="207" t="str">
        <f t="shared" si="13"/>
        <v>NINE</v>
      </c>
      <c r="B855" s="207" t="s">
        <v>2027</v>
      </c>
      <c r="C855" s="207" t="s">
        <v>865</v>
      </c>
      <c r="D855" s="207" t="s">
        <v>955</v>
      </c>
      <c r="E855" s="207" t="s">
        <v>1071</v>
      </c>
      <c r="F855" s="216" t="s">
        <v>1997</v>
      </c>
      <c r="G855" s="207" t="s">
        <v>983</v>
      </c>
      <c r="H855" s="207" t="s">
        <v>2486</v>
      </c>
    </row>
    <row r="856" spans="1:8" ht="16.5">
      <c r="A856" s="207" t="str">
        <f t="shared" si="13"/>
        <v>OTO</v>
      </c>
      <c r="B856" s="207" t="s">
        <v>2028</v>
      </c>
      <c r="C856" s="207" t="s">
        <v>1068</v>
      </c>
      <c r="D856" s="207" t="s">
        <v>1069</v>
      </c>
      <c r="E856" s="207" t="s">
        <v>1068</v>
      </c>
      <c r="F856" s="216" t="s">
        <v>1069</v>
      </c>
      <c r="G856" s="207" t="s">
        <v>887</v>
      </c>
      <c r="H856" s="207" t="s">
        <v>887</v>
      </c>
    </row>
    <row r="857" spans="1:8" ht="16.5">
      <c r="A857" s="207" t="str">
        <f t="shared" si="13"/>
        <v>PHOL</v>
      </c>
      <c r="B857" s="207" t="s">
        <v>2029</v>
      </c>
      <c r="C857" s="207" t="s">
        <v>2137</v>
      </c>
      <c r="D857" s="207" t="s">
        <v>2137</v>
      </c>
      <c r="E857" s="207" t="s">
        <v>1133</v>
      </c>
      <c r="F857" s="216" t="s">
        <v>957</v>
      </c>
      <c r="G857" s="207" t="s">
        <v>966</v>
      </c>
      <c r="H857" s="207" t="s">
        <v>1426</v>
      </c>
    </row>
    <row r="858" spans="1:8" ht="16.5">
      <c r="A858" s="207" t="str">
        <f t="shared" si="13"/>
        <v>PICO</v>
      </c>
      <c r="B858" s="207" t="s">
        <v>2030</v>
      </c>
      <c r="C858" s="207" t="s">
        <v>969</v>
      </c>
      <c r="D858" s="207" t="s">
        <v>1210</v>
      </c>
      <c r="E858" s="207" t="s">
        <v>969</v>
      </c>
      <c r="F858" s="216" t="s">
        <v>1210</v>
      </c>
      <c r="G858" s="207" t="s">
        <v>966</v>
      </c>
      <c r="H858" s="207" t="s">
        <v>877</v>
      </c>
    </row>
    <row r="859" spans="1:8" ht="16.5">
      <c r="A859" s="207" t="str">
        <f t="shared" si="13"/>
        <v>QLT</v>
      </c>
      <c r="B859" s="207" t="s">
        <v>2031</v>
      </c>
      <c r="C859" s="207" t="s">
        <v>794</v>
      </c>
      <c r="D859" s="207" t="s">
        <v>994</v>
      </c>
      <c r="E859" s="207" t="s">
        <v>794</v>
      </c>
      <c r="F859" s="216" t="s">
        <v>1034</v>
      </c>
      <c r="G859" s="207" t="s">
        <v>2425</v>
      </c>
      <c r="H859" s="207" t="s">
        <v>2487</v>
      </c>
    </row>
    <row r="860" spans="1:8" ht="16.5">
      <c r="A860" s="207" t="str">
        <f t="shared" si="13"/>
        <v>RP</v>
      </c>
      <c r="B860" s="207" t="s">
        <v>2032</v>
      </c>
      <c r="C860" s="207" t="s">
        <v>893</v>
      </c>
      <c r="D860" s="207" t="s">
        <v>1278</v>
      </c>
      <c r="E860" s="207" t="s">
        <v>813</v>
      </c>
      <c r="F860" s="216" t="s">
        <v>880</v>
      </c>
      <c r="G860" s="207" t="s">
        <v>887</v>
      </c>
      <c r="H860" s="207" t="s">
        <v>887</v>
      </c>
    </row>
    <row r="861" spans="1:8" ht="16.5">
      <c r="A861" s="207" t="str">
        <f t="shared" si="13"/>
        <v>SE</v>
      </c>
      <c r="B861" s="207" t="s">
        <v>2033</v>
      </c>
      <c r="C861" s="207" t="s">
        <v>1143</v>
      </c>
      <c r="D861" s="207" t="s">
        <v>2488</v>
      </c>
      <c r="E861" s="207" t="s">
        <v>1142</v>
      </c>
      <c r="F861" s="216" t="s">
        <v>2489</v>
      </c>
      <c r="G861" s="207" t="s">
        <v>2434</v>
      </c>
      <c r="H861" s="207" t="s">
        <v>2490</v>
      </c>
    </row>
    <row r="862" spans="1:8" ht="16.5">
      <c r="A862" s="207" t="str">
        <f t="shared" si="13"/>
        <v>SLM</v>
      </c>
      <c r="B862" s="207" t="s">
        <v>2034</v>
      </c>
      <c r="C862" s="207" t="s">
        <v>371</v>
      </c>
      <c r="D862" s="207" t="s">
        <v>371</v>
      </c>
      <c r="E862" s="207" t="s">
        <v>371</v>
      </c>
      <c r="F862" s="216" t="s">
        <v>371</v>
      </c>
      <c r="G862" s="207" t="s">
        <v>371</v>
      </c>
      <c r="H862" s="207" t="s">
        <v>371</v>
      </c>
    </row>
    <row r="863" spans="1:8" ht="16.5">
      <c r="A863" s="207" t="str">
        <f t="shared" si="13"/>
        <v>SONIC</v>
      </c>
      <c r="B863" s="207" t="s">
        <v>147</v>
      </c>
      <c r="C863" s="207" t="s">
        <v>1281</v>
      </c>
      <c r="D863" s="207" t="s">
        <v>924</v>
      </c>
      <c r="E863" s="207" t="s">
        <v>926</v>
      </c>
      <c r="F863" s="216" t="s">
        <v>1282</v>
      </c>
      <c r="G863" s="207" t="s">
        <v>971</v>
      </c>
      <c r="H863" s="207" t="s">
        <v>2046</v>
      </c>
    </row>
    <row r="864" spans="1:8" ht="16.5">
      <c r="A864" s="207" t="str">
        <f t="shared" si="13"/>
        <v>SPA</v>
      </c>
      <c r="B864" s="207" t="s">
        <v>146</v>
      </c>
      <c r="C864" s="207" t="s">
        <v>1534</v>
      </c>
      <c r="D864" s="207" t="s">
        <v>1387</v>
      </c>
      <c r="E864" s="207" t="s">
        <v>1386</v>
      </c>
      <c r="F864" s="216" t="s">
        <v>1534</v>
      </c>
      <c r="G864" s="207" t="s">
        <v>887</v>
      </c>
      <c r="H864" s="207" t="s">
        <v>887</v>
      </c>
    </row>
    <row r="865" spans="1:8" ht="16.5">
      <c r="A865" s="207" t="str">
        <f t="shared" si="13"/>
        <v>THMUI</v>
      </c>
      <c r="B865" s="207" t="s">
        <v>2035</v>
      </c>
      <c r="C865" s="207" t="s">
        <v>1232</v>
      </c>
      <c r="D865" s="207" t="s">
        <v>1231</v>
      </c>
      <c r="E865" s="207" t="s">
        <v>2193</v>
      </c>
      <c r="F865" s="216" t="s">
        <v>2193</v>
      </c>
      <c r="G865" s="207" t="s">
        <v>966</v>
      </c>
      <c r="H865" s="207" t="s">
        <v>2291</v>
      </c>
    </row>
    <row r="866" spans="1:8" ht="16.5">
      <c r="A866" s="207" t="str">
        <f t="shared" si="13"/>
        <v>TNDT</v>
      </c>
      <c r="B866" s="207" t="s">
        <v>2036</v>
      </c>
      <c r="C866" s="207" t="s">
        <v>1519</v>
      </c>
      <c r="D866" s="207" t="s">
        <v>1520</v>
      </c>
      <c r="E866" s="207" t="s">
        <v>2491</v>
      </c>
      <c r="F866" s="216" t="s">
        <v>2491</v>
      </c>
      <c r="G866" s="207" t="s">
        <v>873</v>
      </c>
      <c r="H866" s="207" t="s">
        <v>2049</v>
      </c>
    </row>
    <row r="867" spans="1:8" ht="16.5">
      <c r="A867" s="207" t="str">
        <f t="shared" si="13"/>
        <v>TNH</v>
      </c>
      <c r="B867" s="207" t="s">
        <v>110</v>
      </c>
      <c r="C867" s="207" t="s">
        <v>2140</v>
      </c>
      <c r="D867" s="207" t="s">
        <v>2283</v>
      </c>
      <c r="E867" s="207" t="s">
        <v>2140</v>
      </c>
      <c r="F867" s="216" t="s">
        <v>2140</v>
      </c>
      <c r="G867" s="207" t="s">
        <v>887</v>
      </c>
      <c r="H867" s="207" t="s">
        <v>887</v>
      </c>
    </row>
    <row r="868" spans="1:8" ht="16.5">
      <c r="A868" s="207" t="str">
        <f t="shared" si="13"/>
        <v>TNP</v>
      </c>
      <c r="B868" s="207" t="s">
        <v>109</v>
      </c>
      <c r="C868" s="207" t="s">
        <v>1444</v>
      </c>
      <c r="D868" s="207" t="s">
        <v>1444</v>
      </c>
      <c r="E868" s="207" t="s">
        <v>1315</v>
      </c>
      <c r="F868" s="216" t="s">
        <v>1315</v>
      </c>
      <c r="G868" s="207" t="s">
        <v>887</v>
      </c>
      <c r="H868" s="207" t="s">
        <v>887</v>
      </c>
    </row>
    <row r="869" spans="1:8" ht="16.5">
      <c r="A869" s="207" t="str">
        <f>IFERROR(LEFT(B874,FIND("&lt;",B874)-2),TRIM(B874))</f>
        <v>YGG</v>
      </c>
      <c r="B869" s="207" t="s">
        <v>2039</v>
      </c>
      <c r="C869" s="207" t="s">
        <v>371</v>
      </c>
      <c r="D869" s="207" t="s">
        <v>371</v>
      </c>
      <c r="E869" s="207" t="s">
        <v>371</v>
      </c>
      <c r="F869" s="216" t="s">
        <v>371</v>
      </c>
      <c r="G869" s="207" t="s">
        <v>371</v>
      </c>
      <c r="H869" s="207" t="s">
        <v>371</v>
      </c>
    </row>
    <row r="870" spans="1:8" ht="16.5">
      <c r="B870" t="s">
        <v>2251</v>
      </c>
      <c r="C870" t="s">
        <v>2192</v>
      </c>
      <c r="D870" t="s">
        <v>2193</v>
      </c>
      <c r="E870" t="s">
        <v>1136</v>
      </c>
      <c r="F870" s="216" t="s">
        <v>1969</v>
      </c>
      <c r="G870" t="s">
        <v>873</v>
      </c>
      <c r="H870" t="s">
        <v>2059</v>
      </c>
    </row>
    <row r="871" spans="1:8" ht="16.5">
      <c r="B871" t="s">
        <v>2040</v>
      </c>
      <c r="C871" t="s">
        <v>1879</v>
      </c>
      <c r="D871" t="s">
        <v>1944</v>
      </c>
      <c r="E871" t="s">
        <v>1879</v>
      </c>
      <c r="F871" s="216" t="s">
        <v>1226</v>
      </c>
      <c r="G871" t="s">
        <v>1158</v>
      </c>
      <c r="H871" t="s">
        <v>2293</v>
      </c>
    </row>
    <row r="872" spans="1:8" ht="16.5">
      <c r="B872" t="s">
        <v>2041</v>
      </c>
      <c r="C872" t="s">
        <v>1811</v>
      </c>
      <c r="D872" t="s">
        <v>1832</v>
      </c>
      <c r="E872" t="s">
        <v>1630</v>
      </c>
      <c r="F872" s="216" t="s">
        <v>788</v>
      </c>
      <c r="G872" t="s">
        <v>873</v>
      </c>
      <c r="H872" t="s">
        <v>2066</v>
      </c>
    </row>
    <row r="873" spans="1:8" ht="16.5">
      <c r="B873" t="s">
        <v>2042</v>
      </c>
      <c r="C873" t="s">
        <v>893</v>
      </c>
      <c r="D873" t="s">
        <v>893</v>
      </c>
      <c r="E873" t="s">
        <v>879</v>
      </c>
      <c r="F873" s="216" t="s">
        <v>880</v>
      </c>
      <c r="G873" t="s">
        <v>887</v>
      </c>
      <c r="H873" t="s">
        <v>887</v>
      </c>
    </row>
    <row r="874" spans="1:8" ht="16.5">
      <c r="B874" t="s">
        <v>79</v>
      </c>
      <c r="C874" t="s">
        <v>1534</v>
      </c>
      <c r="D874" t="s">
        <v>889</v>
      </c>
      <c r="E874" t="s">
        <v>1539</v>
      </c>
      <c r="F874" s="216" t="s">
        <v>1388</v>
      </c>
      <c r="G874" t="s">
        <v>983</v>
      </c>
      <c r="H874" t="s">
        <v>1095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0FAC6-3960-48C7-B8CB-F21B73A26CF3}">
  <sheetPr>
    <tabColor rgb="FFFF0000"/>
    <outlinePr summaryBelow="0" summaryRight="0"/>
  </sheetPr>
  <dimension ref="A1:DN723"/>
  <sheetViews>
    <sheetView topLeftCell="D643" zoomScale="75" zoomScaleNormal="75" workbookViewId="0">
      <selection activeCell="P668" sqref="P668"/>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103768.76</v>
      </c>
      <c r="C5">
        <v>121649.23</v>
      </c>
      <c r="D5">
        <v>79824.350000000006</v>
      </c>
      <c r="E5">
        <v>70379.520000000004</v>
      </c>
      <c r="F5">
        <v>52443.87</v>
      </c>
      <c r="G5">
        <v>48908.84</v>
      </c>
      <c r="H5">
        <v>62881.68</v>
      </c>
      <c r="I5">
        <v>51895.33</v>
      </c>
      <c r="J5">
        <v>85973.49</v>
      </c>
      <c r="K5">
        <v>48657.36</v>
      </c>
      <c r="L5">
        <v>65146.52</v>
      </c>
      <c r="M5">
        <v>45262.33</v>
      </c>
      <c r="N5">
        <v>58110.76</v>
      </c>
      <c r="O5">
        <v>52447.23</v>
      </c>
      <c r="P5">
        <v>60416.14</v>
      </c>
      <c r="Q5">
        <v>68609.45</v>
      </c>
      <c r="R5">
        <v>36350.19</v>
      </c>
      <c r="S5">
        <v>38073.919999999998</v>
      </c>
      <c r="T5">
        <v>43886.71</v>
      </c>
      <c r="U5">
        <v>33791.379999999997</v>
      </c>
      <c r="V5">
        <v>43290.49</v>
      </c>
      <c r="W5">
        <v>41491.83</v>
      </c>
      <c r="X5">
        <v>40930.99</v>
      </c>
      <c r="Y5">
        <v>31253.15</v>
      </c>
      <c r="Z5">
        <v>33151.01</v>
      </c>
      <c r="AA5">
        <v>33630.04</v>
      </c>
      <c r="AB5">
        <v>39389.51</v>
      </c>
      <c r="AC5">
        <v>32365.67</v>
      </c>
      <c r="AD5">
        <v>33234.9</v>
      </c>
      <c r="AE5">
        <v>40308.97</v>
      </c>
      <c r="AF5">
        <v>43946.59</v>
      </c>
      <c r="AG5">
        <v>30620.7</v>
      </c>
      <c r="AH5">
        <v>37538.120000000003</v>
      </c>
      <c r="AI5">
        <v>31915.11</v>
      </c>
      <c r="AJ5">
        <v>44197.67</v>
      </c>
      <c r="AK5">
        <v>39466.47</v>
      </c>
      <c r="AL5">
        <v>29981.1</v>
      </c>
      <c r="AM5">
        <v>31655.279999999999</v>
      </c>
      <c r="AN5">
        <v>23882.38</v>
      </c>
      <c r="AO5">
        <v>16612.099999999999</v>
      </c>
      <c r="AP5">
        <v>20868.57</v>
      </c>
      <c r="AQ5">
        <v>29490.3</v>
      </c>
      <c r="AR5">
        <v>23179.5</v>
      </c>
      <c r="AS5">
        <v>16519.41</v>
      </c>
      <c r="AT5">
        <v>14926.86</v>
      </c>
      <c r="AU5">
        <v>22386.83</v>
      </c>
      <c r="AV5">
        <v>15602.85</v>
      </c>
      <c r="AW5">
        <v>15057.71</v>
      </c>
      <c r="AX5">
        <v>18600.53</v>
      </c>
      <c r="AY5">
        <v>31250.799999999999</v>
      </c>
      <c r="AZ5">
        <v>25155.87</v>
      </c>
      <c r="BA5">
        <v>45575.4</v>
      </c>
      <c r="BB5">
        <v>41117.54</v>
      </c>
      <c r="BC5">
        <v>34895</v>
      </c>
      <c r="BD5">
        <v>17698</v>
      </c>
      <c r="BE5">
        <v>23475.67</v>
      </c>
      <c r="BF5">
        <v>38800</v>
      </c>
      <c r="BG5">
        <v>52408.01</v>
      </c>
      <c r="BH5"/>
      <c r="BI5"/>
      <c r="BJ5"/>
      <c r="BK5"/>
      <c r="BL5"/>
      <c r="BM5"/>
      <c r="BN5"/>
      <c r="BO5"/>
      <c r="BP5"/>
      <c r="BQ5"/>
      <c r="BR5"/>
      <c r="BS5"/>
      <c r="BT5"/>
    </row>
    <row r="6" spans="1:72">
      <c r="A6" t="s">
        <v>313</v>
      </c>
      <c r="B6">
        <v>392384.82</v>
      </c>
      <c r="C6">
        <v>340734.77</v>
      </c>
      <c r="D6">
        <v>273835.25</v>
      </c>
      <c r="E6">
        <v>140652.21</v>
      </c>
      <c r="F6">
        <v>234432.06</v>
      </c>
      <c r="G6">
        <v>224921.13</v>
      </c>
      <c r="H6">
        <v>0</v>
      </c>
      <c r="I6">
        <v>0</v>
      </c>
      <c r="J6">
        <v>0</v>
      </c>
      <c r="K6">
        <v>0</v>
      </c>
      <c r="L6">
        <v>177945.53</v>
      </c>
      <c r="M6">
        <v>167406.70000000001</v>
      </c>
      <c r="N6">
        <v>179914.76</v>
      </c>
      <c r="O6">
        <v>215569.5</v>
      </c>
      <c r="P6">
        <v>298972.33</v>
      </c>
      <c r="Q6">
        <v>202869.89</v>
      </c>
      <c r="R6">
        <v>234184.9</v>
      </c>
      <c r="S6">
        <v>391134.16</v>
      </c>
      <c r="T6">
        <v>369438.91</v>
      </c>
      <c r="U6">
        <v>246253.36</v>
      </c>
      <c r="V6">
        <v>164291.07999999999</v>
      </c>
      <c r="W6">
        <v>144030.79</v>
      </c>
      <c r="X6">
        <v>116770.73</v>
      </c>
      <c r="Y6">
        <v>64691.56</v>
      </c>
      <c r="Z6">
        <v>90099.09</v>
      </c>
      <c r="AA6">
        <v>76173.75</v>
      </c>
      <c r="AB6">
        <v>75621.070000000007</v>
      </c>
      <c r="AC6">
        <v>90080.45</v>
      </c>
      <c r="AD6">
        <v>91520.56</v>
      </c>
      <c r="AE6">
        <v>91954.94</v>
      </c>
      <c r="AF6">
        <v>106825.7</v>
      </c>
      <c r="AG6">
        <v>96657.5</v>
      </c>
      <c r="AH6">
        <v>87538.83</v>
      </c>
      <c r="AI6">
        <v>77903.78</v>
      </c>
      <c r="AJ6">
        <v>63801.63</v>
      </c>
      <c r="AK6">
        <v>59242.35</v>
      </c>
      <c r="AL6">
        <v>60178.9</v>
      </c>
      <c r="AM6">
        <v>14276</v>
      </c>
      <c r="AN6">
        <v>20119.32</v>
      </c>
      <c r="AO6">
        <v>3011.72</v>
      </c>
      <c r="AP6">
        <v>1875.6</v>
      </c>
      <c r="AQ6">
        <v>12352.92</v>
      </c>
      <c r="AR6">
        <v>61653.4</v>
      </c>
      <c r="AS6">
        <v>1517.18</v>
      </c>
      <c r="AT6">
        <v>2377.5100000000002</v>
      </c>
      <c r="AU6">
        <v>16755.490000000002</v>
      </c>
      <c r="AV6">
        <v>1214.0899999999999</v>
      </c>
      <c r="AW6">
        <v>101151.44</v>
      </c>
      <c r="AX6">
        <v>56090.37</v>
      </c>
      <c r="AY6">
        <v>28988.58</v>
      </c>
      <c r="AZ6">
        <v>10941.74</v>
      </c>
      <c r="BA6">
        <v>44113.78</v>
      </c>
      <c r="BB6">
        <v>10067.950000000001</v>
      </c>
      <c r="BC6">
        <v>17007</v>
      </c>
      <c r="BD6">
        <v>11424</v>
      </c>
      <c r="BE6">
        <v>46186.98</v>
      </c>
      <c r="BF6">
        <v>65782</v>
      </c>
      <c r="BG6">
        <v>0</v>
      </c>
      <c r="BH6"/>
      <c r="BI6"/>
      <c r="BJ6"/>
      <c r="BK6"/>
      <c r="BL6"/>
      <c r="BM6"/>
      <c r="BN6"/>
      <c r="BO6"/>
      <c r="BP6"/>
      <c r="BQ6"/>
      <c r="BR6"/>
      <c r="BS6"/>
      <c r="BT6"/>
    </row>
    <row r="7" spans="1:72">
      <c r="A7" t="s">
        <v>314</v>
      </c>
      <c r="B7">
        <v>447785.62</v>
      </c>
      <c r="C7">
        <v>443879.19</v>
      </c>
      <c r="D7">
        <v>445460.46</v>
      </c>
      <c r="E7">
        <v>371976.17</v>
      </c>
      <c r="F7">
        <v>398801.97</v>
      </c>
      <c r="G7">
        <v>423078.51</v>
      </c>
      <c r="H7">
        <v>436310.61</v>
      </c>
      <c r="I7">
        <v>439746.64</v>
      </c>
      <c r="J7">
        <v>451378.17</v>
      </c>
      <c r="K7">
        <v>396367.06</v>
      </c>
      <c r="L7">
        <v>491639.55</v>
      </c>
      <c r="M7">
        <v>499069.79</v>
      </c>
      <c r="N7">
        <v>514664.03</v>
      </c>
      <c r="O7">
        <v>518617.54</v>
      </c>
      <c r="P7">
        <v>465580.02</v>
      </c>
      <c r="Q7">
        <v>496616.12</v>
      </c>
      <c r="R7">
        <v>463796.9</v>
      </c>
      <c r="S7">
        <v>409487.69</v>
      </c>
      <c r="T7">
        <v>350548.91</v>
      </c>
      <c r="U7">
        <v>419478.18</v>
      </c>
      <c r="V7">
        <v>365996.79999999999</v>
      </c>
      <c r="W7">
        <v>328718.87</v>
      </c>
      <c r="X7">
        <v>318828.59000000003</v>
      </c>
      <c r="Y7">
        <v>300684.92</v>
      </c>
      <c r="Z7">
        <v>328060.09999999998</v>
      </c>
      <c r="AA7">
        <v>302042.48</v>
      </c>
      <c r="AB7">
        <v>334168.36</v>
      </c>
      <c r="AC7">
        <v>302179.40999999997</v>
      </c>
      <c r="AD7">
        <v>289102.83</v>
      </c>
      <c r="AE7">
        <v>248101.88</v>
      </c>
      <c r="AF7">
        <v>309159.55</v>
      </c>
      <c r="AG7">
        <v>287930.59999999998</v>
      </c>
      <c r="AH7">
        <v>304750.74</v>
      </c>
      <c r="AI7">
        <v>312550.7</v>
      </c>
      <c r="AJ7">
        <v>368118.3</v>
      </c>
      <c r="AK7">
        <v>360105.91</v>
      </c>
      <c r="AL7">
        <v>445787.51</v>
      </c>
      <c r="AM7">
        <v>477869.14</v>
      </c>
      <c r="AN7">
        <v>493068.52</v>
      </c>
      <c r="AO7">
        <v>489145.93</v>
      </c>
      <c r="AP7">
        <v>508328.27</v>
      </c>
      <c r="AQ7">
        <v>529237.82999999996</v>
      </c>
      <c r="AR7">
        <v>532852.92000000004</v>
      </c>
      <c r="AS7">
        <v>564868.54</v>
      </c>
      <c r="AT7">
        <v>608237.11</v>
      </c>
      <c r="AU7">
        <v>610002.06000000006</v>
      </c>
      <c r="AV7">
        <v>602189.78</v>
      </c>
      <c r="AW7">
        <v>600069.85</v>
      </c>
      <c r="AX7">
        <v>566396.05000000005</v>
      </c>
      <c r="AY7">
        <v>578974.67000000004</v>
      </c>
      <c r="AZ7">
        <v>596402.81000000006</v>
      </c>
      <c r="BA7">
        <v>582500.12</v>
      </c>
      <c r="BB7">
        <v>563000.31999999995</v>
      </c>
      <c r="BC7">
        <v>568635</v>
      </c>
      <c r="BD7">
        <v>623917</v>
      </c>
      <c r="BE7">
        <v>577095.47</v>
      </c>
      <c r="BF7">
        <v>583141</v>
      </c>
      <c r="BG7">
        <v>542068.16</v>
      </c>
      <c r="BH7"/>
      <c r="BI7"/>
      <c r="BJ7"/>
      <c r="BK7"/>
      <c r="BL7"/>
      <c r="BM7"/>
      <c r="BN7"/>
      <c r="BO7"/>
      <c r="BP7"/>
      <c r="BQ7"/>
      <c r="BR7"/>
      <c r="BS7"/>
      <c r="BT7"/>
    </row>
    <row r="8" spans="1:72">
      <c r="A8" t="s">
        <v>450</v>
      </c>
      <c r="B8">
        <v>401300.72</v>
      </c>
      <c r="C8">
        <v>381224.85</v>
      </c>
      <c r="D8">
        <v>403813.11</v>
      </c>
      <c r="E8">
        <v>302951.40999999997</v>
      </c>
      <c r="F8">
        <v>344162.24</v>
      </c>
      <c r="G8">
        <v>423078.51</v>
      </c>
      <c r="H8">
        <v>436310.61</v>
      </c>
      <c r="I8">
        <v>439746.64</v>
      </c>
      <c r="J8">
        <v>451378.17</v>
      </c>
      <c r="K8">
        <v>396367.06</v>
      </c>
      <c r="L8">
        <v>491639.55</v>
      </c>
      <c r="M8">
        <v>499069.79</v>
      </c>
      <c r="N8">
        <v>514664.03</v>
      </c>
      <c r="O8">
        <v>518617.54</v>
      </c>
      <c r="P8">
        <v>402269.83</v>
      </c>
      <c r="Q8">
        <v>496616.12</v>
      </c>
      <c r="R8">
        <v>437686.37</v>
      </c>
      <c r="S8">
        <v>397753.63</v>
      </c>
      <c r="T8">
        <v>350548.91</v>
      </c>
      <c r="U8">
        <v>419478.18</v>
      </c>
      <c r="V8">
        <v>365996.79999999999</v>
      </c>
      <c r="W8">
        <v>328718.87</v>
      </c>
      <c r="X8">
        <v>318828.59000000003</v>
      </c>
      <c r="Y8">
        <v>300684.92</v>
      </c>
      <c r="Z8">
        <v>328060.09999999998</v>
      </c>
      <c r="AA8">
        <v>302042.48</v>
      </c>
      <c r="AB8">
        <v>334168.36</v>
      </c>
      <c r="AC8">
        <v>302179.40999999997</v>
      </c>
      <c r="AD8">
        <v>289102.83</v>
      </c>
      <c r="AE8">
        <v>248101.88</v>
      </c>
      <c r="AF8">
        <v>309159.55</v>
      </c>
      <c r="AG8">
        <v>287930.59999999998</v>
      </c>
      <c r="AH8">
        <v>304750.74</v>
      </c>
      <c r="AI8">
        <v>312550.7</v>
      </c>
      <c r="AJ8">
        <v>368118.3</v>
      </c>
      <c r="AK8">
        <v>360105.91</v>
      </c>
      <c r="AL8">
        <v>445787.51</v>
      </c>
      <c r="AM8">
        <v>477869.14</v>
      </c>
      <c r="AN8">
        <v>493068.52</v>
      </c>
      <c r="AO8">
        <v>489145.93</v>
      </c>
      <c r="AP8">
        <v>508328.27</v>
      </c>
      <c r="AQ8">
        <v>529237.82999999996</v>
      </c>
      <c r="AR8">
        <v>532852.92000000004</v>
      </c>
      <c r="AS8">
        <v>564868.54</v>
      </c>
      <c r="AT8">
        <v>608237.11</v>
      </c>
      <c r="AU8">
        <v>610002.06000000006</v>
      </c>
      <c r="AV8">
        <v>602189.78</v>
      </c>
      <c r="AW8">
        <v>600069.85</v>
      </c>
      <c r="AX8">
        <v>566396.05000000005</v>
      </c>
      <c r="AY8">
        <v>578974.67000000004</v>
      </c>
      <c r="AZ8">
        <v>596402.81000000006</v>
      </c>
      <c r="BA8">
        <v>582500.12</v>
      </c>
      <c r="BB8">
        <v>563000.31999999995</v>
      </c>
      <c r="BC8">
        <v>568635</v>
      </c>
      <c r="BD8">
        <v>623917</v>
      </c>
      <c r="BE8">
        <v>577095.47</v>
      </c>
      <c r="BF8">
        <v>583141</v>
      </c>
      <c r="BG8">
        <v>542068.16</v>
      </c>
      <c r="BH8"/>
      <c r="BI8"/>
      <c r="BJ8"/>
      <c r="BK8"/>
      <c r="BL8"/>
      <c r="BM8"/>
      <c r="BN8"/>
      <c r="BO8"/>
      <c r="BP8"/>
      <c r="BQ8"/>
      <c r="BR8"/>
      <c r="BS8"/>
      <c r="BT8"/>
    </row>
    <row r="9" spans="1:72">
      <c r="A9" t="s">
        <v>451</v>
      </c>
      <c r="B9">
        <v>46484.9</v>
      </c>
      <c r="C9">
        <v>62654.33</v>
      </c>
      <c r="D9">
        <v>41647.35</v>
      </c>
      <c r="E9">
        <v>69024.759999999995</v>
      </c>
      <c r="F9">
        <v>54639.72</v>
      </c>
      <c r="G9">
        <v>0</v>
      </c>
      <c r="H9">
        <v>0</v>
      </c>
      <c r="I9">
        <v>0</v>
      </c>
      <c r="J9">
        <v>0</v>
      </c>
      <c r="K9">
        <v>0</v>
      </c>
      <c r="L9">
        <v>0</v>
      </c>
      <c r="M9">
        <v>0</v>
      </c>
      <c r="N9">
        <v>0</v>
      </c>
      <c r="O9">
        <v>0</v>
      </c>
      <c r="P9">
        <v>63310.19</v>
      </c>
      <c r="Q9">
        <v>0</v>
      </c>
      <c r="R9">
        <v>26110.53</v>
      </c>
      <c r="S9">
        <v>11734.06</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row>
    <row r="10" spans="1:72">
      <c r="A10" t="s">
        <v>315</v>
      </c>
      <c r="B10">
        <v>1083120.26</v>
      </c>
      <c r="C10">
        <v>1191746.48</v>
      </c>
      <c r="D10">
        <v>1260296.81</v>
      </c>
      <c r="E10">
        <v>1366822.54</v>
      </c>
      <c r="F10">
        <v>1337247.27</v>
      </c>
      <c r="G10">
        <v>1330577.98</v>
      </c>
      <c r="H10">
        <v>1403950.63</v>
      </c>
      <c r="I10">
        <v>1453090.33</v>
      </c>
      <c r="J10">
        <v>1550195.29</v>
      </c>
      <c r="K10">
        <v>1644064.29</v>
      </c>
      <c r="L10">
        <v>1563787.87</v>
      </c>
      <c r="M10">
        <v>1490368.06</v>
      </c>
      <c r="N10">
        <v>1385552.71</v>
      </c>
      <c r="O10">
        <v>1241254.81</v>
      </c>
      <c r="P10">
        <v>1117502.99</v>
      </c>
      <c r="Q10">
        <v>984484.91</v>
      </c>
      <c r="R10">
        <v>1012248.88</v>
      </c>
      <c r="S10">
        <v>1010225.76</v>
      </c>
      <c r="T10">
        <v>975636.11</v>
      </c>
      <c r="U10">
        <v>984216.02</v>
      </c>
      <c r="V10">
        <v>1045778.3</v>
      </c>
      <c r="W10">
        <v>1130488.9099999999</v>
      </c>
      <c r="X10">
        <v>1151156.04</v>
      </c>
      <c r="Y10">
        <v>1154513.8600000001</v>
      </c>
      <c r="Z10">
        <v>1097685.17</v>
      </c>
      <c r="AA10">
        <v>1138411.76</v>
      </c>
      <c r="AB10">
        <v>1147592.3899999999</v>
      </c>
      <c r="AC10">
        <v>1185394.47</v>
      </c>
      <c r="AD10">
        <v>1213531.19</v>
      </c>
      <c r="AE10">
        <v>1260902.6599999999</v>
      </c>
      <c r="AF10">
        <v>1225137.29</v>
      </c>
      <c r="AG10">
        <v>1233692.99</v>
      </c>
      <c r="AH10">
        <v>1201361.93</v>
      </c>
      <c r="AI10">
        <v>1209282.46</v>
      </c>
      <c r="AJ10">
        <v>1182023.74</v>
      </c>
      <c r="AK10">
        <v>1161143.1000000001</v>
      </c>
      <c r="AL10">
        <v>1076083.27</v>
      </c>
      <c r="AM10">
        <v>1099688.3700000001</v>
      </c>
      <c r="AN10">
        <v>1088038.54</v>
      </c>
      <c r="AO10">
        <v>1143184.1100000001</v>
      </c>
      <c r="AP10">
        <v>1113382.8400000001</v>
      </c>
      <c r="AQ10">
        <v>1102897.1299999999</v>
      </c>
      <c r="AR10">
        <v>1070421.67</v>
      </c>
      <c r="AS10">
        <v>1056944.1299999999</v>
      </c>
      <c r="AT10">
        <v>946053.5</v>
      </c>
      <c r="AU10">
        <v>810352.62</v>
      </c>
      <c r="AV10">
        <v>758799.89</v>
      </c>
      <c r="AW10">
        <v>727140.08</v>
      </c>
      <c r="AX10">
        <v>747947.32</v>
      </c>
      <c r="AY10">
        <v>759872.81</v>
      </c>
      <c r="AZ10">
        <v>828136.28</v>
      </c>
      <c r="BA10">
        <v>835444.85</v>
      </c>
      <c r="BB10">
        <v>756416.17</v>
      </c>
      <c r="BC10">
        <v>659736</v>
      </c>
      <c r="BD10">
        <v>657061</v>
      </c>
      <c r="BE10">
        <v>620325.57999999996</v>
      </c>
      <c r="BF10">
        <v>580010</v>
      </c>
      <c r="BG10">
        <v>528650.32999999996</v>
      </c>
      <c r="BH10"/>
      <c r="BI10"/>
      <c r="BJ10"/>
      <c r="BK10"/>
      <c r="BL10"/>
      <c r="BM10"/>
      <c r="BN10"/>
      <c r="BO10"/>
      <c r="BP10"/>
      <c r="BQ10"/>
      <c r="BR10"/>
      <c r="BS10"/>
      <c r="BT10"/>
    </row>
    <row r="11" spans="1:72">
      <c r="A11" t="s">
        <v>694</v>
      </c>
      <c r="B11">
        <v>0</v>
      </c>
      <c r="C11">
        <v>0</v>
      </c>
      <c r="D11">
        <v>0</v>
      </c>
      <c r="E11">
        <v>0</v>
      </c>
      <c r="F11">
        <v>0</v>
      </c>
      <c r="G11">
        <v>0</v>
      </c>
      <c r="H11">
        <v>161958.65</v>
      </c>
      <c r="I11">
        <v>111821.56</v>
      </c>
      <c r="J11">
        <v>116432.71</v>
      </c>
      <c r="K11">
        <v>140132.72</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c r="BI11"/>
      <c r="BJ11"/>
      <c r="BK11"/>
      <c r="BL11"/>
      <c r="BM11"/>
      <c r="BN11"/>
      <c r="BO11"/>
      <c r="BP11"/>
      <c r="BQ11"/>
      <c r="BR11"/>
      <c r="BS11"/>
      <c r="BT11"/>
    </row>
    <row r="12" spans="1:72">
      <c r="A12" t="s">
        <v>695</v>
      </c>
      <c r="B12">
        <v>0</v>
      </c>
      <c r="C12">
        <v>0</v>
      </c>
      <c r="D12">
        <v>0</v>
      </c>
      <c r="E12">
        <v>0</v>
      </c>
      <c r="F12">
        <v>0</v>
      </c>
      <c r="G12">
        <v>0</v>
      </c>
      <c r="H12">
        <v>161958.65</v>
      </c>
      <c r="I12">
        <v>111821.56</v>
      </c>
      <c r="J12">
        <v>116432.71</v>
      </c>
      <c r="K12">
        <v>140132.72</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row>
    <row r="13" spans="1:72">
      <c r="A13" t="s">
        <v>2075</v>
      </c>
      <c r="B13">
        <v>67795.62</v>
      </c>
      <c r="C13">
        <v>78426.12</v>
      </c>
      <c r="D13">
        <v>81089.119999999995</v>
      </c>
      <c r="E13">
        <v>69352.899999999994</v>
      </c>
      <c r="F13">
        <v>66962.649999999994</v>
      </c>
      <c r="G13">
        <v>71159.95</v>
      </c>
      <c r="H13">
        <v>0</v>
      </c>
      <c r="I13">
        <v>8390.7000000000007</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326.39999999999998</v>
      </c>
      <c r="AJ13">
        <v>0</v>
      </c>
      <c r="AK13">
        <v>0</v>
      </c>
      <c r="AL13">
        <v>0</v>
      </c>
      <c r="AM13">
        <v>0</v>
      </c>
      <c r="AN13">
        <v>0</v>
      </c>
      <c r="AO13">
        <v>0</v>
      </c>
      <c r="AP13">
        <v>0</v>
      </c>
      <c r="AQ13">
        <v>0</v>
      </c>
      <c r="AR13">
        <v>235.36</v>
      </c>
      <c r="AS13">
        <v>0</v>
      </c>
      <c r="AT13">
        <v>0</v>
      </c>
      <c r="AU13">
        <v>0</v>
      </c>
      <c r="AV13">
        <v>0</v>
      </c>
      <c r="AW13">
        <v>0</v>
      </c>
      <c r="AX13">
        <v>0</v>
      </c>
      <c r="AY13">
        <v>0</v>
      </c>
      <c r="AZ13">
        <v>0</v>
      </c>
      <c r="BA13">
        <v>0</v>
      </c>
      <c r="BB13">
        <v>0</v>
      </c>
      <c r="BC13">
        <v>0</v>
      </c>
      <c r="BD13">
        <v>0</v>
      </c>
      <c r="BE13">
        <v>0</v>
      </c>
      <c r="BF13">
        <v>0</v>
      </c>
      <c r="BG13">
        <v>0</v>
      </c>
      <c r="BH13"/>
      <c r="BI13"/>
      <c r="BJ13"/>
      <c r="BK13"/>
      <c r="BL13"/>
      <c r="BM13"/>
      <c r="BN13"/>
      <c r="BO13"/>
      <c r="BP13"/>
      <c r="BQ13"/>
      <c r="BR13"/>
      <c r="BS13"/>
      <c r="BT13"/>
    </row>
    <row r="14" spans="1:72">
      <c r="A14" t="s">
        <v>2076</v>
      </c>
      <c r="B14">
        <v>67795.62</v>
      </c>
      <c r="C14">
        <v>78426.12</v>
      </c>
      <c r="D14">
        <v>81089.119999999995</v>
      </c>
      <c r="E14">
        <v>69352.899999999994</v>
      </c>
      <c r="F14">
        <v>66962.649999999994</v>
      </c>
      <c r="G14">
        <v>71159.95</v>
      </c>
      <c r="H14">
        <v>0</v>
      </c>
      <c r="I14">
        <v>8390.7000000000007</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326.39999999999998</v>
      </c>
      <c r="AJ14">
        <v>0</v>
      </c>
      <c r="AK14">
        <v>0</v>
      </c>
      <c r="AL14">
        <v>0</v>
      </c>
      <c r="AM14">
        <v>0</v>
      </c>
      <c r="AN14">
        <v>0</v>
      </c>
      <c r="AO14">
        <v>0</v>
      </c>
      <c r="AP14">
        <v>0</v>
      </c>
      <c r="AQ14">
        <v>0</v>
      </c>
      <c r="AR14">
        <v>235.36</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row>
    <row r="15" spans="1:72">
      <c r="A15" t="s">
        <v>454</v>
      </c>
      <c r="B15">
        <v>3233.2</v>
      </c>
      <c r="C15">
        <v>3880.95</v>
      </c>
      <c r="D15">
        <v>4501.07</v>
      </c>
      <c r="E15">
        <v>6970.13</v>
      </c>
      <c r="F15">
        <v>4232.51</v>
      </c>
      <c r="G15">
        <v>8124.15</v>
      </c>
      <c r="H15">
        <v>97564.160000000003</v>
      </c>
      <c r="I15">
        <v>115753.96</v>
      </c>
      <c r="J15">
        <v>90944.06</v>
      </c>
      <c r="K15">
        <v>107748.71</v>
      </c>
      <c r="L15">
        <v>108538.26</v>
      </c>
      <c r="M15">
        <v>174605.81</v>
      </c>
      <c r="N15">
        <v>94752.1</v>
      </c>
      <c r="O15">
        <v>96199.38</v>
      </c>
      <c r="P15">
        <v>86561.74</v>
      </c>
      <c r="Q15">
        <v>127378.27</v>
      </c>
      <c r="R15">
        <v>76525.83</v>
      </c>
      <c r="S15">
        <v>78959.11</v>
      </c>
      <c r="T15">
        <v>129926.39999999999</v>
      </c>
      <c r="U15">
        <v>76494.48</v>
      </c>
      <c r="V15">
        <v>72396.52</v>
      </c>
      <c r="W15">
        <v>79232.22</v>
      </c>
      <c r="X15">
        <v>78056.61</v>
      </c>
      <c r="Y15">
        <v>100405.45</v>
      </c>
      <c r="Z15">
        <v>78006.44</v>
      </c>
      <c r="AA15">
        <v>77137.210000000006</v>
      </c>
      <c r="AB15">
        <v>74230.44</v>
      </c>
      <c r="AC15">
        <v>90111.96</v>
      </c>
      <c r="AD15">
        <v>67114.64</v>
      </c>
      <c r="AE15">
        <v>66776.83</v>
      </c>
      <c r="AF15">
        <v>71945.38</v>
      </c>
      <c r="AG15">
        <v>102174.72</v>
      </c>
      <c r="AH15">
        <v>65768.639999999999</v>
      </c>
      <c r="AI15">
        <v>68071.240000000005</v>
      </c>
      <c r="AJ15">
        <v>68471.789999999994</v>
      </c>
      <c r="AK15">
        <v>103180.98</v>
      </c>
      <c r="AL15">
        <v>55514.86</v>
      </c>
      <c r="AM15">
        <v>119791.57</v>
      </c>
      <c r="AN15">
        <v>113573.96</v>
      </c>
      <c r="AO15">
        <v>145832.41</v>
      </c>
      <c r="AP15">
        <v>89483.83</v>
      </c>
      <c r="AQ15">
        <v>92979.02</v>
      </c>
      <c r="AR15">
        <v>27209.32</v>
      </c>
      <c r="AS15">
        <v>121204.92</v>
      </c>
      <c r="AT15">
        <v>89801.3</v>
      </c>
      <c r="AU15">
        <v>88523.07</v>
      </c>
      <c r="AV15">
        <v>85417.52</v>
      </c>
      <c r="AW15">
        <v>35579.760000000002</v>
      </c>
      <c r="AX15">
        <v>131863.29</v>
      </c>
      <c r="AY15">
        <v>138095.94</v>
      </c>
      <c r="AZ15">
        <v>138265.45000000001</v>
      </c>
      <c r="BA15">
        <v>34957.68</v>
      </c>
      <c r="BB15">
        <v>27495.56</v>
      </c>
      <c r="BC15">
        <v>20966</v>
      </c>
      <c r="BD15">
        <v>27395</v>
      </c>
      <c r="BE15">
        <v>45899.34</v>
      </c>
      <c r="BF15">
        <v>20323</v>
      </c>
      <c r="BG15">
        <v>25279.99</v>
      </c>
      <c r="BH15"/>
      <c r="BI15"/>
      <c r="BJ15"/>
      <c r="BK15"/>
      <c r="BL15"/>
      <c r="BM15"/>
      <c r="BN15"/>
      <c r="BO15"/>
      <c r="BP15"/>
      <c r="BQ15"/>
      <c r="BR15"/>
      <c r="BS15"/>
      <c r="BT15"/>
    </row>
    <row r="16" spans="1:72">
      <c r="A16" t="s">
        <v>2077</v>
      </c>
      <c r="B16">
        <v>0</v>
      </c>
      <c r="C16">
        <v>0</v>
      </c>
      <c r="D16">
        <v>0</v>
      </c>
      <c r="E16">
        <v>0</v>
      </c>
      <c r="F16">
        <v>0</v>
      </c>
      <c r="G16">
        <v>0</v>
      </c>
      <c r="H16">
        <v>0</v>
      </c>
      <c r="I16">
        <v>0</v>
      </c>
      <c r="J16">
        <v>83541.42</v>
      </c>
      <c r="K16">
        <v>105479.35</v>
      </c>
      <c r="L16">
        <v>0</v>
      </c>
      <c r="M16">
        <v>103568.46</v>
      </c>
      <c r="N16">
        <v>0</v>
      </c>
      <c r="O16">
        <v>0</v>
      </c>
      <c r="P16">
        <v>84539.61</v>
      </c>
      <c r="Q16">
        <v>0</v>
      </c>
      <c r="R16">
        <v>74591.03</v>
      </c>
      <c r="S16">
        <v>76836.62</v>
      </c>
      <c r="T16">
        <v>0</v>
      </c>
      <c r="U16">
        <v>0</v>
      </c>
      <c r="V16">
        <v>70511.27</v>
      </c>
      <c r="W16">
        <v>77792.070000000007</v>
      </c>
      <c r="X16">
        <v>76396.5</v>
      </c>
      <c r="Y16">
        <v>80303.929999999993</v>
      </c>
      <c r="Z16">
        <v>75928.77</v>
      </c>
      <c r="AA16">
        <v>75416.820000000007</v>
      </c>
      <c r="AB16">
        <v>72035.78</v>
      </c>
      <c r="AC16">
        <v>72713.72</v>
      </c>
      <c r="AD16">
        <v>64880.84</v>
      </c>
      <c r="AE16">
        <v>64918.49</v>
      </c>
      <c r="AF16">
        <v>69971.64</v>
      </c>
      <c r="AG16">
        <v>0</v>
      </c>
      <c r="AH16">
        <v>0</v>
      </c>
      <c r="AI16">
        <v>66259.39</v>
      </c>
      <c r="AJ16">
        <v>0</v>
      </c>
      <c r="AK16">
        <v>61273.49</v>
      </c>
      <c r="AL16">
        <v>52764.42</v>
      </c>
      <c r="AM16">
        <v>0</v>
      </c>
      <c r="AN16">
        <v>0</v>
      </c>
      <c r="AO16">
        <v>0</v>
      </c>
      <c r="AP16">
        <v>0</v>
      </c>
      <c r="AQ16">
        <v>0</v>
      </c>
      <c r="AR16">
        <v>25674.29</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row>
    <row r="17" spans="1:72">
      <c r="A17" t="s">
        <v>455</v>
      </c>
      <c r="B17">
        <v>3233.2</v>
      </c>
      <c r="C17">
        <v>3880.95</v>
      </c>
      <c r="D17">
        <v>4501.07</v>
      </c>
      <c r="E17">
        <v>6970.13</v>
      </c>
      <c r="F17">
        <v>4232.51</v>
      </c>
      <c r="G17">
        <v>8124.15</v>
      </c>
      <c r="H17">
        <v>97564.160000000003</v>
      </c>
      <c r="I17">
        <v>115753.96</v>
      </c>
      <c r="J17">
        <v>7402.63</v>
      </c>
      <c r="K17">
        <v>2269.36</v>
      </c>
      <c r="L17">
        <v>108538.26</v>
      </c>
      <c r="M17">
        <v>71037.34</v>
      </c>
      <c r="N17">
        <v>94752.1</v>
      </c>
      <c r="O17">
        <v>96199.38</v>
      </c>
      <c r="P17">
        <v>2022.13</v>
      </c>
      <c r="Q17">
        <v>127378.27</v>
      </c>
      <c r="R17">
        <v>1934.8</v>
      </c>
      <c r="S17">
        <v>2122.4899999999998</v>
      </c>
      <c r="T17">
        <v>0</v>
      </c>
      <c r="U17">
        <v>76494.48</v>
      </c>
      <c r="V17">
        <v>1885.25</v>
      </c>
      <c r="W17">
        <v>1440.15</v>
      </c>
      <c r="X17">
        <v>1660.11</v>
      </c>
      <c r="Y17">
        <v>20101.52</v>
      </c>
      <c r="Z17">
        <v>2077.67</v>
      </c>
      <c r="AA17">
        <v>1720.39</v>
      </c>
      <c r="AB17">
        <v>2194.66</v>
      </c>
      <c r="AC17">
        <v>17398.240000000002</v>
      </c>
      <c r="AD17">
        <v>2233.8000000000002</v>
      </c>
      <c r="AE17">
        <v>1858.34</v>
      </c>
      <c r="AF17">
        <v>1973.74</v>
      </c>
      <c r="AG17">
        <v>102174.72</v>
      </c>
      <c r="AH17">
        <v>65768.639999999999</v>
      </c>
      <c r="AI17">
        <v>1811.84</v>
      </c>
      <c r="AJ17">
        <v>68471.789999999994</v>
      </c>
      <c r="AK17">
        <v>41907.49</v>
      </c>
      <c r="AL17">
        <v>2750.43</v>
      </c>
      <c r="AM17">
        <v>0</v>
      </c>
      <c r="AN17">
        <v>0</v>
      </c>
      <c r="AO17">
        <v>0</v>
      </c>
      <c r="AP17">
        <v>0</v>
      </c>
      <c r="AQ17">
        <v>0</v>
      </c>
      <c r="AR17">
        <v>1535.02</v>
      </c>
      <c r="AS17">
        <v>0</v>
      </c>
      <c r="AT17">
        <v>0</v>
      </c>
      <c r="AU17">
        <v>0</v>
      </c>
      <c r="AV17">
        <v>0</v>
      </c>
      <c r="AW17">
        <v>35579.760000000002</v>
      </c>
      <c r="AX17">
        <v>0</v>
      </c>
      <c r="AY17">
        <v>0</v>
      </c>
      <c r="AZ17">
        <v>0</v>
      </c>
      <c r="BA17">
        <v>34957.68</v>
      </c>
      <c r="BB17">
        <v>27495.56</v>
      </c>
      <c r="BC17">
        <v>0</v>
      </c>
      <c r="BD17">
        <v>0</v>
      </c>
      <c r="BE17">
        <v>0</v>
      </c>
      <c r="BF17">
        <v>0</v>
      </c>
      <c r="BG17">
        <v>0</v>
      </c>
      <c r="BH17"/>
      <c r="BI17"/>
      <c r="BJ17"/>
      <c r="BK17"/>
      <c r="BL17"/>
      <c r="BM17"/>
      <c r="BN17"/>
      <c r="BO17"/>
      <c r="BP17"/>
      <c r="BQ17"/>
      <c r="BR17"/>
      <c r="BS17"/>
      <c r="BT17"/>
    </row>
    <row r="18" spans="1:72">
      <c r="A18" t="s">
        <v>316</v>
      </c>
      <c r="B18">
        <v>2098088.27</v>
      </c>
      <c r="C18">
        <v>2180316.7400000002</v>
      </c>
      <c r="D18">
        <v>2145007.0699999998</v>
      </c>
      <c r="E18">
        <v>2026153.47</v>
      </c>
      <c r="F18">
        <v>2094120.31</v>
      </c>
      <c r="G18">
        <v>2106770.56</v>
      </c>
      <c r="H18">
        <v>2162665.73</v>
      </c>
      <c r="I18">
        <v>2180698.52</v>
      </c>
      <c r="J18">
        <v>2294923.71</v>
      </c>
      <c r="K18">
        <v>2336970.15</v>
      </c>
      <c r="L18">
        <v>2407057.73</v>
      </c>
      <c r="M18">
        <v>2376712.6800000002</v>
      </c>
      <c r="N18">
        <v>2232994.36</v>
      </c>
      <c r="O18">
        <v>2124088.46</v>
      </c>
      <c r="P18">
        <v>2029033.22</v>
      </c>
      <c r="Q18">
        <v>1879958.63</v>
      </c>
      <c r="R18">
        <v>1823106.69</v>
      </c>
      <c r="S18">
        <v>1927880.64</v>
      </c>
      <c r="T18">
        <v>1869437.04</v>
      </c>
      <c r="U18">
        <v>1760233.42</v>
      </c>
      <c r="V18">
        <v>1691753.19</v>
      </c>
      <c r="W18">
        <v>1723962.62</v>
      </c>
      <c r="X18">
        <v>1705742.97</v>
      </c>
      <c r="Y18">
        <v>1651548.95</v>
      </c>
      <c r="Z18">
        <v>1627001.82</v>
      </c>
      <c r="AA18">
        <v>1627395.24</v>
      </c>
      <c r="AB18">
        <v>1671001.76</v>
      </c>
      <c r="AC18">
        <v>1700131.96</v>
      </c>
      <c r="AD18">
        <v>1694504.12</v>
      </c>
      <c r="AE18">
        <v>1708045.27</v>
      </c>
      <c r="AF18">
        <v>1757014.51</v>
      </c>
      <c r="AG18">
        <v>1751076.51</v>
      </c>
      <c r="AH18">
        <v>1696958.26</v>
      </c>
      <c r="AI18">
        <v>1700049.68</v>
      </c>
      <c r="AJ18">
        <v>1726613.14</v>
      </c>
      <c r="AK18">
        <v>1723138.82</v>
      </c>
      <c r="AL18">
        <v>1667545.64</v>
      </c>
      <c r="AM18">
        <v>1743280.37</v>
      </c>
      <c r="AN18">
        <v>1738682.71</v>
      </c>
      <c r="AO18">
        <v>1797786.28</v>
      </c>
      <c r="AP18">
        <v>1733939.1</v>
      </c>
      <c r="AQ18">
        <v>1766957.2</v>
      </c>
      <c r="AR18">
        <v>1715552.17</v>
      </c>
      <c r="AS18">
        <v>1761054.17</v>
      </c>
      <c r="AT18">
        <v>1661396.27</v>
      </c>
      <c r="AU18">
        <v>1548020.07</v>
      </c>
      <c r="AV18">
        <v>1463224.15</v>
      </c>
      <c r="AW18">
        <v>1478998.83</v>
      </c>
      <c r="AX18">
        <v>1520897.57</v>
      </c>
      <c r="AY18">
        <v>1537182.8</v>
      </c>
      <c r="AZ18">
        <v>1598902.15</v>
      </c>
      <c r="BA18">
        <v>1542591.83</v>
      </c>
      <c r="BB18">
        <v>1398097.54</v>
      </c>
      <c r="BC18">
        <v>1301239</v>
      </c>
      <c r="BD18">
        <v>1337495</v>
      </c>
      <c r="BE18">
        <v>1312983.04</v>
      </c>
      <c r="BF18">
        <v>1288056</v>
      </c>
      <c r="BG18">
        <v>1148406.5</v>
      </c>
      <c r="BH18"/>
      <c r="BI18"/>
      <c r="BJ18"/>
      <c r="BK18"/>
      <c r="BL18"/>
      <c r="BM18"/>
      <c r="BN18"/>
      <c r="BO18"/>
      <c r="BP18"/>
      <c r="BQ18"/>
      <c r="BR18"/>
      <c r="BS18"/>
      <c r="BT18"/>
    </row>
    <row r="19" spans="1:72">
      <c r="A19" t="s">
        <v>456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459</v>
      </c>
      <c r="B20">
        <v>5000</v>
      </c>
      <c r="C20">
        <v>5000</v>
      </c>
      <c r="D20">
        <v>5000</v>
      </c>
      <c r="E20">
        <v>5000</v>
      </c>
      <c r="F20">
        <v>5000</v>
      </c>
      <c r="G20">
        <v>5000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row>
    <row r="21" spans="1:72">
      <c r="A21" t="s">
        <v>462</v>
      </c>
      <c r="B21">
        <v>0</v>
      </c>
      <c r="C21">
        <v>0</v>
      </c>
      <c r="D21">
        <v>0</v>
      </c>
      <c r="E21">
        <v>0</v>
      </c>
      <c r="F21">
        <v>0</v>
      </c>
      <c r="G21">
        <v>0</v>
      </c>
      <c r="H21">
        <v>0</v>
      </c>
      <c r="I21">
        <v>0</v>
      </c>
      <c r="J21">
        <v>0</v>
      </c>
      <c r="K21">
        <v>0</v>
      </c>
      <c r="L21">
        <v>5000</v>
      </c>
      <c r="M21">
        <v>5000</v>
      </c>
      <c r="N21">
        <v>5000</v>
      </c>
      <c r="O21">
        <v>5000</v>
      </c>
      <c r="P21">
        <v>5000</v>
      </c>
      <c r="Q21">
        <v>5000</v>
      </c>
      <c r="R21">
        <v>5000</v>
      </c>
      <c r="S21">
        <v>5000</v>
      </c>
      <c r="T21">
        <v>5000</v>
      </c>
      <c r="U21">
        <v>5000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row>
    <row r="22" spans="1:72">
      <c r="A22" t="s">
        <v>466</v>
      </c>
      <c r="B22">
        <v>50454.01</v>
      </c>
      <c r="C22">
        <v>48965</v>
      </c>
      <c r="D22">
        <v>48120.61</v>
      </c>
      <c r="E22">
        <v>48684.7</v>
      </c>
      <c r="F22">
        <v>48787.38</v>
      </c>
      <c r="G22">
        <v>48510.3</v>
      </c>
      <c r="H22">
        <v>55189.78</v>
      </c>
      <c r="I22">
        <v>54885.29</v>
      </c>
      <c r="J22">
        <v>53869.99</v>
      </c>
      <c r="K22">
        <v>54035.31</v>
      </c>
      <c r="L22">
        <v>48705.79</v>
      </c>
      <c r="M22">
        <v>49054.65</v>
      </c>
      <c r="N22">
        <v>47181.72</v>
      </c>
      <c r="O22">
        <v>46571.8</v>
      </c>
      <c r="P22">
        <v>46885.27</v>
      </c>
      <c r="Q22">
        <v>50460.47</v>
      </c>
      <c r="R22">
        <v>50728.43</v>
      </c>
      <c r="S22">
        <v>46830.76</v>
      </c>
      <c r="T22">
        <v>45831.93</v>
      </c>
      <c r="U22">
        <v>47658.63</v>
      </c>
      <c r="V22">
        <v>46035.26</v>
      </c>
      <c r="W22">
        <v>46261.36</v>
      </c>
      <c r="X22">
        <v>45394.78</v>
      </c>
      <c r="Y22">
        <v>43775.3</v>
      </c>
      <c r="Z22">
        <v>44461.93</v>
      </c>
      <c r="AA22">
        <v>43365.5</v>
      </c>
      <c r="AB22">
        <v>43133.23</v>
      </c>
      <c r="AC22">
        <v>39700.6</v>
      </c>
      <c r="AD22">
        <v>38220.400000000001</v>
      </c>
      <c r="AE22">
        <v>35107.17</v>
      </c>
      <c r="AF22">
        <v>33772.28</v>
      </c>
      <c r="AG22">
        <v>33891.129999999997</v>
      </c>
      <c r="AH22">
        <v>31637</v>
      </c>
      <c r="AI22">
        <v>31220.01</v>
      </c>
      <c r="AJ22">
        <v>31756.87</v>
      </c>
      <c r="AK22">
        <v>29065.54</v>
      </c>
      <c r="AL22">
        <v>27356.6</v>
      </c>
      <c r="AM22">
        <v>27168.61</v>
      </c>
      <c r="AN22">
        <v>27148.7</v>
      </c>
      <c r="AO22">
        <v>31036.93</v>
      </c>
      <c r="AP22">
        <v>21533.77</v>
      </c>
      <c r="AQ22">
        <v>20062.14</v>
      </c>
      <c r="AR22">
        <v>17692.64</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row>
    <row r="23" spans="1:72">
      <c r="A23" t="s">
        <v>467</v>
      </c>
      <c r="B23">
        <v>50454.01</v>
      </c>
      <c r="C23">
        <v>48965</v>
      </c>
      <c r="D23">
        <v>48120.61</v>
      </c>
      <c r="E23">
        <v>48684.7</v>
      </c>
      <c r="F23">
        <v>48787.38</v>
      </c>
      <c r="G23">
        <v>48510.3</v>
      </c>
      <c r="H23">
        <v>50189.78</v>
      </c>
      <c r="I23">
        <v>49885.29</v>
      </c>
      <c r="J23">
        <v>48869.99</v>
      </c>
      <c r="K23">
        <v>49035.31</v>
      </c>
      <c r="L23">
        <v>48705.79</v>
      </c>
      <c r="M23">
        <v>49054.65</v>
      </c>
      <c r="N23">
        <v>47181.72</v>
      </c>
      <c r="O23">
        <v>46571.8</v>
      </c>
      <c r="P23">
        <v>46885.27</v>
      </c>
      <c r="Q23">
        <v>50460.47</v>
      </c>
      <c r="R23">
        <v>50728.43</v>
      </c>
      <c r="S23">
        <v>46830.76</v>
      </c>
      <c r="T23">
        <v>45831.93</v>
      </c>
      <c r="U23">
        <v>47658.63</v>
      </c>
      <c r="V23">
        <v>46035.26</v>
      </c>
      <c r="W23">
        <v>46261.36</v>
      </c>
      <c r="X23">
        <v>45394.78</v>
      </c>
      <c r="Y23">
        <v>43775.3</v>
      </c>
      <c r="Z23">
        <v>44461.93</v>
      </c>
      <c r="AA23">
        <v>43365.5</v>
      </c>
      <c r="AB23">
        <v>43133.23</v>
      </c>
      <c r="AC23">
        <v>39700.6</v>
      </c>
      <c r="AD23">
        <v>38220.400000000001</v>
      </c>
      <c r="AE23">
        <v>35107.17</v>
      </c>
      <c r="AF23">
        <v>33772.28</v>
      </c>
      <c r="AG23">
        <v>33891.129999999997</v>
      </c>
      <c r="AH23">
        <v>31637</v>
      </c>
      <c r="AI23">
        <v>31220.01</v>
      </c>
      <c r="AJ23">
        <v>31756.87</v>
      </c>
      <c r="AK23">
        <v>29065.54</v>
      </c>
      <c r="AL23">
        <v>27356.6</v>
      </c>
      <c r="AM23">
        <v>27168.61</v>
      </c>
      <c r="AN23">
        <v>27148.7</v>
      </c>
      <c r="AO23">
        <v>31036.93</v>
      </c>
      <c r="AP23">
        <v>21533.77</v>
      </c>
      <c r="AQ23">
        <v>20062.14</v>
      </c>
      <c r="AR23">
        <v>17692.64</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row>
    <row r="24" spans="1:72">
      <c r="A24" t="s">
        <v>2073</v>
      </c>
      <c r="B24">
        <v>0</v>
      </c>
      <c r="C24">
        <v>0</v>
      </c>
      <c r="D24">
        <v>0</v>
      </c>
      <c r="E24">
        <v>0</v>
      </c>
      <c r="F24">
        <v>0</v>
      </c>
      <c r="G24">
        <v>0</v>
      </c>
      <c r="H24">
        <v>5000</v>
      </c>
      <c r="I24">
        <v>5000</v>
      </c>
      <c r="J24">
        <v>5000</v>
      </c>
      <c r="K24">
        <v>5000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row>
    <row r="25" spans="1:72">
      <c r="A25" t="s">
        <v>317</v>
      </c>
      <c r="B25">
        <v>237070.32</v>
      </c>
      <c r="C25">
        <v>241127.55</v>
      </c>
      <c r="D25">
        <v>243625.59</v>
      </c>
      <c r="E25">
        <v>245928.26</v>
      </c>
      <c r="F25">
        <v>253802.92</v>
      </c>
      <c r="G25">
        <v>261331.1</v>
      </c>
      <c r="H25">
        <v>331452.48</v>
      </c>
      <c r="I25">
        <v>334829.94</v>
      </c>
      <c r="J25">
        <v>274728.78000000003</v>
      </c>
      <c r="K25">
        <v>283886.34000000003</v>
      </c>
      <c r="L25">
        <v>282087.55</v>
      </c>
      <c r="M25">
        <v>295928</v>
      </c>
      <c r="N25">
        <v>287202.86</v>
      </c>
      <c r="O25">
        <v>293813.71000000002</v>
      </c>
      <c r="P25">
        <v>306803.90999999997</v>
      </c>
      <c r="Q25">
        <v>294613.39</v>
      </c>
      <c r="R25">
        <v>307294.15999999997</v>
      </c>
      <c r="S25">
        <v>300255.02</v>
      </c>
      <c r="T25">
        <v>301067.89</v>
      </c>
      <c r="U25">
        <v>284602.5</v>
      </c>
      <c r="V25">
        <v>312676.05</v>
      </c>
      <c r="W25">
        <v>320471.84000000003</v>
      </c>
      <c r="X25">
        <v>327477.03000000003</v>
      </c>
      <c r="Y25">
        <v>335430.63</v>
      </c>
      <c r="Z25">
        <v>344791.15</v>
      </c>
      <c r="AA25">
        <v>353518.02</v>
      </c>
      <c r="AB25">
        <v>356866.22</v>
      </c>
      <c r="AC25">
        <v>361741.16</v>
      </c>
      <c r="AD25">
        <v>360613.72</v>
      </c>
      <c r="AE25">
        <v>368542.65</v>
      </c>
      <c r="AF25">
        <v>376498.92</v>
      </c>
      <c r="AG25">
        <v>353664.91</v>
      </c>
      <c r="AH25">
        <v>358565.04</v>
      </c>
      <c r="AI25">
        <v>398909.8</v>
      </c>
      <c r="AJ25">
        <v>368435.8</v>
      </c>
      <c r="AK25">
        <v>402083.44</v>
      </c>
      <c r="AL25">
        <v>404519.96</v>
      </c>
      <c r="AM25">
        <v>366016.68</v>
      </c>
      <c r="AN25">
        <v>393835.3</v>
      </c>
      <c r="AO25">
        <v>372679.7</v>
      </c>
      <c r="AP25">
        <v>372874.45</v>
      </c>
      <c r="AQ25">
        <v>373345.89</v>
      </c>
      <c r="AR25">
        <v>394146.7</v>
      </c>
      <c r="AS25">
        <v>380299.69</v>
      </c>
      <c r="AT25">
        <v>381404.54</v>
      </c>
      <c r="AU25">
        <v>386281.78</v>
      </c>
      <c r="AV25">
        <v>382091.93</v>
      </c>
      <c r="AW25">
        <v>373356.16</v>
      </c>
      <c r="AX25">
        <v>380413.67</v>
      </c>
      <c r="AY25">
        <v>390934.59</v>
      </c>
      <c r="AZ25">
        <v>400253.24</v>
      </c>
      <c r="BA25">
        <v>412269.94</v>
      </c>
      <c r="BB25">
        <v>422527.75</v>
      </c>
      <c r="BC25">
        <v>434381</v>
      </c>
      <c r="BD25">
        <v>440372</v>
      </c>
      <c r="BE25">
        <v>447240.57</v>
      </c>
      <c r="BF25">
        <v>449799</v>
      </c>
      <c r="BG25">
        <v>457285.23</v>
      </c>
      <c r="BH25"/>
      <c r="BI25"/>
      <c r="BJ25"/>
      <c r="BK25"/>
      <c r="BL25"/>
      <c r="BM25"/>
      <c r="BN25"/>
      <c r="BO25"/>
      <c r="BP25"/>
      <c r="BQ25"/>
      <c r="BR25"/>
      <c r="BS25"/>
      <c r="BT25"/>
    </row>
    <row r="26" spans="1:72">
      <c r="A26" t="s">
        <v>469</v>
      </c>
      <c r="B26">
        <v>48722.45</v>
      </c>
      <c r="C26">
        <v>43900.44</v>
      </c>
      <c r="D26">
        <v>41796.559999999998</v>
      </c>
      <c r="E26">
        <v>56875.22</v>
      </c>
      <c r="F26">
        <v>52541.760000000002</v>
      </c>
      <c r="G26">
        <v>59482.89</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row>
    <row r="27" spans="1:72">
      <c r="A27" t="s">
        <v>318</v>
      </c>
      <c r="B27">
        <v>18790.54</v>
      </c>
      <c r="C27">
        <v>17507.080000000002</v>
      </c>
      <c r="D27">
        <v>15921.16</v>
      </c>
      <c r="E27">
        <v>14968.64</v>
      </c>
      <c r="F27">
        <v>13730.09</v>
      </c>
      <c r="G27">
        <v>13259.77</v>
      </c>
      <c r="H27">
        <v>13534.32</v>
      </c>
      <c r="I27">
        <v>10355</v>
      </c>
      <c r="J27">
        <v>10354.99</v>
      </c>
      <c r="K27">
        <v>10629.06</v>
      </c>
      <c r="L27">
        <v>8689.51</v>
      </c>
      <c r="M27">
        <v>8957.2800000000007</v>
      </c>
      <c r="N27">
        <v>9199.34</v>
      </c>
      <c r="O27">
        <v>8669.6200000000008</v>
      </c>
      <c r="P27">
        <v>8609.36</v>
      </c>
      <c r="Q27">
        <v>5652.44</v>
      </c>
      <c r="R27">
        <v>3968.59</v>
      </c>
      <c r="S27">
        <v>3509.38</v>
      </c>
      <c r="T27">
        <v>3549.42</v>
      </c>
      <c r="U27">
        <v>3523.92</v>
      </c>
      <c r="V27">
        <v>3874.76</v>
      </c>
      <c r="W27">
        <v>4221.8</v>
      </c>
      <c r="X27">
        <v>4565.0200000000004</v>
      </c>
      <c r="Y27">
        <v>4914.91</v>
      </c>
      <c r="Z27">
        <v>5264.79</v>
      </c>
      <c r="AA27">
        <v>5101.8599999999997</v>
      </c>
      <c r="AB27">
        <v>5435.52</v>
      </c>
      <c r="AC27">
        <v>5773.76</v>
      </c>
      <c r="AD27">
        <v>6112.01</v>
      </c>
      <c r="AE27">
        <v>6446.57</v>
      </c>
      <c r="AF27">
        <v>6777.47</v>
      </c>
      <c r="AG27">
        <v>7115.71</v>
      </c>
      <c r="AH27">
        <v>7379.16</v>
      </c>
      <c r="AI27">
        <v>7382.28</v>
      </c>
      <c r="AJ27">
        <v>7541.34</v>
      </c>
      <c r="AK27">
        <v>6934.23</v>
      </c>
      <c r="AL27">
        <v>7240.08</v>
      </c>
      <c r="AM27">
        <v>7374.81</v>
      </c>
      <c r="AN27">
        <v>7719.23</v>
      </c>
      <c r="AO27">
        <v>8070.34</v>
      </c>
      <c r="AP27">
        <v>8433.7199999999993</v>
      </c>
      <c r="AQ27">
        <v>8788.2199999999993</v>
      </c>
      <c r="AR27">
        <v>8888.8700000000008</v>
      </c>
      <c r="AS27">
        <v>29282.27</v>
      </c>
      <c r="AT27">
        <v>31455.79</v>
      </c>
      <c r="AU27">
        <v>33372.25</v>
      </c>
      <c r="AV27">
        <v>33962.33</v>
      </c>
      <c r="AW27">
        <v>35641.800000000003</v>
      </c>
      <c r="AX27">
        <v>24915.63</v>
      </c>
      <c r="AY27">
        <v>26880.41</v>
      </c>
      <c r="AZ27">
        <v>28845.41</v>
      </c>
      <c r="BA27">
        <v>29639.24</v>
      </c>
      <c r="BB27">
        <v>17434</v>
      </c>
      <c r="BC27">
        <v>19616</v>
      </c>
      <c r="BD27">
        <v>17640</v>
      </c>
      <c r="BE27">
        <v>17537.72</v>
      </c>
      <c r="BF27">
        <v>18200</v>
      </c>
      <c r="BG27">
        <v>19226.93</v>
      </c>
      <c r="BH27"/>
      <c r="BI27"/>
      <c r="BJ27"/>
      <c r="BK27"/>
      <c r="BL27"/>
      <c r="BM27"/>
      <c r="BN27"/>
      <c r="BO27"/>
      <c r="BP27"/>
      <c r="BQ27"/>
      <c r="BR27"/>
      <c r="BS27"/>
      <c r="BT27"/>
    </row>
    <row r="28" spans="1:72">
      <c r="A28" t="s">
        <v>470</v>
      </c>
      <c r="B28">
        <v>18790.54</v>
      </c>
      <c r="C28">
        <v>17507.080000000002</v>
      </c>
      <c r="D28">
        <v>15921.16</v>
      </c>
      <c r="E28">
        <v>14968.64</v>
      </c>
      <c r="F28">
        <v>13730.09</v>
      </c>
      <c r="G28">
        <v>13259.77</v>
      </c>
      <c r="H28">
        <v>13534.32</v>
      </c>
      <c r="I28">
        <v>10355</v>
      </c>
      <c r="J28">
        <v>10354.99</v>
      </c>
      <c r="K28">
        <v>10629.06</v>
      </c>
      <c r="L28">
        <v>8689.51</v>
      </c>
      <c r="M28">
        <v>8957.2800000000007</v>
      </c>
      <c r="N28">
        <v>9199.34</v>
      </c>
      <c r="O28">
        <v>8669.6200000000008</v>
      </c>
      <c r="P28">
        <v>8609.36</v>
      </c>
      <c r="Q28">
        <v>5652.44</v>
      </c>
      <c r="R28">
        <v>3968.59</v>
      </c>
      <c r="S28">
        <v>3509.38</v>
      </c>
      <c r="T28">
        <v>3549.42</v>
      </c>
      <c r="U28">
        <v>3523.92</v>
      </c>
      <c r="V28">
        <v>3874.76</v>
      </c>
      <c r="W28">
        <v>4221.8</v>
      </c>
      <c r="X28">
        <v>4565.0200000000004</v>
      </c>
      <c r="Y28">
        <v>4914.91</v>
      </c>
      <c r="Z28">
        <v>5264.79</v>
      </c>
      <c r="AA28">
        <v>5101.8599999999997</v>
      </c>
      <c r="AB28">
        <v>5435.52</v>
      </c>
      <c r="AC28">
        <v>5773.76</v>
      </c>
      <c r="AD28">
        <v>6112.01</v>
      </c>
      <c r="AE28">
        <v>6446.57</v>
      </c>
      <c r="AF28">
        <v>6777.47</v>
      </c>
      <c r="AG28">
        <v>7115.71</v>
      </c>
      <c r="AH28">
        <v>7379.16</v>
      </c>
      <c r="AI28">
        <v>7382.28</v>
      </c>
      <c r="AJ28">
        <v>7541.34</v>
      </c>
      <c r="AK28">
        <v>6934.23</v>
      </c>
      <c r="AL28">
        <v>7240.08</v>
      </c>
      <c r="AM28">
        <v>7374.81</v>
      </c>
      <c r="AN28">
        <v>7719.23</v>
      </c>
      <c r="AO28">
        <v>8070.34</v>
      </c>
      <c r="AP28">
        <v>8433.7199999999993</v>
      </c>
      <c r="AQ28">
        <v>8788.2199999999993</v>
      </c>
      <c r="AR28">
        <v>8888.8700000000008</v>
      </c>
      <c r="AS28">
        <v>29282.27</v>
      </c>
      <c r="AT28">
        <v>31455.79</v>
      </c>
      <c r="AU28">
        <v>33372.25</v>
      </c>
      <c r="AV28">
        <v>33962.33</v>
      </c>
      <c r="AW28">
        <v>35641.800000000003</v>
      </c>
      <c r="AX28">
        <v>24915.63</v>
      </c>
      <c r="AY28">
        <v>26880.41</v>
      </c>
      <c r="AZ28">
        <v>28845.41</v>
      </c>
      <c r="BA28">
        <v>29639.24</v>
      </c>
      <c r="BB28">
        <v>17434</v>
      </c>
      <c r="BC28">
        <v>19616</v>
      </c>
      <c r="BD28">
        <v>17640</v>
      </c>
      <c r="BE28">
        <v>17537.72</v>
      </c>
      <c r="BF28">
        <v>18200</v>
      </c>
      <c r="BG28">
        <v>19226.93</v>
      </c>
      <c r="BH28"/>
      <c r="BI28"/>
      <c r="BJ28"/>
      <c r="BK28"/>
      <c r="BL28"/>
      <c r="BM28"/>
      <c r="BN28"/>
      <c r="BO28"/>
      <c r="BP28"/>
      <c r="BQ28"/>
      <c r="BR28"/>
      <c r="BS28"/>
      <c r="BT28"/>
    </row>
    <row r="29" spans="1:72">
      <c r="A29" t="s">
        <v>472</v>
      </c>
      <c r="B29">
        <v>189161.73</v>
      </c>
      <c r="C29">
        <v>203137.56</v>
      </c>
      <c r="D29">
        <v>203842.95</v>
      </c>
      <c r="E29">
        <v>202642.33</v>
      </c>
      <c r="F29">
        <v>205177.55</v>
      </c>
      <c r="G29">
        <v>221678.68</v>
      </c>
      <c r="H29">
        <v>241099.14</v>
      </c>
      <c r="I29">
        <v>215856.52</v>
      </c>
      <c r="J29">
        <v>224349.11</v>
      </c>
      <c r="K29">
        <v>263486.68</v>
      </c>
      <c r="L29">
        <v>257694.34</v>
      </c>
      <c r="M29">
        <v>255516.75</v>
      </c>
      <c r="N29">
        <v>229087.59</v>
      </c>
      <c r="O29">
        <v>223727.32</v>
      </c>
      <c r="P29">
        <v>205690.63</v>
      </c>
      <c r="Q29">
        <v>188304.54</v>
      </c>
      <c r="R29">
        <v>179854.5</v>
      </c>
      <c r="S29">
        <v>177257.36</v>
      </c>
      <c r="T29">
        <v>162362.93</v>
      </c>
      <c r="U29">
        <v>161703.82999999999</v>
      </c>
      <c r="V29">
        <v>149454.16</v>
      </c>
      <c r="W29">
        <v>157846.76</v>
      </c>
      <c r="X29">
        <v>154851.10999999999</v>
      </c>
      <c r="Y29">
        <v>160231.28</v>
      </c>
      <c r="Z29">
        <v>147038.12</v>
      </c>
      <c r="AA29">
        <v>146413.19</v>
      </c>
      <c r="AB29">
        <v>139424.35999999999</v>
      </c>
      <c r="AC29">
        <v>137591.71</v>
      </c>
      <c r="AD29">
        <v>125309.36</v>
      </c>
      <c r="AE29">
        <v>123900.2</v>
      </c>
      <c r="AF29">
        <v>133445.23000000001</v>
      </c>
      <c r="AG29">
        <v>136704.57</v>
      </c>
      <c r="AH29">
        <v>124066.83</v>
      </c>
      <c r="AI29">
        <v>123183.93</v>
      </c>
      <c r="AJ29">
        <v>123108.74</v>
      </c>
      <c r="AK29">
        <v>110861.75</v>
      </c>
      <c r="AL29">
        <v>96286.36</v>
      </c>
      <c r="AM29">
        <v>85589.04</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row>
    <row r="30" spans="1:72">
      <c r="A30" t="s">
        <v>473</v>
      </c>
      <c r="B30">
        <v>0</v>
      </c>
      <c r="C30">
        <v>0</v>
      </c>
      <c r="D30">
        <v>0</v>
      </c>
      <c r="E30">
        <v>0</v>
      </c>
      <c r="F30">
        <v>0</v>
      </c>
      <c r="G30">
        <v>0</v>
      </c>
      <c r="H30">
        <v>0</v>
      </c>
      <c r="I30">
        <v>0</v>
      </c>
      <c r="J30">
        <v>73416.240000000005</v>
      </c>
      <c r="K30">
        <v>77556.490000000005</v>
      </c>
      <c r="L30">
        <v>8672.5300000000007</v>
      </c>
      <c r="M30">
        <v>0</v>
      </c>
      <c r="N30">
        <v>10906.94</v>
      </c>
      <c r="O30">
        <v>12024.14</v>
      </c>
      <c r="P30">
        <v>0</v>
      </c>
      <c r="Q30">
        <v>14258.55</v>
      </c>
      <c r="R30">
        <v>0</v>
      </c>
      <c r="S30">
        <v>0</v>
      </c>
      <c r="T30">
        <v>0</v>
      </c>
      <c r="U30">
        <v>18727.37</v>
      </c>
      <c r="V30">
        <v>0</v>
      </c>
      <c r="W30">
        <v>0</v>
      </c>
      <c r="X30">
        <v>0</v>
      </c>
      <c r="Y30">
        <v>0</v>
      </c>
      <c r="Z30">
        <v>0</v>
      </c>
      <c r="AA30">
        <v>0</v>
      </c>
      <c r="AB30">
        <v>0</v>
      </c>
      <c r="AC30">
        <v>0</v>
      </c>
      <c r="AD30">
        <v>0</v>
      </c>
      <c r="AE30">
        <v>0</v>
      </c>
      <c r="AF30">
        <v>0</v>
      </c>
      <c r="AG30">
        <v>32756.77</v>
      </c>
      <c r="AH30">
        <v>34059.910000000003</v>
      </c>
      <c r="AI30">
        <v>0</v>
      </c>
      <c r="AJ30">
        <v>35952.68</v>
      </c>
      <c r="AK30">
        <v>0</v>
      </c>
      <c r="AL30">
        <v>0</v>
      </c>
      <c r="AM30">
        <v>39975.440000000002</v>
      </c>
      <c r="AN30">
        <v>0</v>
      </c>
      <c r="AO30">
        <v>15032.45</v>
      </c>
      <c r="AP30">
        <v>15157.4</v>
      </c>
      <c r="AQ30">
        <v>16898.060000000001</v>
      </c>
      <c r="AR30">
        <v>0</v>
      </c>
      <c r="AS30">
        <v>16895.240000000002</v>
      </c>
      <c r="AT30">
        <v>15182.64</v>
      </c>
      <c r="AU30">
        <v>15943.24</v>
      </c>
      <c r="AV30">
        <v>14360.14</v>
      </c>
      <c r="AW30">
        <v>12358.73</v>
      </c>
      <c r="AX30">
        <v>17397.78</v>
      </c>
      <c r="AY30">
        <v>6737.22</v>
      </c>
      <c r="AZ30">
        <v>6155.52</v>
      </c>
      <c r="BA30">
        <v>4904.25</v>
      </c>
      <c r="BB30">
        <v>5702.89</v>
      </c>
      <c r="BC30">
        <v>4429</v>
      </c>
      <c r="BD30">
        <v>3286</v>
      </c>
      <c r="BE30">
        <v>2999.82</v>
      </c>
      <c r="BF30">
        <v>1778</v>
      </c>
      <c r="BG30">
        <v>1711.52</v>
      </c>
      <c r="BH30"/>
      <c r="BI30"/>
      <c r="BJ30"/>
      <c r="BK30"/>
      <c r="BL30"/>
      <c r="BM30"/>
      <c r="BN30"/>
      <c r="BO30"/>
      <c r="BP30"/>
      <c r="BQ30"/>
      <c r="BR30"/>
      <c r="BS30"/>
      <c r="BT30"/>
    </row>
    <row r="31" spans="1:72">
      <c r="A31" t="s">
        <v>474</v>
      </c>
      <c r="B31">
        <v>0</v>
      </c>
      <c r="C31">
        <v>0</v>
      </c>
      <c r="D31">
        <v>0</v>
      </c>
      <c r="E31">
        <v>0</v>
      </c>
      <c r="F31">
        <v>0</v>
      </c>
      <c r="G31">
        <v>0</v>
      </c>
      <c r="H31">
        <v>0</v>
      </c>
      <c r="I31">
        <v>0</v>
      </c>
      <c r="J31">
        <v>73416.240000000005</v>
      </c>
      <c r="K31">
        <v>77556.490000000005</v>
      </c>
      <c r="L31">
        <v>8672.5300000000007</v>
      </c>
      <c r="M31">
        <v>0</v>
      </c>
      <c r="N31">
        <v>10906.94</v>
      </c>
      <c r="O31">
        <v>12024.14</v>
      </c>
      <c r="P31">
        <v>0</v>
      </c>
      <c r="Q31">
        <v>14258.55</v>
      </c>
      <c r="R31">
        <v>0</v>
      </c>
      <c r="S31">
        <v>0</v>
      </c>
      <c r="T31">
        <v>0</v>
      </c>
      <c r="U31">
        <v>18727.37</v>
      </c>
      <c r="V31">
        <v>0</v>
      </c>
      <c r="W31">
        <v>0</v>
      </c>
      <c r="X31">
        <v>0</v>
      </c>
      <c r="Y31">
        <v>0</v>
      </c>
      <c r="Z31">
        <v>0</v>
      </c>
      <c r="AA31">
        <v>0</v>
      </c>
      <c r="AB31">
        <v>0</v>
      </c>
      <c r="AC31">
        <v>0</v>
      </c>
      <c r="AD31">
        <v>0</v>
      </c>
      <c r="AE31">
        <v>0</v>
      </c>
      <c r="AF31">
        <v>0</v>
      </c>
      <c r="AG31">
        <v>32756.77</v>
      </c>
      <c r="AH31">
        <v>34059.910000000003</v>
      </c>
      <c r="AI31">
        <v>0</v>
      </c>
      <c r="AJ31">
        <v>35952.68</v>
      </c>
      <c r="AK31">
        <v>0</v>
      </c>
      <c r="AL31">
        <v>0</v>
      </c>
      <c r="AM31">
        <v>39975.440000000002</v>
      </c>
      <c r="AN31">
        <v>0</v>
      </c>
      <c r="AO31">
        <v>15032.45</v>
      </c>
      <c r="AP31">
        <v>15157.4</v>
      </c>
      <c r="AQ31">
        <v>16898.060000000001</v>
      </c>
      <c r="AR31">
        <v>0</v>
      </c>
      <c r="AS31">
        <v>16895.240000000002</v>
      </c>
      <c r="AT31">
        <v>15182.64</v>
      </c>
      <c r="AU31">
        <v>15943.24</v>
      </c>
      <c r="AV31">
        <v>14360.14</v>
      </c>
      <c r="AW31">
        <v>12358.73</v>
      </c>
      <c r="AX31">
        <v>17397.78</v>
      </c>
      <c r="AY31">
        <v>6737.22</v>
      </c>
      <c r="AZ31">
        <v>6155.52</v>
      </c>
      <c r="BA31">
        <v>4904.25</v>
      </c>
      <c r="BB31">
        <v>5702.89</v>
      </c>
      <c r="BC31">
        <v>4429</v>
      </c>
      <c r="BD31">
        <v>3286</v>
      </c>
      <c r="BE31">
        <v>2999.82</v>
      </c>
      <c r="BF31">
        <v>1778</v>
      </c>
      <c r="BG31">
        <v>1711.52</v>
      </c>
      <c r="BH31"/>
      <c r="BI31"/>
      <c r="BJ31"/>
      <c r="BK31"/>
      <c r="BL31"/>
      <c r="BM31"/>
      <c r="BN31"/>
      <c r="BO31"/>
      <c r="BP31"/>
      <c r="BQ31"/>
      <c r="BR31"/>
      <c r="BS31"/>
      <c r="BT31"/>
    </row>
    <row r="32" spans="1:72">
      <c r="A32" t="s">
        <v>319</v>
      </c>
      <c r="B32">
        <v>549199.05000000005</v>
      </c>
      <c r="C32">
        <v>559637.63</v>
      </c>
      <c r="D32">
        <v>558306.87</v>
      </c>
      <c r="E32">
        <v>574099.15</v>
      </c>
      <c r="F32">
        <v>579039.71</v>
      </c>
      <c r="G32">
        <v>609262.74</v>
      </c>
      <c r="H32">
        <v>641275.73</v>
      </c>
      <c r="I32">
        <v>615926.74</v>
      </c>
      <c r="J32">
        <v>636719.1</v>
      </c>
      <c r="K32">
        <v>689593.87</v>
      </c>
      <c r="L32">
        <v>610849.72</v>
      </c>
      <c r="M32">
        <v>614456.67000000004</v>
      </c>
      <c r="N32">
        <v>588578.44999999995</v>
      </c>
      <c r="O32">
        <v>589806.6</v>
      </c>
      <c r="P32">
        <v>572989.17000000004</v>
      </c>
      <c r="Q32">
        <v>558289.38</v>
      </c>
      <c r="R32">
        <v>546845.68000000005</v>
      </c>
      <c r="S32">
        <v>532852.52</v>
      </c>
      <c r="T32">
        <v>517812.16</v>
      </c>
      <c r="U32">
        <v>521216.23</v>
      </c>
      <c r="V32">
        <v>512040.24</v>
      </c>
      <c r="W32">
        <v>528801.76</v>
      </c>
      <c r="X32">
        <v>532287.93999999994</v>
      </c>
      <c r="Y32">
        <v>544352.12</v>
      </c>
      <c r="Z32">
        <v>541556</v>
      </c>
      <c r="AA32">
        <v>548398.56999999995</v>
      </c>
      <c r="AB32">
        <v>544859.31999999995</v>
      </c>
      <c r="AC32">
        <v>544807.24</v>
      </c>
      <c r="AD32">
        <v>530255.49</v>
      </c>
      <c r="AE32">
        <v>533996.61</v>
      </c>
      <c r="AF32">
        <v>550493.9</v>
      </c>
      <c r="AG32">
        <v>564133.09</v>
      </c>
      <c r="AH32">
        <v>555707.93999999994</v>
      </c>
      <c r="AI32">
        <v>560696.03</v>
      </c>
      <c r="AJ32">
        <v>566795.43000000005</v>
      </c>
      <c r="AK32">
        <v>548944.97</v>
      </c>
      <c r="AL32">
        <v>535403</v>
      </c>
      <c r="AM32">
        <v>526124.56999999995</v>
      </c>
      <c r="AN32">
        <v>428703.23</v>
      </c>
      <c r="AO32">
        <v>426819.41</v>
      </c>
      <c r="AP32">
        <v>417999.33</v>
      </c>
      <c r="AQ32">
        <v>419094.31</v>
      </c>
      <c r="AR32">
        <v>420728.21</v>
      </c>
      <c r="AS32">
        <v>426477.21</v>
      </c>
      <c r="AT32">
        <v>428042.97</v>
      </c>
      <c r="AU32">
        <v>435597.26</v>
      </c>
      <c r="AV32">
        <v>430414.4</v>
      </c>
      <c r="AW32">
        <v>421356.68</v>
      </c>
      <c r="AX32">
        <v>422727.08</v>
      </c>
      <c r="AY32">
        <v>424552.21</v>
      </c>
      <c r="AZ32">
        <v>435254.18</v>
      </c>
      <c r="BA32">
        <v>446813.42</v>
      </c>
      <c r="BB32">
        <v>445664.64</v>
      </c>
      <c r="BC32">
        <v>458426</v>
      </c>
      <c r="BD32">
        <v>461298</v>
      </c>
      <c r="BE32">
        <v>467778.1</v>
      </c>
      <c r="BF32">
        <v>469777</v>
      </c>
      <c r="BG32">
        <v>478223.68</v>
      </c>
      <c r="BH32"/>
      <c r="BI32"/>
      <c r="BJ32"/>
      <c r="BK32"/>
      <c r="BL32"/>
      <c r="BM32"/>
      <c r="BN32"/>
      <c r="BO32"/>
      <c r="BP32"/>
      <c r="BQ32"/>
      <c r="BR32"/>
      <c r="BS32"/>
      <c r="BT32"/>
    </row>
    <row r="33" spans="1:72">
      <c r="A33" t="s">
        <v>320</v>
      </c>
      <c r="B33">
        <v>2647287.3199999998</v>
      </c>
      <c r="C33">
        <v>2739954.38</v>
      </c>
      <c r="D33">
        <v>2703313.95</v>
      </c>
      <c r="E33">
        <v>2600252.62</v>
      </c>
      <c r="F33">
        <v>2673160.02</v>
      </c>
      <c r="G33">
        <v>2716033.3</v>
      </c>
      <c r="H33">
        <v>2803941.46</v>
      </c>
      <c r="I33">
        <v>2796625.27</v>
      </c>
      <c r="J33">
        <v>2931642.81</v>
      </c>
      <c r="K33">
        <v>3026564.02</v>
      </c>
      <c r="L33">
        <v>3017907.45</v>
      </c>
      <c r="M33">
        <v>2991169.35</v>
      </c>
      <c r="N33">
        <v>2821572.81</v>
      </c>
      <c r="O33">
        <v>2713895.07</v>
      </c>
      <c r="P33">
        <v>2602022.39</v>
      </c>
      <c r="Q33">
        <v>2438248.0099999998</v>
      </c>
      <c r="R33">
        <v>2369952.37</v>
      </c>
      <c r="S33">
        <v>2460733.15</v>
      </c>
      <c r="T33">
        <v>2387249.2000000002</v>
      </c>
      <c r="U33">
        <v>2281449.65</v>
      </c>
      <c r="V33">
        <v>2203793.4300000002</v>
      </c>
      <c r="W33">
        <v>2252764.38</v>
      </c>
      <c r="X33">
        <v>2238030.91</v>
      </c>
      <c r="Y33">
        <v>2195901.0699999998</v>
      </c>
      <c r="Z33">
        <v>2168557.81</v>
      </c>
      <c r="AA33">
        <v>2175793.81</v>
      </c>
      <c r="AB33">
        <v>2215861.08</v>
      </c>
      <c r="AC33">
        <v>2244939.2000000002</v>
      </c>
      <c r="AD33">
        <v>2224759.61</v>
      </c>
      <c r="AE33">
        <v>2242041.88</v>
      </c>
      <c r="AF33">
        <v>2307508.41</v>
      </c>
      <c r="AG33">
        <v>2315209.6</v>
      </c>
      <c r="AH33">
        <v>2252666.2000000002</v>
      </c>
      <c r="AI33">
        <v>2260745.71</v>
      </c>
      <c r="AJ33">
        <v>2293408.5699999998</v>
      </c>
      <c r="AK33">
        <v>2272083.7799999998</v>
      </c>
      <c r="AL33">
        <v>2202948.64</v>
      </c>
      <c r="AM33">
        <v>2269404.94</v>
      </c>
      <c r="AN33">
        <v>2167385.9500000002</v>
      </c>
      <c r="AO33">
        <v>2224605.69</v>
      </c>
      <c r="AP33">
        <v>2151938.4300000002</v>
      </c>
      <c r="AQ33">
        <v>2186051.5099999998</v>
      </c>
      <c r="AR33">
        <v>2136280.38</v>
      </c>
      <c r="AS33">
        <v>2187531.38</v>
      </c>
      <c r="AT33">
        <v>2089439.24</v>
      </c>
      <c r="AU33">
        <v>1983617.33</v>
      </c>
      <c r="AV33">
        <v>1893638.55</v>
      </c>
      <c r="AW33">
        <v>1900355.51</v>
      </c>
      <c r="AX33">
        <v>1943624.64</v>
      </c>
      <c r="AY33">
        <v>1961735.02</v>
      </c>
      <c r="AZ33">
        <v>2034156.32</v>
      </c>
      <c r="BA33">
        <v>1989405.26</v>
      </c>
      <c r="BB33">
        <v>1843762.17</v>
      </c>
      <c r="BC33">
        <v>1759665</v>
      </c>
      <c r="BD33">
        <v>1798793</v>
      </c>
      <c r="BE33">
        <v>1780761.14</v>
      </c>
      <c r="BF33">
        <v>1757833</v>
      </c>
      <c r="BG33">
        <v>1626630.18</v>
      </c>
      <c r="BH33"/>
      <c r="BI33"/>
      <c r="BJ33"/>
      <c r="BK33"/>
      <c r="BL33"/>
      <c r="BM33"/>
      <c r="BN33"/>
      <c r="BO33"/>
      <c r="BP33"/>
      <c r="BQ33"/>
      <c r="BR33"/>
      <c r="BS33"/>
      <c r="BT33"/>
    </row>
    <row r="34" spans="1:72">
      <c r="A34" t="s">
        <v>475</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476</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321</v>
      </c>
      <c r="B36">
        <v>332674.40999999997</v>
      </c>
      <c r="C36">
        <v>402866.34</v>
      </c>
      <c r="D36">
        <v>394598.24</v>
      </c>
      <c r="E36">
        <v>479810.95</v>
      </c>
      <c r="F36">
        <v>469907.02</v>
      </c>
      <c r="G36">
        <v>456269.49</v>
      </c>
      <c r="H36">
        <v>558821.12</v>
      </c>
      <c r="I36">
        <v>621913.42000000004</v>
      </c>
      <c r="J36">
        <v>723216.76</v>
      </c>
      <c r="K36">
        <v>646065.84</v>
      </c>
      <c r="L36">
        <v>565067.72</v>
      </c>
      <c r="M36">
        <v>597974.36</v>
      </c>
      <c r="N36">
        <v>400824.3</v>
      </c>
      <c r="O36">
        <v>232460.58</v>
      </c>
      <c r="P36">
        <v>156162.82999999999</v>
      </c>
      <c r="Q36">
        <v>102473.25</v>
      </c>
      <c r="R36">
        <v>78000</v>
      </c>
      <c r="S36">
        <v>34000</v>
      </c>
      <c r="T36">
        <v>18000</v>
      </c>
      <c r="U36">
        <v>19000</v>
      </c>
      <c r="V36">
        <v>51000</v>
      </c>
      <c r="W36">
        <v>128000</v>
      </c>
      <c r="X36">
        <v>108000</v>
      </c>
      <c r="Y36">
        <v>121000</v>
      </c>
      <c r="Z36">
        <v>125000</v>
      </c>
      <c r="AA36">
        <v>166000</v>
      </c>
      <c r="AB36">
        <v>219000</v>
      </c>
      <c r="AC36">
        <v>330000</v>
      </c>
      <c r="AD36">
        <v>361000</v>
      </c>
      <c r="AE36">
        <v>387000</v>
      </c>
      <c r="AF36">
        <v>431000</v>
      </c>
      <c r="AG36">
        <v>476866.41</v>
      </c>
      <c r="AH36">
        <v>482000</v>
      </c>
      <c r="AI36">
        <v>526000</v>
      </c>
      <c r="AJ36">
        <v>532000</v>
      </c>
      <c r="AK36">
        <v>514000</v>
      </c>
      <c r="AL36">
        <v>480000</v>
      </c>
      <c r="AM36">
        <v>549000</v>
      </c>
      <c r="AN36">
        <v>581000</v>
      </c>
      <c r="AO36">
        <v>622000</v>
      </c>
      <c r="AP36">
        <v>594000</v>
      </c>
      <c r="AQ36">
        <v>644000</v>
      </c>
      <c r="AR36">
        <v>614000</v>
      </c>
      <c r="AS36">
        <v>579000</v>
      </c>
      <c r="AT36">
        <v>528409.05000000005</v>
      </c>
      <c r="AU36">
        <v>420388.36</v>
      </c>
      <c r="AV36">
        <v>340000</v>
      </c>
      <c r="AW36">
        <v>350000</v>
      </c>
      <c r="AX36">
        <v>436000</v>
      </c>
      <c r="AY36">
        <v>469000</v>
      </c>
      <c r="AZ36">
        <v>500501.09</v>
      </c>
      <c r="BA36">
        <v>454000</v>
      </c>
      <c r="BB36">
        <v>355000</v>
      </c>
      <c r="BC36">
        <v>295000</v>
      </c>
      <c r="BD36">
        <v>240216</v>
      </c>
      <c r="BE36">
        <v>192423.95</v>
      </c>
      <c r="BF36">
        <v>214296</v>
      </c>
      <c r="BG36">
        <v>454877.61</v>
      </c>
      <c r="BH36"/>
      <c r="BI36"/>
      <c r="BJ36"/>
      <c r="BK36"/>
      <c r="BL36"/>
      <c r="BM36"/>
      <c r="BN36"/>
      <c r="BO36"/>
      <c r="BP36"/>
      <c r="BQ36"/>
      <c r="BR36"/>
      <c r="BS36"/>
      <c r="BT36"/>
    </row>
    <row r="37" spans="1:72">
      <c r="A37" t="s">
        <v>322</v>
      </c>
      <c r="B37">
        <v>199247.64</v>
      </c>
      <c r="C37">
        <v>149349.53</v>
      </c>
      <c r="D37">
        <v>251646.97</v>
      </c>
      <c r="E37">
        <v>156958.04</v>
      </c>
      <c r="F37">
        <v>173707.8</v>
      </c>
      <c r="G37">
        <v>160489.1</v>
      </c>
      <c r="H37">
        <v>212742</v>
      </c>
      <c r="I37">
        <v>225466.66</v>
      </c>
      <c r="J37">
        <v>173141.38</v>
      </c>
      <c r="K37">
        <v>167112.99</v>
      </c>
      <c r="L37">
        <v>366532.74</v>
      </c>
      <c r="M37">
        <v>332777.2</v>
      </c>
      <c r="N37">
        <v>349020.61</v>
      </c>
      <c r="O37">
        <v>301162.11</v>
      </c>
      <c r="P37">
        <v>409311.94</v>
      </c>
      <c r="Q37">
        <v>337428.5</v>
      </c>
      <c r="R37">
        <v>294238.15000000002</v>
      </c>
      <c r="S37">
        <v>269953.71999999997</v>
      </c>
      <c r="T37">
        <v>327814.59000000003</v>
      </c>
      <c r="U37">
        <v>255252.68</v>
      </c>
      <c r="V37">
        <v>210476.56</v>
      </c>
      <c r="W37">
        <v>179796.85</v>
      </c>
      <c r="X37">
        <v>255739.82</v>
      </c>
      <c r="Y37">
        <v>244883.66</v>
      </c>
      <c r="Z37">
        <v>223572.34</v>
      </c>
      <c r="AA37">
        <v>189531.32</v>
      </c>
      <c r="AB37">
        <v>231543.82</v>
      </c>
      <c r="AC37">
        <v>191608.22</v>
      </c>
      <c r="AD37">
        <v>176090.74</v>
      </c>
      <c r="AE37">
        <v>168522.18</v>
      </c>
      <c r="AF37">
        <v>224314.56</v>
      </c>
      <c r="AG37">
        <v>214446.34</v>
      </c>
      <c r="AH37">
        <v>187748.77</v>
      </c>
      <c r="AI37">
        <v>158533.71</v>
      </c>
      <c r="AJ37">
        <v>229153.51</v>
      </c>
      <c r="AK37">
        <v>233365.5</v>
      </c>
      <c r="AL37">
        <v>228464.69</v>
      </c>
      <c r="AM37">
        <v>207418.71</v>
      </c>
      <c r="AN37">
        <v>205714.82</v>
      </c>
      <c r="AO37">
        <v>202625.65</v>
      </c>
      <c r="AP37">
        <v>199179.32</v>
      </c>
      <c r="AQ37">
        <v>185500.83</v>
      </c>
      <c r="AR37">
        <v>228474.19</v>
      </c>
      <c r="AS37">
        <v>191523.04</v>
      </c>
      <c r="AT37">
        <v>210884.51</v>
      </c>
      <c r="AU37">
        <v>170753.43</v>
      </c>
      <c r="AV37">
        <v>180288.65</v>
      </c>
      <c r="AW37">
        <v>150228.57999999999</v>
      </c>
      <c r="AX37">
        <v>129778.2</v>
      </c>
      <c r="AY37">
        <v>101420.18</v>
      </c>
      <c r="AZ37">
        <v>145500.48000000001</v>
      </c>
      <c r="BA37">
        <v>200085.96</v>
      </c>
      <c r="BB37">
        <v>186860.18</v>
      </c>
      <c r="BC37">
        <v>113330</v>
      </c>
      <c r="BD37">
        <v>174445</v>
      </c>
      <c r="BE37">
        <v>222874.68</v>
      </c>
      <c r="BF37">
        <v>188662</v>
      </c>
      <c r="BG37">
        <v>174140.07</v>
      </c>
      <c r="BH37"/>
      <c r="BI37"/>
      <c r="BJ37"/>
      <c r="BK37"/>
      <c r="BL37"/>
      <c r="BM37"/>
      <c r="BN37"/>
      <c r="BO37"/>
      <c r="BP37"/>
      <c r="BQ37"/>
      <c r="BR37"/>
      <c r="BS37"/>
      <c r="BT37"/>
    </row>
    <row r="38" spans="1:72">
      <c r="A38" t="s">
        <v>450</v>
      </c>
      <c r="B38">
        <v>120400.57</v>
      </c>
      <c r="C38">
        <v>93852.18</v>
      </c>
      <c r="D38">
        <v>147836.13</v>
      </c>
      <c r="E38">
        <v>108486.36</v>
      </c>
      <c r="F38">
        <v>122098.05</v>
      </c>
      <c r="G38">
        <v>104293.02</v>
      </c>
      <c r="H38">
        <v>212742</v>
      </c>
      <c r="I38">
        <v>225466.66</v>
      </c>
      <c r="J38">
        <v>173141.38</v>
      </c>
      <c r="K38">
        <v>167112.99</v>
      </c>
      <c r="L38">
        <v>366532.74</v>
      </c>
      <c r="M38">
        <v>332777.2</v>
      </c>
      <c r="N38">
        <v>349020.61</v>
      </c>
      <c r="O38">
        <v>301162.11</v>
      </c>
      <c r="P38">
        <v>184243.18</v>
      </c>
      <c r="Q38">
        <v>337428.5</v>
      </c>
      <c r="R38">
        <v>183581.44</v>
      </c>
      <c r="S38">
        <v>269953.71999999997</v>
      </c>
      <c r="T38">
        <v>327814.59000000003</v>
      </c>
      <c r="U38">
        <v>255252.68</v>
      </c>
      <c r="V38">
        <v>210476.56</v>
      </c>
      <c r="W38">
        <v>179796.85</v>
      </c>
      <c r="X38">
        <v>255739.82</v>
      </c>
      <c r="Y38">
        <v>244883.66</v>
      </c>
      <c r="Z38">
        <v>223572.34</v>
      </c>
      <c r="AA38">
        <v>189531.32</v>
      </c>
      <c r="AB38">
        <v>231543.82</v>
      </c>
      <c r="AC38">
        <v>191608.22</v>
      </c>
      <c r="AD38">
        <v>176090.74</v>
      </c>
      <c r="AE38">
        <v>168522.18</v>
      </c>
      <c r="AF38">
        <v>224314.56</v>
      </c>
      <c r="AG38">
        <v>214446.34</v>
      </c>
      <c r="AH38">
        <v>187748.77</v>
      </c>
      <c r="AI38">
        <v>158533.71</v>
      </c>
      <c r="AJ38">
        <v>229153.51</v>
      </c>
      <c r="AK38">
        <v>233365.5</v>
      </c>
      <c r="AL38">
        <v>228464.69</v>
      </c>
      <c r="AM38">
        <v>207418.71</v>
      </c>
      <c r="AN38">
        <v>205714.82</v>
      </c>
      <c r="AO38">
        <v>202625.65</v>
      </c>
      <c r="AP38">
        <v>199179.32</v>
      </c>
      <c r="AQ38">
        <v>185500.83</v>
      </c>
      <c r="AR38">
        <v>228474.19</v>
      </c>
      <c r="AS38">
        <v>191523.04</v>
      </c>
      <c r="AT38">
        <v>210884.51</v>
      </c>
      <c r="AU38">
        <v>170753.43</v>
      </c>
      <c r="AV38">
        <v>180288.65</v>
      </c>
      <c r="AW38">
        <v>150228.57999999999</v>
      </c>
      <c r="AX38">
        <v>129778.2</v>
      </c>
      <c r="AY38">
        <v>101420.18</v>
      </c>
      <c r="AZ38">
        <v>145500.48000000001</v>
      </c>
      <c r="BA38">
        <v>200085.96</v>
      </c>
      <c r="BB38">
        <v>186860.18</v>
      </c>
      <c r="BC38">
        <v>113330</v>
      </c>
      <c r="BD38">
        <v>174445</v>
      </c>
      <c r="BE38">
        <v>222874.68</v>
      </c>
      <c r="BF38">
        <v>188662</v>
      </c>
      <c r="BG38">
        <v>174140.07</v>
      </c>
      <c r="BH38"/>
      <c r="BI38"/>
      <c r="BJ38"/>
      <c r="BK38"/>
      <c r="BL38"/>
      <c r="BM38"/>
      <c r="BN38"/>
      <c r="BO38"/>
      <c r="BP38"/>
      <c r="BQ38"/>
      <c r="BR38"/>
      <c r="BS38"/>
      <c r="BT38"/>
    </row>
    <row r="39" spans="1:72">
      <c r="A39" t="s">
        <v>477</v>
      </c>
      <c r="B39">
        <v>78847.070000000007</v>
      </c>
      <c r="C39">
        <v>55497.34</v>
      </c>
      <c r="D39">
        <v>103810.84</v>
      </c>
      <c r="E39">
        <v>48471.68</v>
      </c>
      <c r="F39">
        <v>51609.75</v>
      </c>
      <c r="G39">
        <v>56196.08</v>
      </c>
      <c r="H39">
        <v>0</v>
      </c>
      <c r="I39">
        <v>0</v>
      </c>
      <c r="J39">
        <v>0</v>
      </c>
      <c r="K39">
        <v>0</v>
      </c>
      <c r="L39">
        <v>0</v>
      </c>
      <c r="M39">
        <v>0</v>
      </c>
      <c r="N39">
        <v>0</v>
      </c>
      <c r="O39">
        <v>0</v>
      </c>
      <c r="P39">
        <v>225068.76</v>
      </c>
      <c r="Q39">
        <v>0</v>
      </c>
      <c r="R39">
        <v>110656.71</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row>
    <row r="40" spans="1:72">
      <c r="A40" t="s">
        <v>698</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89529.9</v>
      </c>
      <c r="AT40">
        <v>68452.84</v>
      </c>
      <c r="AU40">
        <v>53444.51</v>
      </c>
      <c r="AV40">
        <v>72156.56</v>
      </c>
      <c r="AW40">
        <v>74709.289999999994</v>
      </c>
      <c r="AX40">
        <v>59067.07</v>
      </c>
      <c r="AY40">
        <v>45385.51</v>
      </c>
      <c r="AZ40">
        <v>64692.29</v>
      </c>
      <c r="BA40">
        <v>45263.79</v>
      </c>
      <c r="BB40">
        <v>39435.18</v>
      </c>
      <c r="BC40">
        <v>0</v>
      </c>
      <c r="BD40">
        <v>0</v>
      </c>
      <c r="BE40">
        <v>0</v>
      </c>
      <c r="BF40">
        <v>0</v>
      </c>
      <c r="BG40">
        <v>0</v>
      </c>
      <c r="BH40"/>
      <c r="BI40"/>
      <c r="BJ40"/>
      <c r="BK40"/>
      <c r="BL40"/>
      <c r="BM40"/>
      <c r="BN40"/>
      <c r="BO40"/>
      <c r="BP40"/>
      <c r="BQ40"/>
      <c r="BR40"/>
      <c r="BS40"/>
      <c r="BT40"/>
    </row>
    <row r="41" spans="1:72">
      <c r="A41" t="s">
        <v>324</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18580</v>
      </c>
      <c r="BH41"/>
      <c r="BI41"/>
      <c r="BJ41"/>
      <c r="BK41"/>
      <c r="BL41"/>
      <c r="BM41"/>
      <c r="BN41"/>
      <c r="BO41"/>
      <c r="BP41"/>
      <c r="BQ41"/>
      <c r="BR41"/>
      <c r="BS41"/>
      <c r="BT41"/>
    </row>
    <row r="42" spans="1:72" s="114" customFormat="1">
      <c r="A42" t="s">
        <v>479</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18580</v>
      </c>
      <c r="BH42"/>
      <c r="BI42"/>
      <c r="BJ42"/>
      <c r="BK42"/>
      <c r="BL42"/>
      <c r="BM42"/>
      <c r="BN42"/>
      <c r="BO42"/>
      <c r="BP42"/>
      <c r="BQ42"/>
      <c r="BR42"/>
      <c r="BS42"/>
      <c r="BT42"/>
    </row>
    <row r="43" spans="1:72">
      <c r="A43" t="s">
        <v>2078</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21.83</v>
      </c>
      <c r="AT43">
        <v>25.73</v>
      </c>
      <c r="AU43">
        <v>12.08</v>
      </c>
      <c r="AV43">
        <v>12.41</v>
      </c>
      <c r="AW43">
        <v>14.99</v>
      </c>
      <c r="AX43">
        <v>24.07</v>
      </c>
      <c r="AY43">
        <v>11.81</v>
      </c>
      <c r="AZ43">
        <v>11.81</v>
      </c>
      <c r="BA43">
        <v>13.24</v>
      </c>
      <c r="BB43">
        <v>19.739999999999998</v>
      </c>
      <c r="BC43">
        <v>0</v>
      </c>
      <c r="BD43">
        <v>0</v>
      </c>
      <c r="BE43">
        <v>0</v>
      </c>
      <c r="BF43">
        <v>0</v>
      </c>
      <c r="BG43">
        <v>0</v>
      </c>
      <c r="BH43"/>
      <c r="BI43"/>
      <c r="BJ43"/>
      <c r="BK43"/>
      <c r="BL43"/>
      <c r="BM43"/>
      <c r="BN43"/>
      <c r="BO43"/>
      <c r="BP43"/>
      <c r="BQ43"/>
      <c r="BR43"/>
      <c r="BS43"/>
      <c r="BT43"/>
    </row>
    <row r="44" spans="1:72">
      <c r="A44" t="s">
        <v>2079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21.83</v>
      </c>
      <c r="AT44">
        <v>25.73</v>
      </c>
      <c r="AU44">
        <v>12.08</v>
      </c>
      <c r="AV44">
        <v>12.41</v>
      </c>
      <c r="AW44">
        <v>14.99</v>
      </c>
      <c r="AX44">
        <v>24.07</v>
      </c>
      <c r="AY44">
        <v>11.81</v>
      </c>
      <c r="AZ44">
        <v>11.81</v>
      </c>
      <c r="BA44">
        <v>13.24</v>
      </c>
      <c r="BB44">
        <v>19.739999999999998</v>
      </c>
      <c r="BC44">
        <v>0</v>
      </c>
      <c r="BD44">
        <v>0</v>
      </c>
      <c r="BE44">
        <v>0</v>
      </c>
      <c r="BF44">
        <v>0</v>
      </c>
      <c r="BG44">
        <v>0</v>
      </c>
      <c r="BH44"/>
      <c r="BI44"/>
      <c r="BJ44"/>
      <c r="BK44"/>
      <c r="BL44"/>
      <c r="BM44"/>
      <c r="BN44"/>
      <c r="BO44"/>
      <c r="BP44"/>
      <c r="BQ44"/>
      <c r="BR44"/>
      <c r="BS44"/>
      <c r="BT44"/>
    </row>
    <row r="45" spans="1:72">
      <c r="A45" t="s">
        <v>485</v>
      </c>
      <c r="B45">
        <v>21069.46</v>
      </c>
      <c r="C45">
        <v>20662.650000000001</v>
      </c>
      <c r="D45">
        <v>20276.310000000001</v>
      </c>
      <c r="E45">
        <v>27593.17</v>
      </c>
      <c r="F45">
        <v>26961.65</v>
      </c>
      <c r="G45">
        <v>32500.55</v>
      </c>
      <c r="H45">
        <v>36152.129999999997</v>
      </c>
      <c r="I45">
        <v>37955.86</v>
      </c>
      <c r="J45">
        <v>41231.01</v>
      </c>
      <c r="K45">
        <v>39380.910000000003</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277.95</v>
      </c>
      <c r="AV45">
        <v>0</v>
      </c>
      <c r="AW45">
        <v>1716.67</v>
      </c>
      <c r="AX45">
        <v>0</v>
      </c>
      <c r="AY45">
        <v>0</v>
      </c>
      <c r="AZ45">
        <v>0</v>
      </c>
      <c r="BA45">
        <v>1681.28</v>
      </c>
      <c r="BB45">
        <v>1681.28</v>
      </c>
      <c r="BC45">
        <v>1681</v>
      </c>
      <c r="BD45">
        <v>1681</v>
      </c>
      <c r="BE45">
        <v>1681.28</v>
      </c>
      <c r="BF45">
        <v>1681</v>
      </c>
      <c r="BG45">
        <v>1681.28</v>
      </c>
      <c r="BH45"/>
      <c r="BI45"/>
      <c r="BJ45"/>
      <c r="BK45"/>
      <c r="BL45"/>
      <c r="BM45"/>
      <c r="BN45"/>
      <c r="BO45"/>
      <c r="BP45"/>
      <c r="BQ45"/>
      <c r="BR45"/>
      <c r="BS45"/>
      <c r="BT45"/>
    </row>
    <row r="46" spans="1:72" s="114" customFormat="1">
      <c r="A46" t="s">
        <v>486</v>
      </c>
      <c r="B46">
        <v>25876.54</v>
      </c>
      <c r="C46">
        <v>40605.26</v>
      </c>
      <c r="D46">
        <v>21348.78</v>
      </c>
      <c r="E46">
        <v>18231.73</v>
      </c>
      <c r="F46">
        <v>9375.2000000000007</v>
      </c>
      <c r="G46">
        <v>15253.64</v>
      </c>
      <c r="H46">
        <v>11104.45</v>
      </c>
      <c r="I46">
        <v>12407.25</v>
      </c>
      <c r="J46">
        <v>75873.039999999994</v>
      </c>
      <c r="K46">
        <v>99838.25</v>
      </c>
      <c r="L46">
        <v>82020.570000000007</v>
      </c>
      <c r="M46">
        <v>131360.09</v>
      </c>
      <c r="N46">
        <v>76149.59</v>
      </c>
      <c r="O46">
        <v>121273.62</v>
      </c>
      <c r="P46">
        <v>77367.149999999994</v>
      </c>
      <c r="Q46">
        <v>97986.17</v>
      </c>
      <c r="R46">
        <v>60973.87</v>
      </c>
      <c r="S46">
        <v>74285.58</v>
      </c>
      <c r="T46">
        <v>39259.18</v>
      </c>
      <c r="U46">
        <v>57290.53</v>
      </c>
      <c r="V46">
        <v>25274.35</v>
      </c>
      <c r="W46">
        <v>44387.8</v>
      </c>
      <c r="X46">
        <v>26663.53</v>
      </c>
      <c r="Y46">
        <v>45843.41</v>
      </c>
      <c r="Z46">
        <v>26654.78</v>
      </c>
      <c r="AA46">
        <v>34614.550000000003</v>
      </c>
      <c r="AB46">
        <v>19435.45</v>
      </c>
      <c r="AC46">
        <v>31251.41</v>
      </c>
      <c r="AD46">
        <v>10145.74</v>
      </c>
      <c r="AE46">
        <v>18944.7</v>
      </c>
      <c r="AF46">
        <v>17368.32</v>
      </c>
      <c r="AG46">
        <v>37058.370000000003</v>
      </c>
      <c r="AH46">
        <v>15561.51</v>
      </c>
      <c r="AI46">
        <v>39180.080000000002</v>
      </c>
      <c r="AJ46">
        <v>28387.08</v>
      </c>
      <c r="AK46">
        <v>49182.67</v>
      </c>
      <c r="AL46">
        <v>27567.98</v>
      </c>
      <c r="AM46">
        <v>51512.56</v>
      </c>
      <c r="AN46">
        <v>38262.410000000003</v>
      </c>
      <c r="AO46">
        <v>66840.53</v>
      </c>
      <c r="AP46">
        <v>37708.26</v>
      </c>
      <c r="AQ46">
        <v>46851.78</v>
      </c>
      <c r="AR46">
        <v>25895.33</v>
      </c>
      <c r="AS46">
        <v>47968</v>
      </c>
      <c r="AT46">
        <v>36065.22</v>
      </c>
      <c r="AU46">
        <v>21882.66</v>
      </c>
      <c r="AV46">
        <v>10447.68</v>
      </c>
      <c r="AW46">
        <v>12509.95</v>
      </c>
      <c r="AX46">
        <v>9741.6299999999992</v>
      </c>
      <c r="AY46">
        <v>7500.59</v>
      </c>
      <c r="AZ46">
        <v>5263.5</v>
      </c>
      <c r="BA46">
        <v>10778.21</v>
      </c>
      <c r="BB46">
        <v>9217.18</v>
      </c>
      <c r="BC46">
        <v>0</v>
      </c>
      <c r="BD46">
        <v>0</v>
      </c>
      <c r="BE46">
        <v>0</v>
      </c>
      <c r="BF46">
        <v>0</v>
      </c>
      <c r="BG46">
        <v>0</v>
      </c>
      <c r="BH46"/>
      <c r="BI46"/>
      <c r="BJ46"/>
      <c r="BK46"/>
      <c r="BL46"/>
      <c r="BM46"/>
      <c r="BN46"/>
      <c r="BO46"/>
      <c r="BP46"/>
      <c r="BQ46"/>
      <c r="BR46"/>
      <c r="BS46"/>
      <c r="BT46"/>
    </row>
    <row r="47" spans="1:72">
      <c r="A47" t="s">
        <v>487</v>
      </c>
      <c r="B47">
        <v>8238.7999999999993</v>
      </c>
      <c r="C47">
        <v>9382.06</v>
      </c>
      <c r="D47">
        <v>23059.919999999998</v>
      </c>
      <c r="E47">
        <v>23838.66</v>
      </c>
      <c r="F47">
        <v>8822.64</v>
      </c>
      <c r="G47">
        <v>4395.8100000000004</v>
      </c>
      <c r="H47">
        <v>33964.089999999997</v>
      </c>
      <c r="I47">
        <v>15834.23</v>
      </c>
      <c r="J47">
        <v>8034.91</v>
      </c>
      <c r="K47">
        <v>7689.65</v>
      </c>
      <c r="L47">
        <v>20961.7</v>
      </c>
      <c r="M47">
        <v>27699.55</v>
      </c>
      <c r="N47">
        <v>12126.64</v>
      </c>
      <c r="O47">
        <v>15953.75</v>
      </c>
      <c r="P47">
        <v>21634.73</v>
      </c>
      <c r="Q47">
        <v>28036.78</v>
      </c>
      <c r="R47">
        <v>10282.59</v>
      </c>
      <c r="S47">
        <v>16779.349999999999</v>
      </c>
      <c r="T47">
        <v>18661.669999999998</v>
      </c>
      <c r="U47">
        <v>13388.58</v>
      </c>
      <c r="V47">
        <v>12645.07</v>
      </c>
      <c r="W47">
        <v>14107.59</v>
      </c>
      <c r="X47">
        <v>17599.8</v>
      </c>
      <c r="Y47">
        <v>14615.75</v>
      </c>
      <c r="Z47">
        <v>14467.47</v>
      </c>
      <c r="AA47">
        <v>15862.81</v>
      </c>
      <c r="AB47">
        <v>15952.28</v>
      </c>
      <c r="AC47">
        <v>13200.19</v>
      </c>
      <c r="AD47">
        <v>14920.48</v>
      </c>
      <c r="AE47">
        <v>7527.28</v>
      </c>
      <c r="AF47">
        <v>15277.3</v>
      </c>
      <c r="AG47">
        <v>13906.45</v>
      </c>
      <c r="AH47">
        <v>9114.75</v>
      </c>
      <c r="AI47">
        <v>6788.72</v>
      </c>
      <c r="AJ47">
        <v>10604.41</v>
      </c>
      <c r="AK47">
        <v>12331.5</v>
      </c>
      <c r="AL47">
        <v>11824.79</v>
      </c>
      <c r="AM47">
        <v>9867.2900000000009</v>
      </c>
      <c r="AN47">
        <v>15949.05</v>
      </c>
      <c r="AO47">
        <v>14760.14</v>
      </c>
      <c r="AP47">
        <v>10569.39</v>
      </c>
      <c r="AQ47">
        <v>8826.2099999999991</v>
      </c>
      <c r="AR47">
        <v>9804.41</v>
      </c>
      <c r="AS47">
        <v>5000.84</v>
      </c>
      <c r="AT47">
        <v>4896.32</v>
      </c>
      <c r="AU47">
        <v>4929.04</v>
      </c>
      <c r="AV47">
        <v>8905.67</v>
      </c>
      <c r="AW47">
        <v>5801.73</v>
      </c>
      <c r="AX47">
        <v>6800.9</v>
      </c>
      <c r="AY47">
        <v>9848.08</v>
      </c>
      <c r="AZ47">
        <v>8037.06</v>
      </c>
      <c r="BA47">
        <v>4293.72</v>
      </c>
      <c r="BB47">
        <v>4134.74</v>
      </c>
      <c r="BC47">
        <v>63260</v>
      </c>
      <c r="BD47">
        <v>101082</v>
      </c>
      <c r="BE47">
        <v>113922.14</v>
      </c>
      <c r="BF47">
        <v>95942</v>
      </c>
      <c r="BG47">
        <v>92546.28</v>
      </c>
      <c r="BH47"/>
      <c r="BI47"/>
      <c r="BJ47"/>
      <c r="BK47"/>
      <c r="BL47"/>
      <c r="BM47"/>
      <c r="BN47"/>
      <c r="BO47"/>
      <c r="BP47"/>
      <c r="BQ47"/>
      <c r="BR47"/>
      <c r="BS47"/>
      <c r="BT47"/>
    </row>
    <row r="48" spans="1:72">
      <c r="A48" t="s">
        <v>325</v>
      </c>
      <c r="B48">
        <v>587106.85</v>
      </c>
      <c r="C48">
        <v>622865.84</v>
      </c>
      <c r="D48">
        <v>710930.22</v>
      </c>
      <c r="E48">
        <v>706432.56</v>
      </c>
      <c r="F48">
        <v>688774.31</v>
      </c>
      <c r="G48">
        <v>668908.6</v>
      </c>
      <c r="H48">
        <v>852783.79</v>
      </c>
      <c r="I48">
        <v>913577.42</v>
      </c>
      <c r="J48">
        <v>1021497.1</v>
      </c>
      <c r="K48">
        <v>960087.64</v>
      </c>
      <c r="L48">
        <v>1034582.73</v>
      </c>
      <c r="M48">
        <v>1089811.19</v>
      </c>
      <c r="N48">
        <v>838121.13</v>
      </c>
      <c r="O48">
        <v>670850.06000000006</v>
      </c>
      <c r="P48">
        <v>664476.66</v>
      </c>
      <c r="Q48">
        <v>565924.68999999994</v>
      </c>
      <c r="R48">
        <v>443494.61</v>
      </c>
      <c r="S48">
        <v>395018.65</v>
      </c>
      <c r="T48">
        <v>403735.43</v>
      </c>
      <c r="U48">
        <v>344931.79</v>
      </c>
      <c r="V48">
        <v>299395.99</v>
      </c>
      <c r="W48">
        <v>366292.24</v>
      </c>
      <c r="X48">
        <v>408003.15</v>
      </c>
      <c r="Y48">
        <v>426342.81</v>
      </c>
      <c r="Z48">
        <v>389694.59</v>
      </c>
      <c r="AA48">
        <v>406008.67</v>
      </c>
      <c r="AB48">
        <v>485931.55</v>
      </c>
      <c r="AC48">
        <v>566059.81999999995</v>
      </c>
      <c r="AD48">
        <v>562156.96</v>
      </c>
      <c r="AE48">
        <v>581994.17000000004</v>
      </c>
      <c r="AF48">
        <v>687960.18</v>
      </c>
      <c r="AG48">
        <v>742277.56</v>
      </c>
      <c r="AH48">
        <v>694425.03</v>
      </c>
      <c r="AI48">
        <v>730502.51</v>
      </c>
      <c r="AJ48">
        <v>800145</v>
      </c>
      <c r="AK48">
        <v>808879.67</v>
      </c>
      <c r="AL48">
        <v>747857.46</v>
      </c>
      <c r="AM48">
        <v>817798.56</v>
      </c>
      <c r="AN48">
        <v>840926.28</v>
      </c>
      <c r="AO48">
        <v>906226.33</v>
      </c>
      <c r="AP48">
        <v>841456.97</v>
      </c>
      <c r="AQ48">
        <v>885178.82</v>
      </c>
      <c r="AR48">
        <v>878173.93</v>
      </c>
      <c r="AS48">
        <v>913043.62</v>
      </c>
      <c r="AT48">
        <v>848733.66</v>
      </c>
      <c r="AU48">
        <v>671688.04</v>
      </c>
      <c r="AV48">
        <v>611810.96</v>
      </c>
      <c r="AW48">
        <v>594981.21</v>
      </c>
      <c r="AX48">
        <v>641411.86</v>
      </c>
      <c r="AY48">
        <v>633166.17000000004</v>
      </c>
      <c r="AZ48">
        <v>724006.23</v>
      </c>
      <c r="BA48">
        <v>716116.2</v>
      </c>
      <c r="BB48">
        <v>596348.31000000006</v>
      </c>
      <c r="BC48">
        <v>473271</v>
      </c>
      <c r="BD48">
        <v>517424</v>
      </c>
      <c r="BE48">
        <v>530902.05000000005</v>
      </c>
      <c r="BF48">
        <v>500582</v>
      </c>
      <c r="BG48">
        <v>741825.24</v>
      </c>
      <c r="BH48"/>
      <c r="BI48"/>
      <c r="BJ48"/>
      <c r="BK48"/>
      <c r="BL48"/>
      <c r="BM48"/>
      <c r="BN48"/>
      <c r="BO48"/>
      <c r="BP48"/>
      <c r="BQ48"/>
      <c r="BR48"/>
      <c r="BS48"/>
      <c r="BT48"/>
    </row>
    <row r="49" spans="1:72" s="114" customFormat="1">
      <c r="A49" t="s">
        <v>488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326</v>
      </c>
      <c r="B50">
        <v>0</v>
      </c>
      <c r="C50">
        <v>0</v>
      </c>
      <c r="D50">
        <v>0</v>
      </c>
      <c r="E50">
        <v>0</v>
      </c>
      <c r="F50">
        <v>0</v>
      </c>
      <c r="G50">
        <v>0</v>
      </c>
      <c r="H50">
        <v>6617</v>
      </c>
      <c r="I50">
        <v>6651.5</v>
      </c>
      <c r="J50">
        <v>0</v>
      </c>
      <c r="K50">
        <v>0</v>
      </c>
      <c r="L50">
        <v>122384.63</v>
      </c>
      <c r="M50">
        <v>0</v>
      </c>
      <c r="N50">
        <v>126630.43</v>
      </c>
      <c r="O50">
        <v>0</v>
      </c>
      <c r="P50">
        <v>0</v>
      </c>
      <c r="Q50">
        <v>101704.51</v>
      </c>
      <c r="R50">
        <v>0</v>
      </c>
      <c r="S50">
        <v>0</v>
      </c>
      <c r="T50">
        <v>88151.07</v>
      </c>
      <c r="U50">
        <v>86736.97</v>
      </c>
      <c r="V50">
        <v>0</v>
      </c>
      <c r="W50">
        <v>0</v>
      </c>
      <c r="X50">
        <v>0</v>
      </c>
      <c r="Y50">
        <v>0</v>
      </c>
      <c r="Z50">
        <v>0</v>
      </c>
      <c r="AA50">
        <v>0</v>
      </c>
      <c r="AB50">
        <v>0</v>
      </c>
      <c r="AC50">
        <v>0</v>
      </c>
      <c r="AD50">
        <v>0</v>
      </c>
      <c r="AE50">
        <v>0</v>
      </c>
      <c r="AF50">
        <v>0</v>
      </c>
      <c r="AG50">
        <v>57458.36</v>
      </c>
      <c r="AH50">
        <v>54267.8</v>
      </c>
      <c r="AI50">
        <v>0</v>
      </c>
      <c r="AJ50">
        <v>20979.91</v>
      </c>
      <c r="AK50">
        <v>0</v>
      </c>
      <c r="AL50">
        <v>0</v>
      </c>
      <c r="AM50">
        <v>0</v>
      </c>
      <c r="AN50">
        <v>0</v>
      </c>
      <c r="AO50">
        <v>0</v>
      </c>
      <c r="AP50">
        <v>0</v>
      </c>
      <c r="AQ50">
        <v>0</v>
      </c>
      <c r="AR50">
        <v>0</v>
      </c>
      <c r="AS50">
        <v>0</v>
      </c>
      <c r="AT50">
        <v>0</v>
      </c>
      <c r="AU50">
        <v>0</v>
      </c>
      <c r="AV50">
        <v>0</v>
      </c>
      <c r="AW50">
        <v>1927</v>
      </c>
      <c r="AX50">
        <v>0</v>
      </c>
      <c r="AY50">
        <v>0</v>
      </c>
      <c r="AZ50">
        <v>0</v>
      </c>
      <c r="BA50">
        <v>3019.34</v>
      </c>
      <c r="BB50">
        <v>3394.03</v>
      </c>
      <c r="BC50">
        <v>0</v>
      </c>
      <c r="BD50">
        <v>0</v>
      </c>
      <c r="BE50">
        <v>1338</v>
      </c>
      <c r="BF50">
        <v>1300</v>
      </c>
      <c r="BG50">
        <v>3629</v>
      </c>
      <c r="BH50"/>
      <c r="BI50"/>
      <c r="BJ50"/>
      <c r="BK50"/>
      <c r="BL50"/>
      <c r="BM50"/>
      <c r="BN50"/>
      <c r="BO50"/>
      <c r="BP50"/>
      <c r="BQ50"/>
      <c r="BR50"/>
      <c r="BS50"/>
      <c r="BT50"/>
    </row>
    <row r="51" spans="1:72">
      <c r="A51" t="s">
        <v>478</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2330</v>
      </c>
      <c r="BH51"/>
      <c r="BI51"/>
      <c r="BJ51"/>
      <c r="BK51"/>
      <c r="BL51"/>
      <c r="BM51"/>
      <c r="BN51"/>
      <c r="BO51"/>
      <c r="BP51"/>
      <c r="BQ51"/>
      <c r="BR51"/>
      <c r="BS51"/>
      <c r="BT51"/>
    </row>
    <row r="52" spans="1:72">
      <c r="A52" t="s">
        <v>489</v>
      </c>
      <c r="B52">
        <v>0</v>
      </c>
      <c r="C52">
        <v>0</v>
      </c>
      <c r="D52">
        <v>0</v>
      </c>
      <c r="E52">
        <v>0</v>
      </c>
      <c r="F52">
        <v>0</v>
      </c>
      <c r="G52">
        <v>0</v>
      </c>
      <c r="H52">
        <v>6617</v>
      </c>
      <c r="I52">
        <v>6651.5</v>
      </c>
      <c r="J52">
        <v>0</v>
      </c>
      <c r="K52">
        <v>0</v>
      </c>
      <c r="L52">
        <v>122384.63</v>
      </c>
      <c r="M52">
        <v>0</v>
      </c>
      <c r="N52">
        <v>126630.43</v>
      </c>
      <c r="O52">
        <v>0</v>
      </c>
      <c r="P52">
        <v>0</v>
      </c>
      <c r="Q52">
        <v>101704.51</v>
      </c>
      <c r="R52">
        <v>0</v>
      </c>
      <c r="S52">
        <v>0</v>
      </c>
      <c r="T52">
        <v>88151.07</v>
      </c>
      <c r="U52">
        <v>86736.97</v>
      </c>
      <c r="V52">
        <v>0</v>
      </c>
      <c r="W52">
        <v>0</v>
      </c>
      <c r="X52">
        <v>0</v>
      </c>
      <c r="Y52">
        <v>0</v>
      </c>
      <c r="Z52">
        <v>0</v>
      </c>
      <c r="AA52">
        <v>0</v>
      </c>
      <c r="AB52">
        <v>0</v>
      </c>
      <c r="AC52">
        <v>0</v>
      </c>
      <c r="AD52">
        <v>0</v>
      </c>
      <c r="AE52">
        <v>0</v>
      </c>
      <c r="AF52">
        <v>0</v>
      </c>
      <c r="AG52">
        <v>57458.36</v>
      </c>
      <c r="AH52">
        <v>54267.8</v>
      </c>
      <c r="AI52">
        <v>0</v>
      </c>
      <c r="AJ52">
        <v>20979.91</v>
      </c>
      <c r="AK52">
        <v>0</v>
      </c>
      <c r="AL52">
        <v>0</v>
      </c>
      <c r="AM52">
        <v>0</v>
      </c>
      <c r="AN52">
        <v>0</v>
      </c>
      <c r="AO52">
        <v>0</v>
      </c>
      <c r="AP52">
        <v>0</v>
      </c>
      <c r="AQ52">
        <v>0</v>
      </c>
      <c r="AR52">
        <v>0</v>
      </c>
      <c r="AS52">
        <v>0</v>
      </c>
      <c r="AT52">
        <v>0</v>
      </c>
      <c r="AU52">
        <v>0</v>
      </c>
      <c r="AV52">
        <v>0</v>
      </c>
      <c r="AW52">
        <v>1927</v>
      </c>
      <c r="AX52">
        <v>0</v>
      </c>
      <c r="AY52">
        <v>0</v>
      </c>
      <c r="AZ52">
        <v>0</v>
      </c>
      <c r="BA52">
        <v>3019.34</v>
      </c>
      <c r="BB52">
        <v>3394.03</v>
      </c>
      <c r="BC52">
        <v>0</v>
      </c>
      <c r="BD52">
        <v>0</v>
      </c>
      <c r="BE52">
        <v>1338</v>
      </c>
      <c r="BF52">
        <v>1300</v>
      </c>
      <c r="BG52">
        <v>1299</v>
      </c>
      <c r="BH52"/>
      <c r="BI52"/>
      <c r="BJ52"/>
      <c r="BK52"/>
      <c r="BL52"/>
      <c r="BM52"/>
      <c r="BN52"/>
      <c r="BO52"/>
      <c r="BP52"/>
      <c r="BQ52"/>
      <c r="BR52"/>
      <c r="BS52"/>
      <c r="BT52"/>
    </row>
    <row r="53" spans="1:72">
      <c r="A53" t="s">
        <v>490</v>
      </c>
      <c r="B53">
        <v>26951.91</v>
      </c>
      <c r="C53">
        <v>22182.3</v>
      </c>
      <c r="D53">
        <v>20181.29</v>
      </c>
      <c r="E53">
        <v>27215.74</v>
      </c>
      <c r="F53">
        <v>22700.03</v>
      </c>
      <c r="G53">
        <v>23233.37</v>
      </c>
      <c r="H53">
        <v>23578.16</v>
      </c>
      <c r="I53">
        <v>21510.85</v>
      </c>
      <c r="J53">
        <v>26206.52</v>
      </c>
      <c r="K53">
        <v>31346.06</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2300</v>
      </c>
      <c r="BD53">
        <v>3043</v>
      </c>
      <c r="BE53">
        <v>3463.57</v>
      </c>
      <c r="BF53">
        <v>3884</v>
      </c>
      <c r="BG53">
        <v>4304.21</v>
      </c>
      <c r="BH53"/>
      <c r="BI53"/>
      <c r="BJ53"/>
      <c r="BK53"/>
      <c r="BL53"/>
      <c r="BM53"/>
      <c r="BN53"/>
      <c r="BO53"/>
      <c r="BP53"/>
      <c r="BQ53"/>
      <c r="BR53"/>
      <c r="BS53"/>
      <c r="BT53"/>
    </row>
    <row r="54" spans="1:72">
      <c r="A54" t="s">
        <v>491</v>
      </c>
      <c r="B54">
        <v>5690.5</v>
      </c>
      <c r="C54">
        <v>5817.5</v>
      </c>
      <c r="D54">
        <v>5942.5</v>
      </c>
      <c r="E54">
        <v>6249</v>
      </c>
      <c r="F54">
        <v>6360.5</v>
      </c>
      <c r="G54">
        <v>6540</v>
      </c>
      <c r="H54">
        <v>0</v>
      </c>
      <c r="I54">
        <v>0</v>
      </c>
      <c r="J54">
        <v>6711</v>
      </c>
      <c r="K54">
        <v>6823.5</v>
      </c>
      <c r="L54">
        <v>0</v>
      </c>
      <c r="M54">
        <v>6699</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row>
    <row r="55" spans="1:72">
      <c r="A55" t="s">
        <v>467</v>
      </c>
      <c r="B55">
        <v>5690.5</v>
      </c>
      <c r="C55">
        <v>5817.5</v>
      </c>
      <c r="D55">
        <v>5942.5</v>
      </c>
      <c r="E55">
        <v>6249</v>
      </c>
      <c r="F55">
        <v>6360.5</v>
      </c>
      <c r="G55">
        <v>6540</v>
      </c>
      <c r="H55">
        <v>0</v>
      </c>
      <c r="I55">
        <v>0</v>
      </c>
      <c r="J55">
        <v>6711</v>
      </c>
      <c r="K55">
        <v>6823.5</v>
      </c>
      <c r="L55">
        <v>0</v>
      </c>
      <c r="M55">
        <v>6699</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row>
    <row r="56" spans="1:72">
      <c r="A56" t="s">
        <v>493</v>
      </c>
      <c r="B56">
        <v>171707.58</v>
      </c>
      <c r="C56">
        <v>165923.26</v>
      </c>
      <c r="D56">
        <v>137039.16</v>
      </c>
      <c r="E56">
        <v>143185.59</v>
      </c>
      <c r="F56">
        <v>137408.29999999999</v>
      </c>
      <c r="G56">
        <v>131631.06</v>
      </c>
      <c r="H56">
        <v>125853.85</v>
      </c>
      <c r="I56">
        <v>131490.70000000001</v>
      </c>
      <c r="J56">
        <v>126126.19</v>
      </c>
      <c r="K56">
        <v>121017.68</v>
      </c>
      <c r="L56">
        <v>0</v>
      </c>
      <c r="M56">
        <v>123756.11</v>
      </c>
      <c r="N56">
        <v>0</v>
      </c>
      <c r="O56">
        <v>0</v>
      </c>
      <c r="P56">
        <v>95623.15</v>
      </c>
      <c r="Q56">
        <v>0</v>
      </c>
      <c r="R56">
        <v>90766.01</v>
      </c>
      <c r="S56">
        <v>86231.039999999994</v>
      </c>
      <c r="T56">
        <v>0</v>
      </c>
      <c r="U56">
        <v>0</v>
      </c>
      <c r="V56">
        <v>76696.44</v>
      </c>
      <c r="W56">
        <v>73076.86</v>
      </c>
      <c r="X56">
        <v>69570.37</v>
      </c>
      <c r="Y56">
        <v>70819.53</v>
      </c>
      <c r="Z56">
        <v>67505.48</v>
      </c>
      <c r="AA56">
        <v>64352.18</v>
      </c>
      <c r="AB56">
        <v>61035.68</v>
      </c>
      <c r="AC56">
        <v>62599.34</v>
      </c>
      <c r="AD56">
        <v>59702.25</v>
      </c>
      <c r="AE56">
        <v>53304.72</v>
      </c>
      <c r="AF56">
        <v>50594.080000000002</v>
      </c>
      <c r="AG56">
        <v>0</v>
      </c>
      <c r="AH56">
        <v>0</v>
      </c>
      <c r="AI56">
        <v>18894.38</v>
      </c>
      <c r="AJ56">
        <v>0</v>
      </c>
      <c r="AK56">
        <v>21230.21</v>
      </c>
      <c r="AL56">
        <v>20458.32</v>
      </c>
      <c r="AM56">
        <v>0</v>
      </c>
      <c r="AN56">
        <v>0</v>
      </c>
      <c r="AO56">
        <v>19106.259999999998</v>
      </c>
      <c r="AP56">
        <v>18305.5</v>
      </c>
      <c r="AQ56">
        <v>17283.04</v>
      </c>
      <c r="AR56">
        <v>17489.96</v>
      </c>
      <c r="AS56">
        <v>17902.689999999999</v>
      </c>
      <c r="AT56">
        <v>16846.18</v>
      </c>
      <c r="AU56">
        <v>15789.83</v>
      </c>
      <c r="AV56">
        <v>0</v>
      </c>
      <c r="AW56">
        <v>0</v>
      </c>
      <c r="AX56">
        <v>0</v>
      </c>
      <c r="AY56">
        <v>0</v>
      </c>
      <c r="AZ56">
        <v>0</v>
      </c>
      <c r="BA56">
        <v>0</v>
      </c>
      <c r="BB56">
        <v>0</v>
      </c>
      <c r="BC56">
        <v>0</v>
      </c>
      <c r="BD56">
        <v>0</v>
      </c>
      <c r="BE56">
        <v>0</v>
      </c>
      <c r="BF56">
        <v>0</v>
      </c>
      <c r="BG56">
        <v>0</v>
      </c>
      <c r="BH56"/>
      <c r="BI56"/>
      <c r="BJ56"/>
      <c r="BK56"/>
      <c r="BL56"/>
      <c r="BM56"/>
      <c r="BN56"/>
      <c r="BO56"/>
      <c r="BP56"/>
      <c r="BQ56"/>
      <c r="BR56"/>
      <c r="BS56"/>
      <c r="BT56"/>
    </row>
    <row r="57" spans="1:72">
      <c r="A57" t="s">
        <v>495</v>
      </c>
      <c r="B57">
        <v>0</v>
      </c>
      <c r="C57">
        <v>0</v>
      </c>
      <c r="D57">
        <v>0</v>
      </c>
      <c r="E57">
        <v>0</v>
      </c>
      <c r="F57">
        <v>0</v>
      </c>
      <c r="G57">
        <v>0</v>
      </c>
      <c r="H57">
        <v>0</v>
      </c>
      <c r="I57">
        <v>0</v>
      </c>
      <c r="J57">
        <v>0</v>
      </c>
      <c r="K57">
        <v>0</v>
      </c>
      <c r="L57">
        <v>0</v>
      </c>
      <c r="M57">
        <v>0</v>
      </c>
      <c r="N57">
        <v>0</v>
      </c>
      <c r="O57">
        <v>106519.08</v>
      </c>
      <c r="P57">
        <v>6543.5</v>
      </c>
      <c r="Q57">
        <v>0</v>
      </c>
      <c r="R57">
        <v>6362.5</v>
      </c>
      <c r="S57">
        <v>6410</v>
      </c>
      <c r="T57">
        <v>0</v>
      </c>
      <c r="U57">
        <v>0</v>
      </c>
      <c r="V57">
        <v>6347</v>
      </c>
      <c r="W57">
        <v>6570</v>
      </c>
      <c r="X57">
        <v>6318</v>
      </c>
      <c r="Y57">
        <v>6328.5</v>
      </c>
      <c r="Z57">
        <v>6338.5</v>
      </c>
      <c r="AA57">
        <v>6386.5</v>
      </c>
      <c r="AB57">
        <v>5365.5</v>
      </c>
      <c r="AC57">
        <v>3766</v>
      </c>
      <c r="AD57">
        <v>2666</v>
      </c>
      <c r="AE57">
        <v>2766</v>
      </c>
      <c r="AF57">
        <v>2695</v>
      </c>
      <c r="AG57">
        <v>0</v>
      </c>
      <c r="AH57">
        <v>0</v>
      </c>
      <c r="AI57">
        <v>2718.5</v>
      </c>
      <c r="AJ57">
        <v>0</v>
      </c>
      <c r="AK57">
        <v>2567</v>
      </c>
      <c r="AL57">
        <v>2486.5</v>
      </c>
      <c r="AM57">
        <v>22830.22</v>
      </c>
      <c r="AN57">
        <v>22064.21</v>
      </c>
      <c r="AO57">
        <v>2415</v>
      </c>
      <c r="AP57">
        <v>2212.5</v>
      </c>
      <c r="AQ57">
        <v>2151</v>
      </c>
      <c r="AR57">
        <v>2109</v>
      </c>
      <c r="AS57">
        <v>2052</v>
      </c>
      <c r="AT57">
        <v>1944</v>
      </c>
      <c r="AU57">
        <v>1950</v>
      </c>
      <c r="AV57">
        <v>2021</v>
      </c>
      <c r="AW57">
        <v>0</v>
      </c>
      <c r="AX57">
        <v>1819.5</v>
      </c>
      <c r="AY57">
        <v>1966.03</v>
      </c>
      <c r="AZ57">
        <v>2963.71</v>
      </c>
      <c r="BA57">
        <v>0</v>
      </c>
      <c r="BB57">
        <v>0</v>
      </c>
      <c r="BC57">
        <v>1437</v>
      </c>
      <c r="BD57">
        <v>1351</v>
      </c>
      <c r="BE57">
        <v>0</v>
      </c>
      <c r="BF57">
        <v>0</v>
      </c>
      <c r="BG57">
        <v>0</v>
      </c>
      <c r="BH57"/>
      <c r="BI57"/>
      <c r="BJ57"/>
      <c r="BK57"/>
      <c r="BL57"/>
      <c r="BM57"/>
      <c r="BN57"/>
      <c r="BO57"/>
      <c r="BP57"/>
      <c r="BQ57"/>
      <c r="BR57"/>
      <c r="BS57"/>
      <c r="BT57"/>
    </row>
    <row r="58" spans="1:72">
      <c r="A58" t="s">
        <v>327</v>
      </c>
      <c r="B58">
        <v>204349.99</v>
      </c>
      <c r="C58">
        <v>193923.06</v>
      </c>
      <c r="D58">
        <v>163162.95000000001</v>
      </c>
      <c r="E58">
        <v>176650.33</v>
      </c>
      <c r="F58">
        <v>166468.82</v>
      </c>
      <c r="G58">
        <v>161404.43</v>
      </c>
      <c r="H58">
        <v>156049.01</v>
      </c>
      <c r="I58">
        <v>159653.04999999999</v>
      </c>
      <c r="J58">
        <v>159043.71</v>
      </c>
      <c r="K58">
        <v>159187.25</v>
      </c>
      <c r="L58">
        <v>122384.63</v>
      </c>
      <c r="M58">
        <v>130455.11</v>
      </c>
      <c r="N58">
        <v>126630.43</v>
      </c>
      <c r="O58">
        <v>106519.08</v>
      </c>
      <c r="P58">
        <v>102166.65</v>
      </c>
      <c r="Q58">
        <v>101704.51</v>
      </c>
      <c r="R58">
        <v>97128.51</v>
      </c>
      <c r="S58">
        <v>92641.04</v>
      </c>
      <c r="T58">
        <v>88151.07</v>
      </c>
      <c r="U58">
        <v>86736.97</v>
      </c>
      <c r="V58">
        <v>83043.44</v>
      </c>
      <c r="W58">
        <v>79646.86</v>
      </c>
      <c r="X58">
        <v>75888.37</v>
      </c>
      <c r="Y58">
        <v>77148.03</v>
      </c>
      <c r="Z58">
        <v>73843.98</v>
      </c>
      <c r="AA58">
        <v>70738.679999999993</v>
      </c>
      <c r="AB58">
        <v>66401.179999999993</v>
      </c>
      <c r="AC58">
        <v>66365.34</v>
      </c>
      <c r="AD58">
        <v>62368.25</v>
      </c>
      <c r="AE58">
        <v>56070.720000000001</v>
      </c>
      <c r="AF58">
        <v>53289.08</v>
      </c>
      <c r="AG58">
        <v>57458.36</v>
      </c>
      <c r="AH58">
        <v>54267.8</v>
      </c>
      <c r="AI58">
        <v>21612.880000000001</v>
      </c>
      <c r="AJ58">
        <v>20979.91</v>
      </c>
      <c r="AK58">
        <v>23797.21</v>
      </c>
      <c r="AL58">
        <v>22944.82</v>
      </c>
      <c r="AM58">
        <v>22830.22</v>
      </c>
      <c r="AN58">
        <v>22064.21</v>
      </c>
      <c r="AO58">
        <v>21521.26</v>
      </c>
      <c r="AP58">
        <v>20518</v>
      </c>
      <c r="AQ58">
        <v>19434.04</v>
      </c>
      <c r="AR58">
        <v>19598.96</v>
      </c>
      <c r="AS58">
        <v>19954.689999999999</v>
      </c>
      <c r="AT58">
        <v>18790.18</v>
      </c>
      <c r="AU58">
        <v>17739.830000000002</v>
      </c>
      <c r="AV58">
        <v>2021</v>
      </c>
      <c r="AW58">
        <v>1927</v>
      </c>
      <c r="AX58">
        <v>1819.5</v>
      </c>
      <c r="AY58">
        <v>1966.03</v>
      </c>
      <c r="AZ58">
        <v>2963.71</v>
      </c>
      <c r="BA58">
        <v>3019.34</v>
      </c>
      <c r="BB58">
        <v>3394.03</v>
      </c>
      <c r="BC58">
        <v>3737</v>
      </c>
      <c r="BD58">
        <v>4394</v>
      </c>
      <c r="BE58">
        <v>4801.57</v>
      </c>
      <c r="BF58">
        <v>5183</v>
      </c>
      <c r="BG58">
        <v>7933.21</v>
      </c>
      <c r="BH58"/>
      <c r="BI58"/>
      <c r="BJ58"/>
      <c r="BK58"/>
      <c r="BL58"/>
      <c r="BM58"/>
      <c r="BN58"/>
      <c r="BO58"/>
      <c r="BP58"/>
      <c r="BQ58"/>
      <c r="BR58"/>
      <c r="BS58"/>
      <c r="BT58"/>
    </row>
    <row r="59" spans="1:72">
      <c r="A59" t="s">
        <v>328</v>
      </c>
      <c r="B59">
        <v>791456.84</v>
      </c>
      <c r="C59">
        <v>816788.9</v>
      </c>
      <c r="D59">
        <v>874093.18</v>
      </c>
      <c r="E59">
        <v>883082.89</v>
      </c>
      <c r="F59">
        <v>855243.13</v>
      </c>
      <c r="G59">
        <v>830313.03</v>
      </c>
      <c r="H59">
        <v>1008832.8</v>
      </c>
      <c r="I59">
        <v>1073230.48</v>
      </c>
      <c r="J59">
        <v>1180540.81</v>
      </c>
      <c r="K59">
        <v>1119274.8899999999</v>
      </c>
      <c r="L59">
        <v>1156967.3600000001</v>
      </c>
      <c r="M59">
        <v>1220266.3</v>
      </c>
      <c r="N59">
        <v>964751.56</v>
      </c>
      <c r="O59">
        <v>777369.14</v>
      </c>
      <c r="P59">
        <v>766643.31</v>
      </c>
      <c r="Q59">
        <v>667629.19999999995</v>
      </c>
      <c r="R59">
        <v>540623.12</v>
      </c>
      <c r="S59">
        <v>487659.69</v>
      </c>
      <c r="T59">
        <v>491886.5</v>
      </c>
      <c r="U59">
        <v>431668.77</v>
      </c>
      <c r="V59">
        <v>382439.43</v>
      </c>
      <c r="W59">
        <v>445939.1</v>
      </c>
      <c r="X59">
        <v>483891.51</v>
      </c>
      <c r="Y59">
        <v>503490.84</v>
      </c>
      <c r="Z59">
        <v>463538.57</v>
      </c>
      <c r="AA59">
        <v>476747.36</v>
      </c>
      <c r="AB59">
        <v>552332.73</v>
      </c>
      <c r="AC59">
        <v>632425.15</v>
      </c>
      <c r="AD59">
        <v>624525.22</v>
      </c>
      <c r="AE59">
        <v>638064.89</v>
      </c>
      <c r="AF59">
        <v>741249.26</v>
      </c>
      <c r="AG59">
        <v>799735.92</v>
      </c>
      <c r="AH59">
        <v>748692.83</v>
      </c>
      <c r="AI59">
        <v>752115.4</v>
      </c>
      <c r="AJ59">
        <v>821124.9</v>
      </c>
      <c r="AK59">
        <v>832676.88</v>
      </c>
      <c r="AL59">
        <v>770802.27</v>
      </c>
      <c r="AM59">
        <v>840628.78</v>
      </c>
      <c r="AN59">
        <v>862990.49</v>
      </c>
      <c r="AO59">
        <v>927747.58</v>
      </c>
      <c r="AP59">
        <v>861974.97</v>
      </c>
      <c r="AQ59">
        <v>904612.86</v>
      </c>
      <c r="AR59">
        <v>897772.89</v>
      </c>
      <c r="AS59">
        <v>932998.31</v>
      </c>
      <c r="AT59">
        <v>867523.84</v>
      </c>
      <c r="AU59">
        <v>689427.86</v>
      </c>
      <c r="AV59">
        <v>613831.96</v>
      </c>
      <c r="AW59">
        <v>596908.21</v>
      </c>
      <c r="AX59">
        <v>643231.36</v>
      </c>
      <c r="AY59">
        <v>635132.19999999995</v>
      </c>
      <c r="AZ59">
        <v>726969.93</v>
      </c>
      <c r="BA59">
        <v>719135.54</v>
      </c>
      <c r="BB59">
        <v>599742.32999999996</v>
      </c>
      <c r="BC59">
        <v>477008</v>
      </c>
      <c r="BD59">
        <v>521818</v>
      </c>
      <c r="BE59">
        <v>535703.61</v>
      </c>
      <c r="BF59">
        <v>505765</v>
      </c>
      <c r="BG59">
        <v>749758.45</v>
      </c>
      <c r="BH59"/>
      <c r="BI59"/>
      <c r="BJ59"/>
      <c r="BK59"/>
      <c r="BL59"/>
      <c r="BM59"/>
      <c r="BN59"/>
      <c r="BO59"/>
      <c r="BP59"/>
      <c r="BQ59"/>
      <c r="BR59"/>
      <c r="BS59"/>
      <c r="BT59"/>
    </row>
    <row r="60" spans="1:72">
      <c r="A60" t="s">
        <v>496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497</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c r="BI61"/>
      <c r="BJ61"/>
      <c r="BK61"/>
      <c r="BL61"/>
      <c r="BM61"/>
      <c r="BN61"/>
      <c r="BO61"/>
      <c r="BP61"/>
      <c r="BQ61"/>
      <c r="BR61"/>
      <c r="BS61"/>
      <c r="BT61"/>
    </row>
    <row r="62" spans="1:72" s="114" customFormat="1">
      <c r="A62" t="s">
        <v>498</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c r="BI62"/>
      <c r="BJ62"/>
      <c r="BK62"/>
      <c r="BL62"/>
      <c r="BM62"/>
      <c r="BN62"/>
      <c r="BO62"/>
      <c r="BP62"/>
      <c r="BQ62"/>
      <c r="BR62"/>
      <c r="BS62"/>
      <c r="BT62"/>
    </row>
    <row r="63" spans="1:72">
      <c r="A63" t="s">
        <v>499</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295000</v>
      </c>
      <c r="BH63"/>
      <c r="BI63"/>
      <c r="BJ63"/>
      <c r="BK63"/>
      <c r="BL63"/>
      <c r="BM63"/>
      <c r="BN63"/>
      <c r="BO63"/>
      <c r="BP63"/>
      <c r="BQ63"/>
      <c r="BR63"/>
      <c r="BS63"/>
      <c r="BT63"/>
    </row>
    <row r="64" spans="1:72">
      <c r="A64" t="s">
        <v>500</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295000</v>
      </c>
      <c r="BH64"/>
      <c r="BI64"/>
      <c r="BJ64"/>
      <c r="BK64"/>
      <c r="BL64"/>
      <c r="BM64"/>
      <c r="BN64"/>
      <c r="BO64"/>
      <c r="BP64"/>
      <c r="BQ64"/>
      <c r="BR64"/>
      <c r="BS64"/>
      <c r="BT64"/>
    </row>
    <row r="65" spans="1:72">
      <c r="A65" t="s">
        <v>501</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0</v>
      </c>
      <c r="BH65"/>
      <c r="BI65"/>
      <c r="BJ65"/>
      <c r="BK65"/>
      <c r="BL65"/>
      <c r="BM65"/>
      <c r="BN65"/>
      <c r="BO65"/>
      <c r="BP65"/>
      <c r="BQ65"/>
      <c r="BR65"/>
      <c r="BS65"/>
      <c r="BT65"/>
    </row>
    <row r="66" spans="1:72">
      <c r="A66" t="s">
        <v>502</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0</v>
      </c>
      <c r="BH66"/>
      <c r="BI66"/>
      <c r="BJ66"/>
      <c r="BK66"/>
      <c r="BL66"/>
      <c r="BM66"/>
      <c r="BN66"/>
      <c r="BO66"/>
      <c r="BP66"/>
      <c r="BQ66"/>
      <c r="BR66"/>
      <c r="BS66"/>
      <c r="BT66"/>
    </row>
    <row r="67" spans="1:72">
      <c r="A67" t="s">
        <v>504</v>
      </c>
      <c r="B67">
        <v>1271768.8400000001</v>
      </c>
      <c r="C67">
        <v>1315549.9099999999</v>
      </c>
      <c r="D67">
        <v>1232435.6000000001</v>
      </c>
      <c r="E67">
        <v>1134585.76</v>
      </c>
      <c r="F67">
        <v>1221892.93</v>
      </c>
      <c r="G67">
        <v>1315693.1000000001</v>
      </c>
      <c r="H67">
        <v>1237304.7</v>
      </c>
      <c r="I67">
        <v>1167213.6200000001</v>
      </c>
      <c r="J67">
        <v>1203123.23</v>
      </c>
      <c r="K67">
        <v>1368195.17</v>
      </c>
      <c r="L67">
        <v>1297822.92</v>
      </c>
      <c r="M67">
        <v>998784.77</v>
      </c>
      <c r="N67">
        <v>1080394.97</v>
      </c>
      <c r="O67">
        <v>1163348.44</v>
      </c>
      <c r="P67">
        <v>1068098.52</v>
      </c>
      <c r="Q67">
        <v>992794.15</v>
      </c>
      <c r="R67">
        <v>1056267.02</v>
      </c>
      <c r="S67">
        <v>1196108.95</v>
      </c>
      <c r="T67">
        <v>1116718.18</v>
      </c>
      <c r="U67">
        <v>1065676.3700000001</v>
      </c>
      <c r="V67">
        <v>1036409.48</v>
      </c>
      <c r="W67">
        <v>1021880.76</v>
      </c>
      <c r="X67">
        <v>970874.88</v>
      </c>
      <c r="Y67">
        <v>909565.71</v>
      </c>
      <c r="Z67">
        <v>913774.73</v>
      </c>
      <c r="AA67">
        <v>904101.94</v>
      </c>
      <c r="AB67">
        <v>868183.83</v>
      </c>
      <c r="AC67">
        <v>804769.53</v>
      </c>
      <c r="AD67">
        <v>792889.87</v>
      </c>
      <c r="AE67">
        <v>800232.48</v>
      </c>
      <c r="AF67">
        <v>768114.63</v>
      </c>
      <c r="AG67">
        <v>710129.16</v>
      </c>
      <c r="AH67">
        <v>708228.85</v>
      </c>
      <c r="AI67">
        <v>722885.79</v>
      </c>
      <c r="AJ67">
        <v>689739.15</v>
      </c>
      <c r="AK67">
        <v>654967.38</v>
      </c>
      <c r="AL67">
        <v>646106.84</v>
      </c>
      <c r="AM67">
        <v>634736.64000000001</v>
      </c>
      <c r="AN67">
        <v>513555.94</v>
      </c>
      <c r="AO67">
        <v>510018.59</v>
      </c>
      <c r="AP67">
        <v>508123.95</v>
      </c>
      <c r="AQ67">
        <v>493099.13</v>
      </c>
      <c r="AR67">
        <v>454167.97</v>
      </c>
      <c r="AS67">
        <v>471693.56</v>
      </c>
      <c r="AT67">
        <v>443575.88</v>
      </c>
      <c r="AU67">
        <v>506849.95</v>
      </c>
      <c r="AV67">
        <v>496467.07</v>
      </c>
      <c r="AW67">
        <v>478347.78</v>
      </c>
      <c r="AX67">
        <v>469553.76</v>
      </c>
      <c r="AY67">
        <v>485763.3</v>
      </c>
      <c r="AZ67">
        <v>467346.87</v>
      </c>
      <c r="BA67">
        <v>445170.19</v>
      </c>
      <c r="BB67">
        <v>418920.32</v>
      </c>
      <c r="BC67">
        <v>457558</v>
      </c>
      <c r="BD67">
        <v>451876</v>
      </c>
      <c r="BE67">
        <v>419958.01</v>
      </c>
      <c r="BF67">
        <v>426968</v>
      </c>
      <c r="BG67">
        <v>379436.21</v>
      </c>
      <c r="BH67"/>
      <c r="BI67"/>
      <c r="BJ67"/>
      <c r="BK67"/>
      <c r="BL67"/>
      <c r="BM67"/>
      <c r="BN67"/>
      <c r="BO67"/>
      <c r="BP67"/>
      <c r="BQ67"/>
      <c r="BR67"/>
      <c r="BS67"/>
      <c r="BT67"/>
    </row>
    <row r="68" spans="1:72">
      <c r="A68" t="s">
        <v>505</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45950</v>
      </c>
      <c r="AH68">
        <v>45950</v>
      </c>
      <c r="AI68">
        <v>45950</v>
      </c>
      <c r="AJ68">
        <v>45950</v>
      </c>
      <c r="AK68">
        <v>41950</v>
      </c>
      <c r="AL68">
        <v>41950</v>
      </c>
      <c r="AM68">
        <v>41950</v>
      </c>
      <c r="AN68">
        <v>41950</v>
      </c>
      <c r="AO68">
        <v>38720</v>
      </c>
      <c r="AP68">
        <v>38720</v>
      </c>
      <c r="AQ68">
        <v>38720</v>
      </c>
      <c r="AR68">
        <v>38720</v>
      </c>
      <c r="AS68">
        <v>34031</v>
      </c>
      <c r="AT68">
        <v>34031</v>
      </c>
      <c r="AU68">
        <v>34031</v>
      </c>
      <c r="AV68">
        <v>34031</v>
      </c>
      <c r="AW68">
        <v>31134.57</v>
      </c>
      <c r="AX68">
        <v>31134.57</v>
      </c>
      <c r="AY68">
        <v>31134.57</v>
      </c>
      <c r="AZ68">
        <v>31134.57</v>
      </c>
      <c r="BA68">
        <v>28337.57</v>
      </c>
      <c r="BB68">
        <v>28337.57</v>
      </c>
      <c r="BC68">
        <v>28338</v>
      </c>
      <c r="BD68">
        <v>28338</v>
      </c>
      <c r="BE68">
        <v>19250</v>
      </c>
      <c r="BF68">
        <v>19250</v>
      </c>
      <c r="BG68">
        <v>19250</v>
      </c>
      <c r="BH68"/>
      <c r="BI68"/>
      <c r="BJ68"/>
      <c r="BK68"/>
      <c r="BL68"/>
      <c r="BM68"/>
      <c r="BN68"/>
      <c r="BO68"/>
      <c r="BP68"/>
      <c r="BQ68"/>
      <c r="BR68"/>
      <c r="BS68"/>
      <c r="BT68"/>
    </row>
    <row r="69" spans="1:72">
      <c r="A69" t="s">
        <v>506</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45950</v>
      </c>
      <c r="AH69">
        <v>45950</v>
      </c>
      <c r="AI69">
        <v>45950</v>
      </c>
      <c r="AJ69">
        <v>45950</v>
      </c>
      <c r="AK69">
        <v>41950</v>
      </c>
      <c r="AL69">
        <v>41950</v>
      </c>
      <c r="AM69">
        <v>41950</v>
      </c>
      <c r="AN69">
        <v>41950</v>
      </c>
      <c r="AO69">
        <v>38720</v>
      </c>
      <c r="AP69">
        <v>38720</v>
      </c>
      <c r="AQ69">
        <v>38720</v>
      </c>
      <c r="AR69">
        <v>38720</v>
      </c>
      <c r="AS69">
        <v>34031</v>
      </c>
      <c r="AT69">
        <v>34031</v>
      </c>
      <c r="AU69">
        <v>34031</v>
      </c>
      <c r="AV69">
        <v>34031</v>
      </c>
      <c r="AW69">
        <v>31134.57</v>
      </c>
      <c r="AX69">
        <v>31134.57</v>
      </c>
      <c r="AY69">
        <v>31134.57</v>
      </c>
      <c r="AZ69">
        <v>31134.57</v>
      </c>
      <c r="BA69">
        <v>28337.57</v>
      </c>
      <c r="BB69">
        <v>28337.57</v>
      </c>
      <c r="BC69">
        <v>28338</v>
      </c>
      <c r="BD69">
        <v>28338</v>
      </c>
      <c r="BE69">
        <v>0</v>
      </c>
      <c r="BF69">
        <v>19250</v>
      </c>
      <c r="BG69">
        <v>0</v>
      </c>
      <c r="BH69"/>
      <c r="BI69"/>
      <c r="BJ69"/>
      <c r="BK69"/>
      <c r="BL69"/>
      <c r="BM69"/>
      <c r="BN69"/>
      <c r="BO69"/>
      <c r="BP69"/>
      <c r="BQ69"/>
      <c r="BR69"/>
      <c r="BS69"/>
      <c r="BT69"/>
    </row>
    <row r="70" spans="1:72">
      <c r="A70" t="s">
        <v>329</v>
      </c>
      <c r="B70">
        <v>1222518.8400000001</v>
      </c>
      <c r="C70">
        <v>1266299.9099999999</v>
      </c>
      <c r="D70">
        <v>1183185.6000000001</v>
      </c>
      <c r="E70">
        <v>1085335.76</v>
      </c>
      <c r="F70">
        <v>1172642.93</v>
      </c>
      <c r="G70">
        <v>1266443.1000000001</v>
      </c>
      <c r="H70">
        <v>1188054.7</v>
      </c>
      <c r="I70">
        <v>1117963.6200000001</v>
      </c>
      <c r="J70">
        <v>1153873.23</v>
      </c>
      <c r="K70">
        <v>1318945.17</v>
      </c>
      <c r="L70">
        <v>1248572.92</v>
      </c>
      <c r="M70">
        <v>949534.77</v>
      </c>
      <c r="N70">
        <v>1031144.97</v>
      </c>
      <c r="O70">
        <v>1114098.44</v>
      </c>
      <c r="P70">
        <v>1018848.52</v>
      </c>
      <c r="Q70">
        <v>943544.15</v>
      </c>
      <c r="R70">
        <v>1007017.02</v>
      </c>
      <c r="S70">
        <v>1146858.95</v>
      </c>
      <c r="T70">
        <v>1067468.18</v>
      </c>
      <c r="U70">
        <v>1016426.37</v>
      </c>
      <c r="V70">
        <v>987159.48</v>
      </c>
      <c r="W70">
        <v>972630.76</v>
      </c>
      <c r="X70">
        <v>921624.88</v>
      </c>
      <c r="Y70">
        <v>860315.71</v>
      </c>
      <c r="Z70">
        <v>864524.73</v>
      </c>
      <c r="AA70">
        <v>854851.94</v>
      </c>
      <c r="AB70">
        <v>818933.83</v>
      </c>
      <c r="AC70">
        <v>755519.53</v>
      </c>
      <c r="AD70">
        <v>743639.87</v>
      </c>
      <c r="AE70">
        <v>750982.48</v>
      </c>
      <c r="AF70">
        <v>718864.63</v>
      </c>
      <c r="AG70">
        <v>664179.16</v>
      </c>
      <c r="AH70">
        <v>662278.85</v>
      </c>
      <c r="AI70">
        <v>676935.79</v>
      </c>
      <c r="AJ70">
        <v>643789.15</v>
      </c>
      <c r="AK70">
        <v>613017.38</v>
      </c>
      <c r="AL70">
        <v>604156.84</v>
      </c>
      <c r="AM70">
        <v>592786.64</v>
      </c>
      <c r="AN70">
        <v>471605.94</v>
      </c>
      <c r="AO70">
        <v>471298.59</v>
      </c>
      <c r="AP70">
        <v>469403.95</v>
      </c>
      <c r="AQ70">
        <v>454379.13</v>
      </c>
      <c r="AR70">
        <v>415447.97</v>
      </c>
      <c r="AS70">
        <v>437662.56</v>
      </c>
      <c r="AT70">
        <v>409544.88</v>
      </c>
      <c r="AU70">
        <v>472818.95</v>
      </c>
      <c r="AV70">
        <v>462436.07</v>
      </c>
      <c r="AW70">
        <v>447213.22</v>
      </c>
      <c r="AX70">
        <v>438419.19</v>
      </c>
      <c r="AY70">
        <v>454628.73</v>
      </c>
      <c r="AZ70">
        <v>436212.3</v>
      </c>
      <c r="BA70">
        <v>416832.63</v>
      </c>
      <c r="BB70">
        <v>390582.76</v>
      </c>
      <c r="BC70">
        <v>429220</v>
      </c>
      <c r="BD70">
        <v>423538</v>
      </c>
      <c r="BE70">
        <v>400708.01</v>
      </c>
      <c r="BF70">
        <v>407718</v>
      </c>
      <c r="BG70">
        <v>360186.21</v>
      </c>
      <c r="BH70"/>
      <c r="BI70"/>
      <c r="BJ70"/>
      <c r="BK70"/>
      <c r="BL70"/>
      <c r="BM70"/>
      <c r="BN70"/>
      <c r="BO70"/>
      <c r="BP70"/>
      <c r="BQ70"/>
      <c r="BR70"/>
      <c r="BS70"/>
      <c r="BT70"/>
    </row>
    <row r="71" spans="1:72">
      <c r="A71" t="s">
        <v>507</v>
      </c>
      <c r="B71">
        <v>-39351.24</v>
      </c>
      <c r="C71">
        <v>-15048.44</v>
      </c>
      <c r="D71">
        <v>-25878.84</v>
      </c>
      <c r="E71">
        <v>-40080.04</v>
      </c>
      <c r="F71">
        <v>-26640.04</v>
      </c>
      <c r="G71">
        <v>-52636.84</v>
      </c>
      <c r="H71">
        <v>-64860.04</v>
      </c>
      <c r="I71">
        <v>-66482.84</v>
      </c>
      <c r="J71">
        <v>-74685.240000000005</v>
      </c>
      <c r="K71">
        <v>-83570.039999999994</v>
      </c>
      <c r="L71">
        <v>-59546.84</v>
      </c>
      <c r="M71">
        <v>149454.28</v>
      </c>
      <c r="N71">
        <v>153762.28</v>
      </c>
      <c r="O71">
        <v>150513.48000000001</v>
      </c>
      <c r="P71">
        <v>144616.56</v>
      </c>
      <c r="Q71">
        <v>155160.66</v>
      </c>
      <c r="R71">
        <v>150398.23000000001</v>
      </c>
      <c r="S71">
        <v>154300.51999999999</v>
      </c>
      <c r="T71">
        <v>155980.51999999999</v>
      </c>
      <c r="U71">
        <v>161440.51999999999</v>
      </c>
      <c r="V71">
        <v>162280.51999999999</v>
      </c>
      <c r="W71">
        <v>162280.51999999999</v>
      </c>
      <c r="X71">
        <v>160600.51999999999</v>
      </c>
      <c r="Y71">
        <v>160180.51999999999</v>
      </c>
      <c r="Z71">
        <v>168580.52</v>
      </c>
      <c r="AA71">
        <v>172280.52</v>
      </c>
      <c r="AB71">
        <v>172680.52</v>
      </c>
      <c r="AC71">
        <v>185080.52</v>
      </c>
      <c r="AD71">
        <v>184680.52</v>
      </c>
      <c r="AE71">
        <v>181080.52</v>
      </c>
      <c r="AF71">
        <v>175480.52</v>
      </c>
      <c r="AG71">
        <v>182680.52</v>
      </c>
      <c r="AH71">
        <v>173080.52</v>
      </c>
      <c r="AI71">
        <v>163080.51999999999</v>
      </c>
      <c r="AJ71">
        <v>159880.51999999999</v>
      </c>
      <c r="AK71">
        <v>161775.51999999999</v>
      </c>
      <c r="AL71">
        <v>163375.51999999999</v>
      </c>
      <c r="AM71">
        <v>171375.52</v>
      </c>
      <c r="AN71">
        <v>168175.52</v>
      </c>
      <c r="AO71">
        <v>164175.51999999999</v>
      </c>
      <c r="AP71">
        <v>159175.51999999999</v>
      </c>
      <c r="AQ71">
        <v>165675.51999999999</v>
      </c>
      <c r="AR71">
        <v>161675.51999999999</v>
      </c>
      <c r="AS71">
        <v>160175.51999999999</v>
      </c>
      <c r="AT71">
        <v>155675.51999999999</v>
      </c>
      <c r="AU71">
        <v>164675.51999999999</v>
      </c>
      <c r="AV71">
        <v>160675.51999999999</v>
      </c>
      <c r="AW71">
        <v>202435.52</v>
      </c>
      <c r="AX71">
        <v>208175.52</v>
      </c>
      <c r="AY71">
        <v>218175.52</v>
      </c>
      <c r="AZ71">
        <v>217175.52</v>
      </c>
      <c r="BA71">
        <v>202435.52</v>
      </c>
      <c r="BB71">
        <v>202435.52</v>
      </c>
      <c r="BC71">
        <v>202435</v>
      </c>
      <c r="BD71">
        <v>202435</v>
      </c>
      <c r="BE71">
        <v>202435.52</v>
      </c>
      <c r="BF71">
        <v>202436</v>
      </c>
      <c r="BG71">
        <v>202435.52</v>
      </c>
      <c r="BH71"/>
      <c r="BI71"/>
      <c r="BJ71"/>
      <c r="BK71"/>
      <c r="BL71"/>
      <c r="BM71"/>
      <c r="BN71"/>
      <c r="BO71"/>
      <c r="BP71"/>
      <c r="BQ71"/>
      <c r="BR71"/>
      <c r="BS71"/>
      <c r="BT71"/>
    </row>
    <row r="72" spans="1:72">
      <c r="A72" t="s">
        <v>508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-41760</v>
      </c>
      <c r="AW72">
        <v>0</v>
      </c>
      <c r="AX72">
        <v>5740</v>
      </c>
      <c r="AY72">
        <v>15740</v>
      </c>
      <c r="AZ72">
        <v>14740</v>
      </c>
      <c r="BA72">
        <v>0</v>
      </c>
      <c r="BB72">
        <v>0</v>
      </c>
      <c r="BC72">
        <v>0</v>
      </c>
      <c r="BD72">
        <v>0</v>
      </c>
      <c r="BE72">
        <v>0</v>
      </c>
      <c r="BF72">
        <v>0</v>
      </c>
      <c r="BG72">
        <v>0</v>
      </c>
      <c r="BH72"/>
      <c r="BI72"/>
      <c r="BJ72"/>
      <c r="BK72"/>
      <c r="BL72"/>
      <c r="BM72"/>
      <c r="BN72"/>
      <c r="BO72"/>
      <c r="BP72"/>
      <c r="BQ72"/>
      <c r="BR72"/>
      <c r="BS72"/>
      <c r="BT72"/>
    </row>
    <row r="73" spans="1:72">
      <c r="A73" t="s">
        <v>511</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-41760</v>
      </c>
      <c r="AW73">
        <v>0</v>
      </c>
      <c r="AX73">
        <v>5740</v>
      </c>
      <c r="AY73">
        <v>15740</v>
      </c>
      <c r="AZ73">
        <v>14740</v>
      </c>
      <c r="BA73">
        <v>0</v>
      </c>
      <c r="BB73">
        <v>0</v>
      </c>
      <c r="BC73">
        <v>0</v>
      </c>
      <c r="BD73">
        <v>0</v>
      </c>
      <c r="BE73">
        <v>0</v>
      </c>
      <c r="BF73">
        <v>0</v>
      </c>
      <c r="BG73">
        <v>0</v>
      </c>
      <c r="BH73"/>
      <c r="BI73"/>
      <c r="BJ73"/>
      <c r="BK73"/>
      <c r="BL73"/>
      <c r="BM73"/>
      <c r="BN73"/>
      <c r="BO73"/>
      <c r="BP73"/>
      <c r="BQ73"/>
      <c r="BR73"/>
      <c r="BS73"/>
      <c r="BT73"/>
    </row>
    <row r="74" spans="1:72">
      <c r="A74" t="s">
        <v>513</v>
      </c>
      <c r="B74">
        <v>-39351.24</v>
      </c>
      <c r="C74">
        <v>-15048.44</v>
      </c>
      <c r="D74">
        <v>-25878.84</v>
      </c>
      <c r="E74">
        <v>-40080.04</v>
      </c>
      <c r="F74">
        <v>-26640.04</v>
      </c>
      <c r="G74">
        <v>-52636.84</v>
      </c>
      <c r="H74">
        <v>0</v>
      </c>
      <c r="I74">
        <v>0</v>
      </c>
      <c r="J74">
        <v>-74685.240000000005</v>
      </c>
      <c r="K74">
        <v>-83570.039999999994</v>
      </c>
      <c r="L74">
        <v>0</v>
      </c>
      <c r="M74">
        <v>149454.28</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202435.52</v>
      </c>
      <c r="AW74">
        <v>202435.52</v>
      </c>
      <c r="AX74">
        <v>202435.52</v>
      </c>
      <c r="AY74">
        <v>202435.52</v>
      </c>
      <c r="AZ74">
        <v>202435.52</v>
      </c>
      <c r="BA74">
        <v>202435.52</v>
      </c>
      <c r="BB74">
        <v>202435.52</v>
      </c>
      <c r="BC74">
        <v>202435</v>
      </c>
      <c r="BD74">
        <v>202435</v>
      </c>
      <c r="BE74">
        <v>202435.52</v>
      </c>
      <c r="BF74">
        <v>202436</v>
      </c>
      <c r="BG74">
        <v>202435.52</v>
      </c>
      <c r="BH74"/>
      <c r="BI74"/>
      <c r="BJ74"/>
      <c r="BK74"/>
      <c r="BL74"/>
      <c r="BM74"/>
      <c r="BN74"/>
      <c r="BO74"/>
      <c r="BP74"/>
      <c r="BQ74"/>
      <c r="BR74"/>
      <c r="BS74"/>
      <c r="BT74"/>
    </row>
    <row r="75" spans="1:72">
      <c r="A75" t="s">
        <v>330</v>
      </c>
      <c r="B75">
        <v>1855081.6</v>
      </c>
      <c r="C75">
        <v>1923165.47</v>
      </c>
      <c r="D75">
        <v>1829220.77</v>
      </c>
      <c r="E75">
        <v>1717169.73</v>
      </c>
      <c r="F75">
        <v>1817916.89</v>
      </c>
      <c r="G75">
        <v>1885720.27</v>
      </c>
      <c r="H75">
        <v>1795108.66</v>
      </c>
      <c r="I75">
        <v>1723394.79</v>
      </c>
      <c r="J75">
        <v>1751102</v>
      </c>
      <c r="K75">
        <v>1907289.13</v>
      </c>
      <c r="L75">
        <v>1860940.09</v>
      </c>
      <c r="M75">
        <v>1770903.05</v>
      </c>
      <c r="N75">
        <v>1856821.25</v>
      </c>
      <c r="O75">
        <v>1936525.92</v>
      </c>
      <c r="P75">
        <v>1835379.08</v>
      </c>
      <c r="Q75">
        <v>1770618.81</v>
      </c>
      <c r="R75">
        <v>1829329.26</v>
      </c>
      <c r="S75">
        <v>1973073.46</v>
      </c>
      <c r="T75">
        <v>1895362.7</v>
      </c>
      <c r="U75">
        <v>1849780.89</v>
      </c>
      <c r="V75">
        <v>1821354</v>
      </c>
      <c r="W75">
        <v>1806825.28</v>
      </c>
      <c r="X75">
        <v>1754139.4</v>
      </c>
      <c r="Y75">
        <v>1692410.23</v>
      </c>
      <c r="Z75">
        <v>1705019.25</v>
      </c>
      <c r="AA75">
        <v>1699046.46</v>
      </c>
      <c r="AB75">
        <v>1663528.35</v>
      </c>
      <c r="AC75">
        <v>1612514.05</v>
      </c>
      <c r="AD75">
        <v>1600234.39</v>
      </c>
      <c r="AE75">
        <v>1603977</v>
      </c>
      <c r="AF75">
        <v>1566259.14</v>
      </c>
      <c r="AG75">
        <v>1515473.68</v>
      </c>
      <c r="AH75">
        <v>1503973.37</v>
      </c>
      <c r="AI75">
        <v>1508630.31</v>
      </c>
      <c r="AJ75">
        <v>1472283.67</v>
      </c>
      <c r="AK75">
        <v>1439406.9</v>
      </c>
      <c r="AL75">
        <v>1432146.36</v>
      </c>
      <c r="AM75">
        <v>1428776.16</v>
      </c>
      <c r="AN75">
        <v>1304395.46</v>
      </c>
      <c r="AO75">
        <v>1296858.1100000001</v>
      </c>
      <c r="AP75">
        <v>1289963.47</v>
      </c>
      <c r="AQ75">
        <v>1281438.6499999999</v>
      </c>
      <c r="AR75">
        <v>1238507.49</v>
      </c>
      <c r="AS75">
        <v>1254533.08</v>
      </c>
      <c r="AT75">
        <v>1221915.3999999999</v>
      </c>
      <c r="AU75">
        <v>1294189.47</v>
      </c>
      <c r="AV75">
        <v>1279806.5900000001</v>
      </c>
      <c r="AW75">
        <v>1303447.3</v>
      </c>
      <c r="AX75">
        <v>1300393.28</v>
      </c>
      <c r="AY75">
        <v>1326602.82</v>
      </c>
      <c r="AZ75">
        <v>1307186.3899999999</v>
      </c>
      <c r="BA75">
        <v>1270269.71</v>
      </c>
      <c r="BB75">
        <v>1244019.8400000001</v>
      </c>
      <c r="BC75">
        <v>1282657</v>
      </c>
      <c r="BD75">
        <v>1276975</v>
      </c>
      <c r="BE75">
        <v>1245057.53</v>
      </c>
      <c r="BF75">
        <v>1252068</v>
      </c>
      <c r="BG75">
        <v>876871.73</v>
      </c>
      <c r="BH75"/>
      <c r="BI75"/>
      <c r="BJ75"/>
      <c r="BK75"/>
      <c r="BL75"/>
      <c r="BM75"/>
      <c r="BN75"/>
      <c r="BO75"/>
      <c r="BP75"/>
      <c r="BQ75"/>
      <c r="BR75"/>
      <c r="BS75"/>
      <c r="BT75"/>
    </row>
    <row r="76" spans="1:72">
      <c r="A76" t="s">
        <v>514</v>
      </c>
      <c r="B76">
        <v>748.88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row>
    <row r="77" spans="1:72">
      <c r="A77" t="s">
        <v>515</v>
      </c>
      <c r="B77">
        <v>1855830.48</v>
      </c>
      <c r="C77">
        <v>1923165.47</v>
      </c>
      <c r="D77">
        <v>1829220.77</v>
      </c>
      <c r="E77">
        <v>1717169.73</v>
      </c>
      <c r="F77">
        <v>1817916.89</v>
      </c>
      <c r="G77">
        <v>1885720.27</v>
      </c>
      <c r="H77">
        <v>1795108.66</v>
      </c>
      <c r="I77">
        <v>1723394.79</v>
      </c>
      <c r="J77">
        <v>1751102</v>
      </c>
      <c r="K77">
        <v>1907289.13</v>
      </c>
      <c r="L77">
        <v>1860940.09</v>
      </c>
      <c r="M77">
        <v>1770903.05</v>
      </c>
      <c r="N77">
        <v>1856821.25</v>
      </c>
      <c r="O77">
        <v>1936525.92</v>
      </c>
      <c r="P77">
        <v>1835379.08</v>
      </c>
      <c r="Q77">
        <v>1770618.81</v>
      </c>
      <c r="R77">
        <v>1829329.26</v>
      </c>
      <c r="S77">
        <v>1973073.46</v>
      </c>
      <c r="T77">
        <v>1895362.7</v>
      </c>
      <c r="U77">
        <v>1849780.89</v>
      </c>
      <c r="V77">
        <v>1821354</v>
      </c>
      <c r="W77">
        <v>1806825.28</v>
      </c>
      <c r="X77">
        <v>1754139.4</v>
      </c>
      <c r="Y77">
        <v>1692410.23</v>
      </c>
      <c r="Z77">
        <v>1705019.25</v>
      </c>
      <c r="AA77">
        <v>1699046.46</v>
      </c>
      <c r="AB77">
        <v>1663528.35</v>
      </c>
      <c r="AC77">
        <v>1612514.05</v>
      </c>
      <c r="AD77">
        <v>1600234.39</v>
      </c>
      <c r="AE77">
        <v>1603977</v>
      </c>
      <c r="AF77">
        <v>1566259.14</v>
      </c>
      <c r="AG77">
        <v>1515473.68</v>
      </c>
      <c r="AH77">
        <v>1503973.37</v>
      </c>
      <c r="AI77">
        <v>1508630.31</v>
      </c>
      <c r="AJ77">
        <v>1472283.67</v>
      </c>
      <c r="AK77">
        <v>1439406.9</v>
      </c>
      <c r="AL77">
        <v>1432146.36</v>
      </c>
      <c r="AM77">
        <v>1428776.16</v>
      </c>
      <c r="AN77">
        <v>1304395.46</v>
      </c>
      <c r="AO77">
        <v>1296858.1100000001</v>
      </c>
      <c r="AP77">
        <v>1289963.47</v>
      </c>
      <c r="AQ77">
        <v>1281438.6499999999</v>
      </c>
      <c r="AR77">
        <v>1238507.49</v>
      </c>
      <c r="AS77">
        <v>1254533.08</v>
      </c>
      <c r="AT77">
        <v>1221915.3999999999</v>
      </c>
      <c r="AU77">
        <v>1294189.47</v>
      </c>
      <c r="AV77">
        <v>1279806.5900000001</v>
      </c>
      <c r="AW77">
        <v>1303447.3</v>
      </c>
      <c r="AX77">
        <v>1300393.28</v>
      </c>
      <c r="AY77">
        <v>1326602.82</v>
      </c>
      <c r="AZ77">
        <v>1307186.3899999999</v>
      </c>
      <c r="BA77">
        <v>1270269.71</v>
      </c>
      <c r="BB77">
        <v>1244019.8400000001</v>
      </c>
      <c r="BC77">
        <v>1282657</v>
      </c>
      <c r="BD77">
        <v>1276975</v>
      </c>
      <c r="BE77">
        <v>1245057.53</v>
      </c>
      <c r="BF77">
        <v>1252068</v>
      </c>
      <c r="BG77">
        <v>876871.73</v>
      </c>
      <c r="BH77"/>
      <c r="BI77"/>
      <c r="BJ77"/>
      <c r="BK77"/>
      <c r="BL77"/>
      <c r="BM77"/>
      <c r="BN77"/>
      <c r="BO77"/>
      <c r="BP77"/>
      <c r="BQ77"/>
      <c r="BR77"/>
      <c r="BS77"/>
      <c r="BT77"/>
    </row>
    <row r="78" spans="1:72">
      <c r="A78" t="s">
        <v>516</v>
      </c>
      <c r="B78">
        <v>2647287.3199999998</v>
      </c>
      <c r="C78">
        <v>2739954.38</v>
      </c>
      <c r="D78">
        <v>2703313.95</v>
      </c>
      <c r="E78">
        <v>2600252.62</v>
      </c>
      <c r="F78">
        <v>2673160.02</v>
      </c>
      <c r="G78">
        <v>2716033.3</v>
      </c>
      <c r="H78">
        <v>2803941.46</v>
      </c>
      <c r="I78">
        <v>2796625.27</v>
      </c>
      <c r="J78">
        <v>2931642.81</v>
      </c>
      <c r="K78">
        <v>3026564.02</v>
      </c>
      <c r="L78">
        <v>3017907.45</v>
      </c>
      <c r="M78">
        <v>2991169.35</v>
      </c>
      <c r="N78">
        <v>2821572.81</v>
      </c>
      <c r="O78">
        <v>2713895.07</v>
      </c>
      <c r="P78">
        <v>2602022.39</v>
      </c>
      <c r="Q78">
        <v>2438248.0099999998</v>
      </c>
      <c r="R78">
        <v>2369952.38</v>
      </c>
      <c r="S78">
        <v>2460733.15</v>
      </c>
      <c r="T78">
        <v>2387249.2000000002</v>
      </c>
      <c r="U78">
        <v>2281449.65</v>
      </c>
      <c r="V78">
        <v>2203793.4300000002</v>
      </c>
      <c r="W78">
        <v>2252764.38</v>
      </c>
      <c r="X78">
        <v>2238030.91</v>
      </c>
      <c r="Y78">
        <v>2195901.0699999998</v>
      </c>
      <c r="Z78">
        <v>2168557.8199999998</v>
      </c>
      <c r="AA78">
        <v>2175793.8199999998</v>
      </c>
      <c r="AB78">
        <v>2215861.08</v>
      </c>
      <c r="AC78">
        <v>2244939.2000000002</v>
      </c>
      <c r="AD78">
        <v>2224759.61</v>
      </c>
      <c r="AE78">
        <v>2242041.89</v>
      </c>
      <c r="AF78">
        <v>2307508.4</v>
      </c>
      <c r="AG78">
        <v>2315209.6</v>
      </c>
      <c r="AH78">
        <v>2252666.2000000002</v>
      </c>
      <c r="AI78">
        <v>2260745.71</v>
      </c>
      <c r="AJ78">
        <v>2293408.5699999998</v>
      </c>
      <c r="AK78">
        <v>2272083.7799999998</v>
      </c>
      <c r="AL78">
        <v>2202948.64</v>
      </c>
      <c r="AM78">
        <v>2269404.94</v>
      </c>
      <c r="AN78">
        <v>2167385.9500000002</v>
      </c>
      <c r="AO78">
        <v>2224605.69</v>
      </c>
      <c r="AP78">
        <v>2151938.4300000002</v>
      </c>
      <c r="AQ78">
        <v>2186051.5099999998</v>
      </c>
      <c r="AR78">
        <v>2136280.38</v>
      </c>
      <c r="AS78">
        <v>2187531.38</v>
      </c>
      <c r="AT78">
        <v>2089439.24</v>
      </c>
      <c r="AU78">
        <v>1983617.33</v>
      </c>
      <c r="AV78">
        <v>1893638.55</v>
      </c>
      <c r="AW78">
        <v>1900355.51</v>
      </c>
      <c r="AX78">
        <v>1943624.64</v>
      </c>
      <c r="AY78">
        <v>1961735.02</v>
      </c>
      <c r="AZ78">
        <v>2034156.32</v>
      </c>
      <c r="BA78">
        <v>1989405.26</v>
      </c>
      <c r="BB78">
        <v>1843762.17</v>
      </c>
      <c r="BC78">
        <v>1759665</v>
      </c>
      <c r="BD78">
        <v>1798793</v>
      </c>
      <c r="BE78">
        <v>1780761.14</v>
      </c>
      <c r="BF78">
        <v>1757833</v>
      </c>
      <c r="BG78">
        <v>1626630.18</v>
      </c>
      <c r="BH78"/>
      <c r="BI78"/>
      <c r="BJ78"/>
      <c r="BK78"/>
      <c r="BL78"/>
      <c r="BM78"/>
      <c r="BN78"/>
      <c r="BO78"/>
      <c r="BP78"/>
      <c r="BQ78"/>
      <c r="BR78"/>
      <c r="BS78"/>
      <c r="BT78"/>
    </row>
    <row r="79" spans="1:72">
      <c r="A79" t="s">
        <v>632</v>
      </c>
      <c r="B79" t="s">
        <v>2080</v>
      </c>
      <c r="C79" t="s">
        <v>819</v>
      </c>
      <c r="D79" t="s">
        <v>820</v>
      </c>
      <c r="E79" t="s">
        <v>821</v>
      </c>
      <c r="F79" t="s">
        <v>730</v>
      </c>
      <c r="G79" t="s">
        <v>633</v>
      </c>
      <c r="H79" t="s">
        <v>634</v>
      </c>
      <c r="I79" t="s">
        <v>635</v>
      </c>
      <c r="J79" t="s">
        <v>636</v>
      </c>
      <c r="K79" t="s">
        <v>637</v>
      </c>
      <c r="L79" t="s">
        <v>638</v>
      </c>
      <c r="M79" t="s">
        <v>639</v>
      </c>
      <c r="N79" t="s">
        <v>640</v>
      </c>
      <c r="O79" t="s">
        <v>641</v>
      </c>
      <c r="P79" t="s">
        <v>642</v>
      </c>
      <c r="Q79" t="s">
        <v>643</v>
      </c>
      <c r="R79" t="s">
        <v>644</v>
      </c>
      <c r="S79" t="s">
        <v>645</v>
      </c>
      <c r="T79" t="s">
        <v>646</v>
      </c>
      <c r="U79" t="s">
        <v>647</v>
      </c>
      <c r="V79" t="s">
        <v>648</v>
      </c>
      <c r="W79" t="s">
        <v>649</v>
      </c>
      <c r="X79" t="s">
        <v>650</v>
      </c>
      <c r="Y79" t="s">
        <v>651</v>
      </c>
      <c r="Z79" t="s">
        <v>652</v>
      </c>
      <c r="AA79" t="s">
        <v>653</v>
      </c>
      <c r="AB79" t="s">
        <v>654</v>
      </c>
      <c r="AC79" t="s">
        <v>655</v>
      </c>
      <c r="AD79" t="s">
        <v>656</v>
      </c>
      <c r="AE79" t="s">
        <v>657</v>
      </c>
      <c r="AF79" t="s">
        <v>658</v>
      </c>
      <c r="AG79" t="s">
        <v>659</v>
      </c>
      <c r="AH79" t="s">
        <v>660</v>
      </c>
      <c r="AI79" t="s">
        <v>661</v>
      </c>
      <c r="AJ79" t="s">
        <v>662</v>
      </c>
      <c r="AK79" t="s">
        <v>663</v>
      </c>
      <c r="AL79" t="s">
        <v>664</v>
      </c>
      <c r="AM79" t="s">
        <v>665</v>
      </c>
      <c r="AN79" t="s">
        <v>666</v>
      </c>
      <c r="AO79" t="s">
        <v>667</v>
      </c>
      <c r="AP79" t="s">
        <v>668</v>
      </c>
      <c r="AQ79" t="s">
        <v>669</v>
      </c>
      <c r="AR79" t="s">
        <v>670</v>
      </c>
      <c r="AS79" t="s">
        <v>671</v>
      </c>
      <c r="AT79" t="s">
        <v>672</v>
      </c>
      <c r="AU79" t="s">
        <v>673</v>
      </c>
      <c r="AV79" t="s">
        <v>674</v>
      </c>
      <c r="AW79" t="s">
        <v>675</v>
      </c>
      <c r="AX79" t="s">
        <v>676</v>
      </c>
      <c r="AY79" t="s">
        <v>677</v>
      </c>
      <c r="AZ79" t="s">
        <v>678</v>
      </c>
      <c r="BA79" t="s">
        <v>679</v>
      </c>
      <c r="BB79" t="s">
        <v>680</v>
      </c>
      <c r="BC79" t="s">
        <v>681</v>
      </c>
      <c r="BD79" t="s">
        <v>682</v>
      </c>
      <c r="BE79" t="s">
        <v>683</v>
      </c>
      <c r="BF79" t="s">
        <v>684</v>
      </c>
      <c r="BG79" t="s">
        <v>685</v>
      </c>
      <c r="BH79"/>
      <c r="BI79"/>
      <c r="BJ79"/>
      <c r="BK79"/>
      <c r="BL79"/>
      <c r="BM79"/>
      <c r="BN79"/>
      <c r="BO79"/>
      <c r="BP79"/>
      <c r="BQ79"/>
      <c r="BR79"/>
      <c r="BS79"/>
      <c r="BT79"/>
    </row>
    <row r="80" spans="1:72">
      <c r="A80" t="s">
        <v>686</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822</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688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332674.40999999997</v>
      </c>
      <c r="C119" s="131">
        <f t="shared" ref="C119:BK119" si="0">IFERROR(INDEX(C$3:C$117,MATCH($A$119,$A$3:$A$117,0),1),0)</f>
        <v>402866.34</v>
      </c>
      <c r="D119" s="131">
        <f t="shared" si="0"/>
        <v>394598.24</v>
      </c>
      <c r="E119" s="131">
        <f t="shared" si="0"/>
        <v>479810.95</v>
      </c>
      <c r="F119" s="131">
        <f t="shared" si="0"/>
        <v>469907.02</v>
      </c>
      <c r="G119" s="131">
        <f t="shared" si="0"/>
        <v>456269.49</v>
      </c>
      <c r="H119" s="131">
        <f t="shared" si="0"/>
        <v>558821.12</v>
      </c>
      <c r="I119" s="131">
        <f t="shared" si="0"/>
        <v>621913.42000000004</v>
      </c>
      <c r="J119" s="131">
        <f t="shared" si="0"/>
        <v>723216.76</v>
      </c>
      <c r="K119" s="131">
        <f t="shared" si="0"/>
        <v>646065.84</v>
      </c>
      <c r="L119" s="131">
        <f t="shared" si="0"/>
        <v>565067.72</v>
      </c>
      <c r="M119" s="131">
        <f t="shared" si="0"/>
        <v>597974.36</v>
      </c>
      <c r="N119" s="131">
        <f t="shared" si="0"/>
        <v>400824.3</v>
      </c>
      <c r="O119" s="131">
        <f t="shared" si="0"/>
        <v>232460.58</v>
      </c>
      <c r="P119" s="131">
        <f t="shared" si="0"/>
        <v>156162.82999999999</v>
      </c>
      <c r="Q119" s="131">
        <f t="shared" si="0"/>
        <v>102473.25</v>
      </c>
      <c r="R119" s="131">
        <f t="shared" si="0"/>
        <v>78000</v>
      </c>
      <c r="S119" s="131">
        <f t="shared" si="0"/>
        <v>34000</v>
      </c>
      <c r="T119" s="131">
        <f t="shared" si="0"/>
        <v>18000</v>
      </c>
      <c r="U119" s="131">
        <f t="shared" si="0"/>
        <v>19000</v>
      </c>
      <c r="V119" s="131">
        <f t="shared" si="0"/>
        <v>51000</v>
      </c>
      <c r="W119" s="131">
        <f t="shared" si="0"/>
        <v>128000</v>
      </c>
      <c r="X119" s="131">
        <f t="shared" si="0"/>
        <v>108000</v>
      </c>
      <c r="Y119" s="131">
        <f t="shared" si="0"/>
        <v>121000</v>
      </c>
      <c r="Z119" s="131">
        <f t="shared" si="0"/>
        <v>125000</v>
      </c>
      <c r="AA119" s="131">
        <f t="shared" si="0"/>
        <v>166000</v>
      </c>
      <c r="AB119" s="131">
        <f t="shared" si="0"/>
        <v>219000</v>
      </c>
      <c r="AC119" s="131">
        <f t="shared" si="0"/>
        <v>330000</v>
      </c>
      <c r="AD119" s="131">
        <f t="shared" si="0"/>
        <v>361000</v>
      </c>
      <c r="AE119" s="131">
        <f t="shared" si="0"/>
        <v>387000</v>
      </c>
      <c r="AF119" s="131">
        <f t="shared" si="0"/>
        <v>431000</v>
      </c>
      <c r="AG119" s="131">
        <f t="shared" si="0"/>
        <v>476866.41</v>
      </c>
      <c r="AH119" s="131">
        <f t="shared" si="0"/>
        <v>482000</v>
      </c>
      <c r="AI119" s="131">
        <f t="shared" si="0"/>
        <v>526000</v>
      </c>
      <c r="AJ119" s="131">
        <f t="shared" si="0"/>
        <v>532000</v>
      </c>
      <c r="AK119" s="131">
        <f t="shared" si="0"/>
        <v>514000</v>
      </c>
      <c r="AL119" s="131">
        <f t="shared" si="0"/>
        <v>480000</v>
      </c>
      <c r="AM119" s="131">
        <f t="shared" si="0"/>
        <v>549000</v>
      </c>
      <c r="AN119" s="131">
        <f t="shared" si="0"/>
        <v>581000</v>
      </c>
      <c r="AO119" s="131">
        <f t="shared" si="0"/>
        <v>622000</v>
      </c>
      <c r="AP119" s="131">
        <f t="shared" si="0"/>
        <v>594000</v>
      </c>
      <c r="AQ119" s="131">
        <f t="shared" si="0"/>
        <v>644000</v>
      </c>
      <c r="AR119" s="131">
        <f t="shared" si="0"/>
        <v>614000</v>
      </c>
      <c r="AS119" s="131">
        <f t="shared" si="0"/>
        <v>579000</v>
      </c>
      <c r="AT119" s="131">
        <f t="shared" si="0"/>
        <v>528409.05000000005</v>
      </c>
      <c r="AU119" s="131">
        <f t="shared" si="0"/>
        <v>420388.36</v>
      </c>
      <c r="AV119" s="131">
        <f t="shared" si="0"/>
        <v>340000</v>
      </c>
      <c r="AW119" s="131">
        <f t="shared" si="0"/>
        <v>350000</v>
      </c>
      <c r="AX119" s="131">
        <f t="shared" si="0"/>
        <v>436000</v>
      </c>
      <c r="AY119" s="131">
        <f t="shared" si="0"/>
        <v>469000</v>
      </c>
      <c r="AZ119" s="131">
        <f t="shared" si="0"/>
        <v>500501.09</v>
      </c>
      <c r="BA119" s="131">
        <f t="shared" si="0"/>
        <v>454000</v>
      </c>
      <c r="BB119" s="131">
        <f t="shared" si="0"/>
        <v>355000</v>
      </c>
      <c r="BC119" s="131">
        <f t="shared" si="0"/>
        <v>295000</v>
      </c>
      <c r="BD119" s="131">
        <f t="shared" si="0"/>
        <v>240216</v>
      </c>
      <c r="BE119" s="131">
        <f t="shared" si="0"/>
        <v>192423.95</v>
      </c>
      <c r="BF119" s="131">
        <f t="shared" si="0"/>
        <v>214296</v>
      </c>
      <c r="BG119" s="131">
        <f t="shared" si="0"/>
        <v>454877.61</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18580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6617</v>
      </c>
      <c r="I122" s="131">
        <f>IFERROR(INDEX(I$3:I$117,MATCH($A$122,$A3:$A$117,0),1),0)</f>
        <v>6651.5</v>
      </c>
      <c r="J122" s="131">
        <f>IFERROR(INDEX(J$3:J$117,MATCH($A$122,$A3:$A$117,0),1),0)</f>
        <v>0</v>
      </c>
      <c r="K122" s="131">
        <f>IFERROR(INDEX(K$3:K$117,MATCH($A$122,$A3:$A$117,0),1),0)</f>
        <v>0</v>
      </c>
      <c r="L122" s="131">
        <f>IFERROR(INDEX(L$3:L$117,MATCH($A$122,$A3:$A$117,0),1),0)</f>
        <v>122384.63</v>
      </c>
      <c r="M122" s="131">
        <f>IFERROR(INDEX(M$3:M$117,MATCH($A$122,$A3:$A$117,0),1),0)</f>
        <v>0</v>
      </c>
      <c r="N122" s="131">
        <f>IFERROR(INDEX(N$3:N$117,MATCH($A$122,$A3:$A$117,0),1),0)</f>
        <v>126630.43</v>
      </c>
      <c r="O122" s="131">
        <f>IFERROR(INDEX(O$3:O$117,MATCH($A$122,$A3:$A$117,0),1),0)</f>
        <v>0</v>
      </c>
      <c r="P122" s="131">
        <f>IFERROR(INDEX(P$3:P$117,MATCH($A$122,$A3:$A$117,0),1),0)</f>
        <v>0</v>
      </c>
      <c r="Q122" s="131">
        <f>IFERROR(INDEX(Q$3:Q$117,MATCH($A$122,$A3:$A$117,0),1),0)</f>
        <v>101704.51</v>
      </c>
      <c r="R122" s="131">
        <f>IFERROR(INDEX(R$3:R$117,MATCH($A$122,$A3:$A$117,0),1),0)</f>
        <v>0</v>
      </c>
      <c r="S122" s="131">
        <f>IFERROR(INDEX(S$3:S$117,MATCH($A$122,$A3:$A$117,0),1),0)</f>
        <v>0</v>
      </c>
      <c r="T122" s="131">
        <f>IFERROR(INDEX(T$3:T$117,MATCH($A$122,$A3:$A$117,0),1),0)</f>
        <v>88151.07</v>
      </c>
      <c r="U122" s="131">
        <f>IFERROR(INDEX(U$3:U$117,MATCH($A$122,$A3:$A$117,0),1),0)</f>
        <v>86736.97</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57458.36</v>
      </c>
      <c r="AH122" s="131">
        <f>IFERROR(INDEX(AH$3:AH$117,MATCH($A$122,$A3:$A$117,0),1),0)</f>
        <v>54267.8</v>
      </c>
      <c r="AI122" s="131">
        <f>IFERROR(INDEX(AI$3:AI$117,MATCH($A$122,$A3:$A$117,0),1),0)</f>
        <v>0</v>
      </c>
      <c r="AJ122" s="131">
        <f>IFERROR(INDEX(AJ$3:AJ$117,MATCH($A$122,$A3:$A$117,0),1),0)</f>
        <v>20979.91</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1927</v>
      </c>
      <c r="AX122" s="131">
        <f>IFERROR(INDEX(AX$3:AX$117,MATCH($A$122,$A3:$A$117,0),1),0)</f>
        <v>0</v>
      </c>
      <c r="AY122" s="131">
        <f>IFERROR(INDEX(AY$3:AY$117,MATCH($A$122,$A3:$A$117,0),1),0)</f>
        <v>0</v>
      </c>
      <c r="AZ122" s="131">
        <f>IFERROR(INDEX(AZ$3:AZ$117,MATCH($A$122,$A3:$A$117,0),1),0)</f>
        <v>0</v>
      </c>
      <c r="BA122" s="131">
        <f>IFERROR(INDEX(BA$3:BA$117,MATCH($A$122,$A3:$A$117,0),1),0)</f>
        <v>3019.34</v>
      </c>
      <c r="BB122" s="131">
        <f>IFERROR(INDEX(BB$3:BB$117,MATCH($A$122,$A3:$A$117,0),1),0)</f>
        <v>3394.03</v>
      </c>
      <c r="BC122" s="131">
        <f>IFERROR(INDEX(BC$3:BC$117,MATCH($A$122,$A3:$A$117,0),1),0)</f>
        <v>0</v>
      </c>
      <c r="BD122" s="131">
        <f>IFERROR(INDEX(BD$3:BD$117,MATCH($A$122,$A3:$A$117,0),1),0)</f>
        <v>0</v>
      </c>
      <c r="BE122" s="131">
        <f>IFERROR(INDEX(BE$3:BE$117,MATCH($A$122,$A3:$A$117,0),1),0)</f>
        <v>1338</v>
      </c>
      <c r="BF122" s="131">
        <f>IFERROR(INDEX(BF$3:BF$117,MATCH($A$122,$A3:$A$117,0),1),0)</f>
        <v>1300</v>
      </c>
      <c r="BG122" s="131">
        <f>IFERROR(INDEX(BG$3:BG$117,MATCH($A$122,$A3:$A$117,0),1),0)</f>
        <v>3629</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332674.40999999997</v>
      </c>
      <c r="C123" s="80">
        <f t="shared" ref="C123:BB123" si="3">C119+C120+C121</f>
        <v>402866.34</v>
      </c>
      <c r="D123" s="80">
        <f t="shared" si="3"/>
        <v>394598.24</v>
      </c>
      <c r="E123" s="80">
        <f t="shared" si="3"/>
        <v>479810.95</v>
      </c>
      <c r="F123" s="80">
        <f t="shared" si="3"/>
        <v>469907.02</v>
      </c>
      <c r="G123" s="80">
        <f t="shared" si="3"/>
        <v>456269.49</v>
      </c>
      <c r="H123" s="80">
        <f t="shared" si="3"/>
        <v>558821.12</v>
      </c>
      <c r="I123" s="80">
        <f t="shared" si="3"/>
        <v>621913.42000000004</v>
      </c>
      <c r="J123" s="80">
        <f t="shared" si="3"/>
        <v>723216.76</v>
      </c>
      <c r="K123" s="80">
        <f t="shared" si="3"/>
        <v>646065.84</v>
      </c>
      <c r="L123" s="80">
        <f t="shared" si="3"/>
        <v>565067.72</v>
      </c>
      <c r="M123" s="80">
        <f t="shared" si="3"/>
        <v>597974.36</v>
      </c>
      <c r="N123" s="80">
        <f t="shared" si="3"/>
        <v>400824.3</v>
      </c>
      <c r="O123" s="80">
        <f t="shared" si="3"/>
        <v>232460.58</v>
      </c>
      <c r="P123" s="80">
        <f t="shared" si="3"/>
        <v>156162.82999999999</v>
      </c>
      <c r="Q123" s="80">
        <f t="shared" si="3"/>
        <v>102473.25</v>
      </c>
      <c r="R123" s="80">
        <f t="shared" si="3"/>
        <v>78000</v>
      </c>
      <c r="S123" s="80">
        <f t="shared" si="3"/>
        <v>34000</v>
      </c>
      <c r="T123" s="80">
        <f t="shared" si="3"/>
        <v>18000</v>
      </c>
      <c r="U123" s="80">
        <f t="shared" si="3"/>
        <v>19000</v>
      </c>
      <c r="V123" s="80">
        <f t="shared" si="3"/>
        <v>51000</v>
      </c>
      <c r="W123" s="80">
        <f t="shared" si="3"/>
        <v>128000</v>
      </c>
      <c r="X123" s="80">
        <f t="shared" si="3"/>
        <v>108000</v>
      </c>
      <c r="Y123" s="80">
        <f t="shared" si="3"/>
        <v>121000</v>
      </c>
      <c r="Z123" s="80">
        <f t="shared" si="3"/>
        <v>125000</v>
      </c>
      <c r="AA123" s="80">
        <f t="shared" si="3"/>
        <v>166000</v>
      </c>
      <c r="AB123" s="80">
        <f t="shared" si="3"/>
        <v>219000</v>
      </c>
      <c r="AC123" s="80">
        <f t="shared" si="3"/>
        <v>330000</v>
      </c>
      <c r="AD123" s="80">
        <f t="shared" si="3"/>
        <v>361000</v>
      </c>
      <c r="AE123" s="80">
        <f t="shared" si="3"/>
        <v>387000</v>
      </c>
      <c r="AF123" s="80">
        <f t="shared" si="3"/>
        <v>431000</v>
      </c>
      <c r="AG123" s="80">
        <f t="shared" si="3"/>
        <v>476866.41</v>
      </c>
      <c r="AH123" s="80">
        <f t="shared" si="3"/>
        <v>482000</v>
      </c>
      <c r="AI123" s="80">
        <f t="shared" si="3"/>
        <v>526000</v>
      </c>
      <c r="AJ123" s="80">
        <f t="shared" si="3"/>
        <v>532000</v>
      </c>
      <c r="AK123" s="80">
        <f t="shared" si="3"/>
        <v>514000</v>
      </c>
      <c r="AL123" s="80">
        <f t="shared" si="3"/>
        <v>480000</v>
      </c>
      <c r="AM123" s="80">
        <f t="shared" si="3"/>
        <v>549000</v>
      </c>
      <c r="AN123" s="80">
        <f t="shared" si="3"/>
        <v>581000</v>
      </c>
      <c r="AO123" s="80">
        <f t="shared" si="3"/>
        <v>622000</v>
      </c>
      <c r="AP123" s="80">
        <f t="shared" si="3"/>
        <v>594000</v>
      </c>
      <c r="AQ123" s="80">
        <f t="shared" si="3"/>
        <v>644000</v>
      </c>
      <c r="AR123" s="80">
        <f t="shared" si="3"/>
        <v>614000</v>
      </c>
      <c r="AS123" s="80">
        <f t="shared" si="3"/>
        <v>579000</v>
      </c>
      <c r="AT123" s="80">
        <f t="shared" si="3"/>
        <v>528409.05000000005</v>
      </c>
      <c r="AU123" s="80">
        <f t="shared" si="3"/>
        <v>420388.36</v>
      </c>
      <c r="AV123" s="80">
        <f t="shared" si="3"/>
        <v>340000</v>
      </c>
      <c r="AW123" s="80">
        <f t="shared" si="3"/>
        <v>350000</v>
      </c>
      <c r="AX123" s="80">
        <f t="shared" si="3"/>
        <v>436000</v>
      </c>
      <c r="AY123" s="80">
        <f t="shared" si="3"/>
        <v>469000</v>
      </c>
      <c r="AZ123" s="80">
        <f t="shared" si="3"/>
        <v>500501.09</v>
      </c>
      <c r="BA123" s="80">
        <f t="shared" si="3"/>
        <v>454000</v>
      </c>
      <c r="BB123" s="80">
        <f t="shared" si="3"/>
        <v>355000</v>
      </c>
      <c r="BC123" s="80">
        <f t="shared" ref="BC123:BK123" si="4">+BC42+BC46+BC49</f>
        <v>0</v>
      </c>
      <c r="BD123" s="80">
        <f t="shared" si="4"/>
        <v>0</v>
      </c>
      <c r="BE123" s="80">
        <f t="shared" si="4"/>
        <v>0</v>
      </c>
      <c r="BF123" s="80">
        <f t="shared" si="4"/>
        <v>0</v>
      </c>
      <c r="BG123" s="80">
        <f t="shared" si="4"/>
        <v>18580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6617</v>
      </c>
      <c r="I124" s="80">
        <f t="shared" si="5"/>
        <v>6651.5</v>
      </c>
      <c r="J124" s="80">
        <f t="shared" si="5"/>
        <v>0</v>
      </c>
      <c r="K124" s="80">
        <f t="shared" si="5"/>
        <v>0</v>
      </c>
      <c r="L124" s="80">
        <f t="shared" si="5"/>
        <v>122384.63</v>
      </c>
      <c r="M124" s="80">
        <f t="shared" si="5"/>
        <v>0</v>
      </c>
      <c r="N124" s="80">
        <f t="shared" si="5"/>
        <v>126630.43</v>
      </c>
      <c r="O124" s="80">
        <f t="shared" si="5"/>
        <v>0</v>
      </c>
      <c r="P124" s="80">
        <f t="shared" si="5"/>
        <v>0</v>
      </c>
      <c r="Q124" s="80">
        <f t="shared" si="5"/>
        <v>101704.51</v>
      </c>
      <c r="R124" s="80">
        <f t="shared" si="5"/>
        <v>0</v>
      </c>
      <c r="S124" s="80">
        <f t="shared" si="5"/>
        <v>0</v>
      </c>
      <c r="T124" s="80">
        <f t="shared" si="5"/>
        <v>88151.07</v>
      </c>
      <c r="U124" s="80">
        <f t="shared" si="5"/>
        <v>86736.97</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57458.36</v>
      </c>
      <c r="AH124" s="80">
        <f t="shared" si="5"/>
        <v>54267.8</v>
      </c>
      <c r="AI124" s="80">
        <f t="shared" si="5"/>
        <v>0</v>
      </c>
      <c r="AJ124" s="80">
        <f t="shared" si="5"/>
        <v>20979.91</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1927</v>
      </c>
      <c r="AX124" s="80">
        <f t="shared" si="5"/>
        <v>0</v>
      </c>
      <c r="AY124" s="80">
        <f t="shared" si="5"/>
        <v>0</v>
      </c>
      <c r="AZ124" s="80">
        <f t="shared" si="5"/>
        <v>0</v>
      </c>
      <c r="BA124" s="80">
        <f t="shared" si="5"/>
        <v>3019.34</v>
      </c>
      <c r="BB124" s="80">
        <f t="shared" si="5"/>
        <v>3394.03</v>
      </c>
      <c r="BC124" s="80">
        <f t="shared" si="5"/>
        <v>0</v>
      </c>
      <c r="BD124" s="80">
        <f t="shared" si="5"/>
        <v>0</v>
      </c>
      <c r="BE124" s="80">
        <f t="shared" si="5"/>
        <v>1338</v>
      </c>
      <c r="BF124" s="80">
        <f t="shared" si="5"/>
        <v>1300</v>
      </c>
      <c r="BG124" s="80">
        <f t="shared" si="5"/>
        <v>3629</v>
      </c>
      <c r="BH124" s="80">
        <f t="shared" si="5"/>
        <v>0</v>
      </c>
      <c r="BI124" s="80">
        <f t="shared" si="5"/>
        <v>0</v>
      </c>
      <c r="BJ124" s="80">
        <f t="shared" si="5"/>
        <v>0</v>
      </c>
      <c r="BK124" s="80">
        <f t="shared" si="5"/>
        <v>0</v>
      </c>
    </row>
    <row r="125" spans="1:72" s="82" customFormat="1">
      <c r="A125" s="81" t="s">
        <v>4</v>
      </c>
      <c r="B125" s="82">
        <f>SUM(B123:B124)</f>
        <v>332674.40999999997</v>
      </c>
      <c r="C125" s="82">
        <f t="shared" ref="C125:BK125" si="6">SUM(C123:C124)</f>
        <v>402866.34</v>
      </c>
      <c r="D125" s="82">
        <f t="shared" si="6"/>
        <v>394598.24</v>
      </c>
      <c r="E125" s="82">
        <f t="shared" si="6"/>
        <v>479810.95</v>
      </c>
      <c r="F125" s="82">
        <f t="shared" si="6"/>
        <v>469907.02</v>
      </c>
      <c r="G125" s="82">
        <f t="shared" si="6"/>
        <v>456269.49</v>
      </c>
      <c r="H125" s="82">
        <f t="shared" si="6"/>
        <v>565438.12</v>
      </c>
      <c r="I125" s="82">
        <f t="shared" si="6"/>
        <v>628564.92000000004</v>
      </c>
      <c r="J125" s="82">
        <f t="shared" si="6"/>
        <v>723216.76</v>
      </c>
      <c r="K125" s="82">
        <f t="shared" si="6"/>
        <v>646065.84</v>
      </c>
      <c r="L125" s="82">
        <f t="shared" si="6"/>
        <v>687452.35</v>
      </c>
      <c r="M125" s="82">
        <f t="shared" si="6"/>
        <v>597974.36</v>
      </c>
      <c r="N125" s="82">
        <f t="shared" si="6"/>
        <v>527454.73</v>
      </c>
      <c r="O125" s="82">
        <f t="shared" si="6"/>
        <v>232460.58</v>
      </c>
      <c r="P125" s="82">
        <f t="shared" si="6"/>
        <v>156162.82999999999</v>
      </c>
      <c r="Q125" s="82">
        <f t="shared" si="6"/>
        <v>204177.76</v>
      </c>
      <c r="R125" s="82">
        <f t="shared" si="6"/>
        <v>78000</v>
      </c>
      <c r="S125" s="82">
        <f t="shared" si="6"/>
        <v>34000</v>
      </c>
      <c r="T125" s="82">
        <f t="shared" si="6"/>
        <v>106151.07</v>
      </c>
      <c r="U125" s="82">
        <f t="shared" si="6"/>
        <v>105736.97</v>
      </c>
      <c r="V125" s="82">
        <f t="shared" si="6"/>
        <v>51000</v>
      </c>
      <c r="W125" s="82">
        <f t="shared" si="6"/>
        <v>128000</v>
      </c>
      <c r="X125" s="82">
        <f t="shared" si="6"/>
        <v>108000</v>
      </c>
      <c r="Y125" s="82">
        <f t="shared" si="6"/>
        <v>121000</v>
      </c>
      <c r="Z125" s="82">
        <f t="shared" si="6"/>
        <v>125000</v>
      </c>
      <c r="AA125" s="82">
        <f t="shared" si="6"/>
        <v>166000</v>
      </c>
      <c r="AB125" s="82">
        <f t="shared" si="6"/>
        <v>219000</v>
      </c>
      <c r="AC125" s="82">
        <f t="shared" si="6"/>
        <v>330000</v>
      </c>
      <c r="AD125" s="82">
        <f t="shared" si="6"/>
        <v>361000</v>
      </c>
      <c r="AE125" s="82">
        <f t="shared" si="6"/>
        <v>387000</v>
      </c>
      <c r="AF125" s="82">
        <f t="shared" si="6"/>
        <v>431000</v>
      </c>
      <c r="AG125" s="82">
        <f t="shared" si="6"/>
        <v>534324.77</v>
      </c>
      <c r="AH125" s="82">
        <f t="shared" si="6"/>
        <v>536267.80000000005</v>
      </c>
      <c r="AI125" s="82">
        <f t="shared" si="6"/>
        <v>526000</v>
      </c>
      <c r="AJ125" s="82">
        <f t="shared" si="6"/>
        <v>552979.91</v>
      </c>
      <c r="AK125" s="82">
        <f t="shared" si="6"/>
        <v>514000</v>
      </c>
      <c r="AL125" s="82">
        <f t="shared" si="6"/>
        <v>480000</v>
      </c>
      <c r="AM125" s="82">
        <f t="shared" si="6"/>
        <v>549000</v>
      </c>
      <c r="AN125" s="82">
        <f t="shared" si="6"/>
        <v>581000</v>
      </c>
      <c r="AO125" s="82">
        <f t="shared" si="6"/>
        <v>622000</v>
      </c>
      <c r="AP125" s="82">
        <f t="shared" si="6"/>
        <v>594000</v>
      </c>
      <c r="AQ125" s="82">
        <f t="shared" si="6"/>
        <v>644000</v>
      </c>
      <c r="AR125" s="82">
        <f t="shared" si="6"/>
        <v>614000</v>
      </c>
      <c r="AS125" s="82">
        <f t="shared" si="6"/>
        <v>579000</v>
      </c>
      <c r="AT125" s="82">
        <f t="shared" si="6"/>
        <v>528409.05000000005</v>
      </c>
      <c r="AU125" s="82">
        <f t="shared" si="6"/>
        <v>420388.36</v>
      </c>
      <c r="AV125" s="82">
        <f t="shared" si="6"/>
        <v>340000</v>
      </c>
      <c r="AW125" s="82">
        <f t="shared" si="6"/>
        <v>351927</v>
      </c>
      <c r="AX125" s="82">
        <f t="shared" si="6"/>
        <v>436000</v>
      </c>
      <c r="AY125" s="82">
        <f t="shared" si="6"/>
        <v>469000</v>
      </c>
      <c r="AZ125" s="82">
        <f t="shared" si="6"/>
        <v>500501.09</v>
      </c>
      <c r="BA125" s="82">
        <f t="shared" si="6"/>
        <v>457019.34</v>
      </c>
      <c r="BB125" s="82">
        <f t="shared" si="6"/>
        <v>358394.03</v>
      </c>
      <c r="BC125" s="82">
        <f t="shared" si="6"/>
        <v>0</v>
      </c>
      <c r="BD125" s="82">
        <f t="shared" si="6"/>
        <v>0</v>
      </c>
      <c r="BE125" s="82">
        <f t="shared" si="6"/>
        <v>1338</v>
      </c>
      <c r="BF125" s="82">
        <f t="shared" si="6"/>
        <v>1300</v>
      </c>
      <c r="BG125" s="82">
        <f t="shared" si="6"/>
        <v>22209</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837101.06</v>
      </c>
      <c r="C131">
        <v>720609.09</v>
      </c>
      <c r="D131">
        <v>799476.6</v>
      </c>
      <c r="E131">
        <v>541025.07999999996</v>
      </c>
      <c r="F131">
        <v>625699.5</v>
      </c>
      <c r="G131">
        <v>665155.81000000006</v>
      </c>
      <c r="H131">
        <v>758039</v>
      </c>
      <c r="I131">
        <v>808861.34</v>
      </c>
      <c r="J131">
        <v>658665.05000000005</v>
      </c>
      <c r="K131">
        <v>672440.53</v>
      </c>
      <c r="L131">
        <v>803273.67</v>
      </c>
      <c r="M131">
        <v>844432.44</v>
      </c>
      <c r="N131">
        <v>861899.24</v>
      </c>
      <c r="O131">
        <v>770136.66</v>
      </c>
      <c r="P131">
        <v>771775.01</v>
      </c>
      <c r="Q131">
        <v>848985.81</v>
      </c>
      <c r="R131">
        <v>783065.53</v>
      </c>
      <c r="S131">
        <v>686016.25</v>
      </c>
      <c r="T131">
        <v>672311.8</v>
      </c>
      <c r="U131">
        <v>730843.68</v>
      </c>
      <c r="V131">
        <v>681376.7</v>
      </c>
      <c r="W131">
        <v>578149</v>
      </c>
      <c r="X131">
        <v>623859.80000000005</v>
      </c>
      <c r="Y131">
        <v>541532.06000000006</v>
      </c>
      <c r="Z131">
        <v>648374.65</v>
      </c>
      <c r="AA131">
        <v>569146.82999999996</v>
      </c>
      <c r="AB131">
        <v>645201.16</v>
      </c>
      <c r="AC131">
        <v>598353.37</v>
      </c>
      <c r="AD131">
        <v>569195.02</v>
      </c>
      <c r="AE131">
        <v>483807.28</v>
      </c>
      <c r="AF131">
        <v>592928.36</v>
      </c>
      <c r="AG131">
        <v>533126.76</v>
      </c>
      <c r="AH131">
        <v>540768.47</v>
      </c>
      <c r="AI131">
        <v>486604.88</v>
      </c>
      <c r="AJ131">
        <v>532309.44999999995</v>
      </c>
      <c r="AK131">
        <v>506583.05</v>
      </c>
      <c r="AL131">
        <v>606170.94999999995</v>
      </c>
      <c r="AM131">
        <v>532592.02</v>
      </c>
      <c r="AN131">
        <v>541068</v>
      </c>
      <c r="AO131">
        <v>484643.49</v>
      </c>
      <c r="AP131">
        <v>509408.05</v>
      </c>
      <c r="AQ131">
        <v>479602.26</v>
      </c>
      <c r="AR131">
        <v>445005.61</v>
      </c>
      <c r="AS131">
        <v>482398.16</v>
      </c>
      <c r="AT131">
        <v>492372.14</v>
      </c>
      <c r="AU131">
        <v>481158.08</v>
      </c>
      <c r="AV131">
        <v>468901.5</v>
      </c>
      <c r="AW131">
        <v>498490.58</v>
      </c>
      <c r="AX131">
        <v>439536.15</v>
      </c>
      <c r="AY131">
        <v>460614.73</v>
      </c>
      <c r="AZ131">
        <v>470768.15</v>
      </c>
      <c r="BA131">
        <v>421642.46</v>
      </c>
      <c r="BB131">
        <v>380442.33</v>
      </c>
      <c r="BC131">
        <v>377673</v>
      </c>
      <c r="BD131">
        <v>483923.22</v>
      </c>
      <c r="BE131">
        <v>546506.44999999995</v>
      </c>
      <c r="BF131">
        <v>457149</v>
      </c>
      <c r="BG131">
        <v>466271.62</v>
      </c>
      <c r="BH131"/>
      <c r="BI131"/>
      <c r="BJ131"/>
      <c r="BK131"/>
      <c r="BL131"/>
      <c r="BM131"/>
      <c r="BN131"/>
      <c r="BO131"/>
      <c r="BP131"/>
      <c r="BQ131"/>
      <c r="BR131"/>
      <c r="BS131"/>
      <c r="BT131"/>
    </row>
    <row r="132" spans="1:72">
      <c r="A132" t="s">
        <v>702</v>
      </c>
      <c r="B132">
        <v>827195.21</v>
      </c>
      <c r="C132">
        <v>718254.72</v>
      </c>
      <c r="D132">
        <v>795259.91</v>
      </c>
      <c r="E132">
        <v>536405.04</v>
      </c>
      <c r="F132">
        <v>621166.76</v>
      </c>
      <c r="G132">
        <v>659716.44999999995</v>
      </c>
      <c r="H132">
        <v>755037.87</v>
      </c>
      <c r="I132">
        <v>799476.77</v>
      </c>
      <c r="J132">
        <v>635253.55000000005</v>
      </c>
      <c r="K132">
        <v>672440.53</v>
      </c>
      <c r="L132">
        <v>803273.67</v>
      </c>
      <c r="M132">
        <v>844432.44</v>
      </c>
      <c r="N132">
        <v>861899.24</v>
      </c>
      <c r="O132">
        <v>769893.66</v>
      </c>
      <c r="P132">
        <v>771775.01</v>
      </c>
      <c r="Q132">
        <v>848985.81</v>
      </c>
      <c r="R132">
        <v>783065.53</v>
      </c>
      <c r="S132">
        <v>686016.25</v>
      </c>
      <c r="T132">
        <v>672311.8</v>
      </c>
      <c r="U132">
        <v>730843.68</v>
      </c>
      <c r="V132">
        <v>680236.01</v>
      </c>
      <c r="W132">
        <v>575627.43999999994</v>
      </c>
      <c r="X132">
        <v>623859.80000000005</v>
      </c>
      <c r="Y132">
        <v>541532.06000000006</v>
      </c>
      <c r="Z132">
        <v>648374.65</v>
      </c>
      <c r="AA132">
        <v>569146.82999999996</v>
      </c>
      <c r="AB132">
        <v>645201.16</v>
      </c>
      <c r="AC132">
        <v>598353.37</v>
      </c>
      <c r="AD132">
        <v>569195.02</v>
      </c>
      <c r="AE132">
        <v>483786.88</v>
      </c>
      <c r="AF132">
        <v>592928.36</v>
      </c>
      <c r="AG132">
        <v>533126.76</v>
      </c>
      <c r="AH132">
        <v>540768.47</v>
      </c>
      <c r="AI132">
        <v>486604.88</v>
      </c>
      <c r="AJ132">
        <v>532309.44999999995</v>
      </c>
      <c r="AK132">
        <v>506583.05</v>
      </c>
      <c r="AL132">
        <v>606170.94999999995</v>
      </c>
      <c r="AM132">
        <v>532592.02</v>
      </c>
      <c r="AN132">
        <v>540504.41</v>
      </c>
      <c r="AO132">
        <v>481204.13</v>
      </c>
      <c r="AP132">
        <v>509298.05</v>
      </c>
      <c r="AQ132">
        <v>479602.26</v>
      </c>
      <c r="AR132">
        <v>445005.61</v>
      </c>
      <c r="AS132">
        <v>482398.16</v>
      </c>
      <c r="AT132">
        <v>492372.14</v>
      </c>
      <c r="AU132">
        <v>481158.08</v>
      </c>
      <c r="AV132">
        <v>468901.5</v>
      </c>
      <c r="AW132">
        <v>498490.58</v>
      </c>
      <c r="AX132">
        <v>439376.05</v>
      </c>
      <c r="AY132">
        <v>460378.79</v>
      </c>
      <c r="AZ132">
        <v>470768.15</v>
      </c>
      <c r="BA132">
        <v>421642.46</v>
      </c>
      <c r="BB132">
        <v>380442.33</v>
      </c>
      <c r="BC132">
        <v>377660</v>
      </c>
      <c r="BD132">
        <v>483923</v>
      </c>
      <c r="BE132">
        <v>546497.62</v>
      </c>
      <c r="BF132">
        <v>456796</v>
      </c>
      <c r="BG132">
        <v>466264.32000000001</v>
      </c>
      <c r="BH132"/>
      <c r="BI132"/>
      <c r="BJ132"/>
      <c r="BK132"/>
      <c r="BL132"/>
      <c r="BM132"/>
      <c r="BN132"/>
      <c r="BO132"/>
      <c r="BP132"/>
      <c r="BQ132"/>
      <c r="BR132"/>
      <c r="BS132"/>
      <c r="BT132"/>
    </row>
    <row r="133" spans="1:72">
      <c r="A133" t="s">
        <v>703</v>
      </c>
      <c r="B133">
        <v>9905.85</v>
      </c>
      <c r="C133">
        <v>2354.38</v>
      </c>
      <c r="D133">
        <v>4216.6899999999996</v>
      </c>
      <c r="E133">
        <v>4620.04</v>
      </c>
      <c r="F133">
        <v>4532.75</v>
      </c>
      <c r="G133">
        <v>5439.36</v>
      </c>
      <c r="H133">
        <v>3001.13</v>
      </c>
      <c r="I133">
        <v>9384.57</v>
      </c>
      <c r="J133">
        <v>23411.5</v>
      </c>
      <c r="K133">
        <v>0</v>
      </c>
      <c r="L133">
        <v>0</v>
      </c>
      <c r="M133">
        <v>0</v>
      </c>
      <c r="N133">
        <v>0</v>
      </c>
      <c r="O133">
        <v>243</v>
      </c>
      <c r="P133">
        <v>0</v>
      </c>
      <c r="Q133">
        <v>0</v>
      </c>
      <c r="R133">
        <v>0</v>
      </c>
      <c r="S133">
        <v>0</v>
      </c>
      <c r="T133">
        <v>0</v>
      </c>
      <c r="U133">
        <v>0</v>
      </c>
      <c r="V133">
        <v>1140.69</v>
      </c>
      <c r="W133">
        <v>2521.56</v>
      </c>
      <c r="X133">
        <v>0</v>
      </c>
      <c r="Y133">
        <v>0</v>
      </c>
      <c r="Z133">
        <v>0</v>
      </c>
      <c r="AA133">
        <v>0</v>
      </c>
      <c r="AB133">
        <v>0</v>
      </c>
      <c r="AC133">
        <v>0</v>
      </c>
      <c r="AD133">
        <v>0</v>
      </c>
      <c r="AE133">
        <v>20.399999999999999</v>
      </c>
      <c r="AF133">
        <v>0</v>
      </c>
      <c r="AG133">
        <v>0</v>
      </c>
      <c r="AH133">
        <v>0</v>
      </c>
      <c r="AI133">
        <v>0</v>
      </c>
      <c r="AJ133">
        <v>0</v>
      </c>
      <c r="AK133">
        <v>0</v>
      </c>
      <c r="AL133">
        <v>0</v>
      </c>
      <c r="AM133">
        <v>0</v>
      </c>
      <c r="AN133">
        <v>563.58000000000004</v>
      </c>
      <c r="AO133">
        <v>3439.35</v>
      </c>
      <c r="AP133">
        <v>110.01</v>
      </c>
      <c r="AQ133">
        <v>0</v>
      </c>
      <c r="AR133">
        <v>0</v>
      </c>
      <c r="AS133">
        <v>0</v>
      </c>
      <c r="AT133">
        <v>0</v>
      </c>
      <c r="AU133">
        <v>0</v>
      </c>
      <c r="AV133">
        <v>0</v>
      </c>
      <c r="AW133">
        <v>0</v>
      </c>
      <c r="AX133">
        <v>160.1</v>
      </c>
      <c r="AY133">
        <v>235.94</v>
      </c>
      <c r="AZ133">
        <v>0</v>
      </c>
      <c r="BA133">
        <v>0</v>
      </c>
      <c r="BB133">
        <v>0</v>
      </c>
      <c r="BC133">
        <v>13</v>
      </c>
      <c r="BD133">
        <v>0.21</v>
      </c>
      <c r="BE133">
        <v>8.83</v>
      </c>
      <c r="BF133">
        <v>353</v>
      </c>
      <c r="BG133">
        <v>7.3</v>
      </c>
      <c r="BH133"/>
      <c r="BI133"/>
      <c r="BJ133"/>
      <c r="BK133"/>
      <c r="BL133"/>
      <c r="BM133"/>
      <c r="BN133"/>
      <c r="BO133"/>
      <c r="BP133"/>
      <c r="BQ133"/>
      <c r="BR133"/>
      <c r="BS133"/>
      <c r="BT133"/>
    </row>
    <row r="134" spans="1:72">
      <c r="A134" t="s">
        <v>349</v>
      </c>
      <c r="B134">
        <v>5097.5</v>
      </c>
      <c r="C134">
        <v>0</v>
      </c>
      <c r="D134">
        <v>897.5</v>
      </c>
      <c r="E134">
        <v>0</v>
      </c>
      <c r="F134">
        <v>3177</v>
      </c>
      <c r="G134">
        <v>0</v>
      </c>
      <c r="H134">
        <v>0</v>
      </c>
      <c r="I134">
        <v>2154</v>
      </c>
      <c r="J134">
        <v>0</v>
      </c>
      <c r="K134">
        <v>0</v>
      </c>
      <c r="L134">
        <v>0</v>
      </c>
      <c r="M134">
        <v>1077</v>
      </c>
      <c r="N134">
        <v>2915.85</v>
      </c>
      <c r="O134">
        <v>0</v>
      </c>
      <c r="P134">
        <v>359</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row>
    <row r="135" spans="1:72">
      <c r="A135" t="s">
        <v>533</v>
      </c>
      <c r="B135">
        <v>5097.5</v>
      </c>
      <c r="C135">
        <v>0</v>
      </c>
      <c r="D135">
        <v>897.5</v>
      </c>
      <c r="E135">
        <v>0</v>
      </c>
      <c r="F135">
        <v>3177</v>
      </c>
      <c r="G135">
        <v>0</v>
      </c>
      <c r="H135">
        <v>0</v>
      </c>
      <c r="I135">
        <v>2154</v>
      </c>
      <c r="J135">
        <v>0</v>
      </c>
      <c r="K135">
        <v>0</v>
      </c>
      <c r="L135">
        <v>0</v>
      </c>
      <c r="M135">
        <v>1077</v>
      </c>
      <c r="N135">
        <v>2915.85</v>
      </c>
      <c r="O135">
        <v>0</v>
      </c>
      <c r="P135">
        <v>359</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311</v>
      </c>
      <c r="B136">
        <v>4209.13</v>
      </c>
      <c r="C136">
        <v>3343.49</v>
      </c>
      <c r="D136">
        <v>2703.56</v>
      </c>
      <c r="E136">
        <v>6135.43</v>
      </c>
      <c r="F136">
        <v>4220.21</v>
      </c>
      <c r="G136">
        <v>7176.57</v>
      </c>
      <c r="H136">
        <v>1071.24</v>
      </c>
      <c r="I136">
        <v>4089.34</v>
      </c>
      <c r="J136">
        <v>958.9</v>
      </c>
      <c r="K136">
        <v>9145.64</v>
      </c>
      <c r="L136">
        <v>1049.05</v>
      </c>
      <c r="M136">
        <v>1977.43</v>
      </c>
      <c r="N136">
        <v>3852.82</v>
      </c>
      <c r="O136">
        <v>4342.47</v>
      </c>
      <c r="P136">
        <v>2023.28</v>
      </c>
      <c r="Q136">
        <v>3611.14</v>
      </c>
      <c r="R136">
        <v>2410.06</v>
      </c>
      <c r="S136">
        <v>3583.37</v>
      </c>
      <c r="T136">
        <v>2693.74</v>
      </c>
      <c r="U136">
        <v>3877.94</v>
      </c>
      <c r="V136">
        <v>8096.79</v>
      </c>
      <c r="W136">
        <v>1774.44</v>
      </c>
      <c r="X136">
        <v>3809.53</v>
      </c>
      <c r="Y136">
        <v>3272.81</v>
      </c>
      <c r="Z136">
        <v>4018.89</v>
      </c>
      <c r="AA136">
        <v>3024.12</v>
      </c>
      <c r="AB136">
        <v>-691.27</v>
      </c>
      <c r="AC136">
        <v>4201.2</v>
      </c>
      <c r="AD136">
        <v>3561.05</v>
      </c>
      <c r="AE136">
        <v>4296.79</v>
      </c>
      <c r="AF136">
        <v>2842.2</v>
      </c>
      <c r="AG136">
        <v>2724.38</v>
      </c>
      <c r="AH136">
        <v>4042.75</v>
      </c>
      <c r="AI136">
        <v>1558.72</v>
      </c>
      <c r="AJ136">
        <v>3181.59</v>
      </c>
      <c r="AK136">
        <v>1455.54</v>
      </c>
      <c r="AL136">
        <v>4401.87</v>
      </c>
      <c r="AM136">
        <v>2736.43</v>
      </c>
      <c r="AN136">
        <v>3513.2</v>
      </c>
      <c r="AO136">
        <v>4761.32</v>
      </c>
      <c r="AP136">
        <v>6342.39</v>
      </c>
      <c r="AQ136">
        <v>3144.04</v>
      </c>
      <c r="AR136">
        <v>2587.56</v>
      </c>
      <c r="AS136">
        <v>4630.53</v>
      </c>
      <c r="AT136">
        <v>10613.84</v>
      </c>
      <c r="AU136">
        <v>8505.6299999999992</v>
      </c>
      <c r="AV136">
        <v>10596.47</v>
      </c>
      <c r="AW136">
        <v>4565.3</v>
      </c>
      <c r="AX136">
        <v>3644.99</v>
      </c>
      <c r="AY136">
        <v>7106.08</v>
      </c>
      <c r="AZ136">
        <v>6296.03</v>
      </c>
      <c r="BA136">
        <v>6513.54</v>
      </c>
      <c r="BB136">
        <v>5518.11</v>
      </c>
      <c r="BC136">
        <v>6467</v>
      </c>
      <c r="BD136">
        <v>7626.1</v>
      </c>
      <c r="BE136">
        <v>4699.8100000000004</v>
      </c>
      <c r="BF136">
        <v>3728</v>
      </c>
      <c r="BG136">
        <v>14335.16</v>
      </c>
      <c r="BH136"/>
      <c r="BI136"/>
      <c r="BJ136"/>
      <c r="BK136"/>
      <c r="BL136"/>
      <c r="BM136"/>
      <c r="BN136"/>
      <c r="BO136"/>
      <c r="BP136"/>
      <c r="BQ136"/>
      <c r="BR136"/>
      <c r="BS136"/>
      <c r="BT136"/>
    </row>
    <row r="137" spans="1:72">
      <c r="A137" t="s">
        <v>351</v>
      </c>
      <c r="B137">
        <v>846407.69</v>
      </c>
      <c r="C137">
        <v>723952.59</v>
      </c>
      <c r="D137">
        <v>803077.65</v>
      </c>
      <c r="E137">
        <v>547160.51</v>
      </c>
      <c r="F137">
        <v>633096.71</v>
      </c>
      <c r="G137">
        <v>672332.37</v>
      </c>
      <c r="H137">
        <v>759110.23</v>
      </c>
      <c r="I137">
        <v>815104.68</v>
      </c>
      <c r="J137">
        <v>659623.94999999995</v>
      </c>
      <c r="K137">
        <v>681586.18</v>
      </c>
      <c r="L137">
        <v>804322.73</v>
      </c>
      <c r="M137">
        <v>847486.87</v>
      </c>
      <c r="N137">
        <v>868667.91</v>
      </c>
      <c r="O137">
        <v>774479.13</v>
      </c>
      <c r="P137">
        <v>775234.29</v>
      </c>
      <c r="Q137">
        <v>852596.95</v>
      </c>
      <c r="R137">
        <v>785475.58</v>
      </c>
      <c r="S137">
        <v>689599.62</v>
      </c>
      <c r="T137">
        <v>675005.54</v>
      </c>
      <c r="U137">
        <v>734721.62</v>
      </c>
      <c r="V137">
        <v>689473.49</v>
      </c>
      <c r="W137">
        <v>579923.43999999994</v>
      </c>
      <c r="X137">
        <v>627669.31999999995</v>
      </c>
      <c r="Y137">
        <v>544804.87</v>
      </c>
      <c r="Z137">
        <v>652393.54</v>
      </c>
      <c r="AA137">
        <v>572170.94999999995</v>
      </c>
      <c r="AB137">
        <v>644509.89</v>
      </c>
      <c r="AC137">
        <v>602554.56999999995</v>
      </c>
      <c r="AD137">
        <v>572756.06999999995</v>
      </c>
      <c r="AE137">
        <v>488104.07</v>
      </c>
      <c r="AF137">
        <v>595770.55000000005</v>
      </c>
      <c r="AG137">
        <v>535851.14</v>
      </c>
      <c r="AH137">
        <v>544811.22</v>
      </c>
      <c r="AI137">
        <v>488163.59</v>
      </c>
      <c r="AJ137">
        <v>535491.04</v>
      </c>
      <c r="AK137">
        <v>508038.59</v>
      </c>
      <c r="AL137">
        <v>610572.81999999995</v>
      </c>
      <c r="AM137">
        <v>535328.44999999995</v>
      </c>
      <c r="AN137">
        <v>544581.19999999995</v>
      </c>
      <c r="AO137">
        <v>489404.81</v>
      </c>
      <c r="AP137">
        <v>515750.44</v>
      </c>
      <c r="AQ137">
        <v>482746.3</v>
      </c>
      <c r="AR137">
        <v>447593.17</v>
      </c>
      <c r="AS137">
        <v>487028.68</v>
      </c>
      <c r="AT137">
        <v>502985.99</v>
      </c>
      <c r="AU137">
        <v>489663.71</v>
      </c>
      <c r="AV137">
        <v>479497.96</v>
      </c>
      <c r="AW137">
        <v>503055.88</v>
      </c>
      <c r="AX137">
        <v>443181.13</v>
      </c>
      <c r="AY137">
        <v>467720.81</v>
      </c>
      <c r="AZ137">
        <v>477064.18</v>
      </c>
      <c r="BA137">
        <v>428156.01</v>
      </c>
      <c r="BB137">
        <v>385960.44</v>
      </c>
      <c r="BC137">
        <v>384140</v>
      </c>
      <c r="BD137">
        <v>491549.32</v>
      </c>
      <c r="BE137">
        <v>551206.27</v>
      </c>
      <c r="BF137">
        <v>460877</v>
      </c>
      <c r="BG137">
        <v>480606.78</v>
      </c>
      <c r="BH137"/>
      <c r="BI137"/>
      <c r="BJ137"/>
      <c r="BK137"/>
      <c r="BL137"/>
      <c r="BM137"/>
      <c r="BN137"/>
      <c r="BO137"/>
      <c r="BP137"/>
      <c r="BQ137"/>
      <c r="BR137"/>
      <c r="BS137"/>
      <c r="BT137"/>
    </row>
    <row r="138" spans="1:72">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352</v>
      </c>
      <c r="B139">
        <v>454642.49</v>
      </c>
      <c r="C139">
        <v>367581.73</v>
      </c>
      <c r="D139">
        <v>412229.42</v>
      </c>
      <c r="E139">
        <v>268132.53000000003</v>
      </c>
      <c r="F139">
        <v>317170.21000000002</v>
      </c>
      <c r="G139">
        <v>348233.3</v>
      </c>
      <c r="H139">
        <v>376968.34</v>
      </c>
      <c r="I139">
        <v>428274.07</v>
      </c>
      <c r="J139">
        <v>403068.58</v>
      </c>
      <c r="K139">
        <v>316492.52</v>
      </c>
      <c r="L139">
        <v>348046.51</v>
      </c>
      <c r="M139">
        <v>388090.08</v>
      </c>
      <c r="N139">
        <v>408886.3</v>
      </c>
      <c r="O139">
        <v>349108.47999999998</v>
      </c>
      <c r="P139">
        <v>355070.55</v>
      </c>
      <c r="Q139">
        <v>430198.08</v>
      </c>
      <c r="R139">
        <v>387343.99</v>
      </c>
      <c r="S139">
        <v>322240.38</v>
      </c>
      <c r="T139">
        <v>328899.71999999997</v>
      </c>
      <c r="U139">
        <v>363146.79</v>
      </c>
      <c r="V139">
        <v>348443.78</v>
      </c>
      <c r="W139">
        <v>266618.01</v>
      </c>
      <c r="X139">
        <v>289273.28000000003</v>
      </c>
      <c r="Y139">
        <v>246729.76</v>
      </c>
      <c r="Z139">
        <v>320464.46999999997</v>
      </c>
      <c r="AA139">
        <v>268535.59000000003</v>
      </c>
      <c r="AB139">
        <v>303830.74</v>
      </c>
      <c r="AC139">
        <v>281976.84000000003</v>
      </c>
      <c r="AD139">
        <v>294241.96000000002</v>
      </c>
      <c r="AE139">
        <v>218973.95</v>
      </c>
      <c r="AF139">
        <v>277094.05</v>
      </c>
      <c r="AG139">
        <v>234305.78</v>
      </c>
      <c r="AH139">
        <v>271171.21000000002</v>
      </c>
      <c r="AI139">
        <v>229549.24</v>
      </c>
      <c r="AJ139">
        <v>261130.47</v>
      </c>
      <c r="AK139">
        <v>218019.63</v>
      </c>
      <c r="AL139">
        <v>314130.34999999998</v>
      </c>
      <c r="AM139">
        <v>268199.42</v>
      </c>
      <c r="AN139">
        <v>299986.89</v>
      </c>
      <c r="AO139">
        <v>220796.06</v>
      </c>
      <c r="AP139">
        <v>251004.01</v>
      </c>
      <c r="AQ139">
        <v>240805.06</v>
      </c>
      <c r="AR139">
        <v>264843.57</v>
      </c>
      <c r="AS139">
        <v>265836.77</v>
      </c>
      <c r="AT139">
        <v>257292.75</v>
      </c>
      <c r="AU139">
        <v>285459.34000000003</v>
      </c>
      <c r="AV139">
        <v>304412.39</v>
      </c>
      <c r="AW139">
        <v>329129.55</v>
      </c>
      <c r="AX139">
        <v>277582.53000000003</v>
      </c>
      <c r="AY139">
        <v>303586.87</v>
      </c>
      <c r="AZ139">
        <v>300703.43</v>
      </c>
      <c r="BA139">
        <v>256491.64</v>
      </c>
      <c r="BB139">
        <v>237482.66</v>
      </c>
      <c r="BC139">
        <v>236926</v>
      </c>
      <c r="BD139">
        <v>319493.40999999997</v>
      </c>
      <c r="BE139">
        <v>351958.33</v>
      </c>
      <c r="BF139">
        <v>277457</v>
      </c>
      <c r="BG139">
        <v>287664.63</v>
      </c>
      <c r="BH139"/>
      <c r="BI139"/>
      <c r="BJ139"/>
      <c r="BK139"/>
      <c r="BL139"/>
      <c r="BM139"/>
      <c r="BN139"/>
      <c r="BO139"/>
      <c r="BP139"/>
      <c r="BQ139"/>
      <c r="BR139"/>
      <c r="BS139"/>
      <c r="BT139"/>
    </row>
    <row r="140" spans="1:72">
      <c r="A140" t="s">
        <v>704</v>
      </c>
      <c r="B140">
        <v>0</v>
      </c>
      <c r="C140">
        <v>0</v>
      </c>
      <c r="D140">
        <v>0</v>
      </c>
      <c r="E140">
        <v>0</v>
      </c>
      <c r="F140">
        <v>0</v>
      </c>
      <c r="G140">
        <v>0</v>
      </c>
      <c r="H140">
        <v>376968.34</v>
      </c>
      <c r="I140">
        <v>428274.07</v>
      </c>
      <c r="J140">
        <v>0</v>
      </c>
      <c r="K140">
        <v>0</v>
      </c>
      <c r="L140">
        <v>373532.84</v>
      </c>
      <c r="M140">
        <v>0</v>
      </c>
      <c r="N140">
        <v>408886.3</v>
      </c>
      <c r="O140">
        <v>349108.47999999998</v>
      </c>
      <c r="P140">
        <v>0</v>
      </c>
      <c r="Q140">
        <v>430198.08</v>
      </c>
      <c r="R140">
        <v>0</v>
      </c>
      <c r="S140">
        <v>0</v>
      </c>
      <c r="T140">
        <v>328899.71999999997</v>
      </c>
      <c r="U140">
        <v>363146.79</v>
      </c>
      <c r="V140">
        <v>0</v>
      </c>
      <c r="W140">
        <v>0</v>
      </c>
      <c r="X140">
        <v>0</v>
      </c>
      <c r="Y140">
        <v>0</v>
      </c>
      <c r="Z140">
        <v>0</v>
      </c>
      <c r="AA140">
        <v>0</v>
      </c>
      <c r="AB140">
        <v>0</v>
      </c>
      <c r="AC140">
        <v>0</v>
      </c>
      <c r="AD140">
        <v>0</v>
      </c>
      <c r="AE140">
        <v>0</v>
      </c>
      <c r="AF140">
        <v>0</v>
      </c>
      <c r="AG140">
        <v>234305.78</v>
      </c>
      <c r="AH140">
        <v>271171.21000000002</v>
      </c>
      <c r="AI140">
        <v>0</v>
      </c>
      <c r="AJ140">
        <v>265369.96999999997</v>
      </c>
      <c r="AK140">
        <v>0</v>
      </c>
      <c r="AL140">
        <v>0</v>
      </c>
      <c r="AM140">
        <v>268199.42</v>
      </c>
      <c r="AN140">
        <v>299986.89</v>
      </c>
      <c r="AO140">
        <v>220796.06</v>
      </c>
      <c r="AP140">
        <v>251004.01</v>
      </c>
      <c r="AQ140">
        <v>240805.06</v>
      </c>
      <c r="AR140">
        <v>0</v>
      </c>
      <c r="AS140">
        <v>265836.77</v>
      </c>
      <c r="AT140">
        <v>257292.75</v>
      </c>
      <c r="AU140">
        <v>285459.34000000003</v>
      </c>
      <c r="AV140">
        <v>304412.39</v>
      </c>
      <c r="AW140">
        <v>329129.55</v>
      </c>
      <c r="AX140">
        <v>277582.53000000003</v>
      </c>
      <c r="AY140">
        <v>303586.87</v>
      </c>
      <c r="AZ140">
        <v>300703.43</v>
      </c>
      <c r="BA140">
        <v>256491.64</v>
      </c>
      <c r="BB140">
        <v>237482.66</v>
      </c>
      <c r="BC140">
        <v>0</v>
      </c>
      <c r="BD140">
        <v>309143.25</v>
      </c>
      <c r="BE140">
        <v>0</v>
      </c>
      <c r="BF140">
        <v>0</v>
      </c>
      <c r="BG140">
        <v>0</v>
      </c>
      <c r="BH140"/>
      <c r="BI140"/>
      <c r="BJ140"/>
      <c r="BK140"/>
      <c r="BL140"/>
      <c r="BM140"/>
      <c r="BN140"/>
      <c r="BO140"/>
      <c r="BP140"/>
      <c r="BQ140"/>
      <c r="BR140"/>
      <c r="BS140"/>
      <c r="BT140"/>
    </row>
    <row r="141" spans="1:72">
      <c r="A141" t="s">
        <v>353</v>
      </c>
      <c r="B141">
        <v>254868.1</v>
      </c>
      <c r="C141">
        <v>231841.65</v>
      </c>
      <c r="D141">
        <v>268274.61</v>
      </c>
      <c r="E141">
        <v>207902.13</v>
      </c>
      <c r="F141">
        <v>236874.5</v>
      </c>
      <c r="G141">
        <v>223825.46</v>
      </c>
      <c r="H141">
        <v>293641.5</v>
      </c>
      <c r="I141">
        <v>277458.84999999998</v>
      </c>
      <c r="J141">
        <v>190848.69</v>
      </c>
      <c r="K141">
        <v>273786.5</v>
      </c>
      <c r="L141">
        <v>334326.46000000002</v>
      </c>
      <c r="M141">
        <v>310387.7</v>
      </c>
      <c r="N141">
        <v>327346.38</v>
      </c>
      <c r="O141">
        <v>304387.68</v>
      </c>
      <c r="P141">
        <v>326938.83</v>
      </c>
      <c r="Q141">
        <v>284391.98</v>
      </c>
      <c r="R141">
        <v>277136.64000000001</v>
      </c>
      <c r="S141">
        <v>267294.69</v>
      </c>
      <c r="T141">
        <v>284530.57</v>
      </c>
      <c r="U141">
        <v>273528.63</v>
      </c>
      <c r="V141">
        <v>261346.01</v>
      </c>
      <c r="W141">
        <v>247349.42</v>
      </c>
      <c r="X141">
        <v>262370.36</v>
      </c>
      <c r="Y141">
        <v>258765.09</v>
      </c>
      <c r="Z141">
        <v>271449.59999999998</v>
      </c>
      <c r="AA141">
        <v>258306.99</v>
      </c>
      <c r="AB141">
        <v>263017.99</v>
      </c>
      <c r="AC141">
        <v>270262.38</v>
      </c>
      <c r="AD141">
        <v>238899.09</v>
      </c>
      <c r="AE141">
        <v>224644.92</v>
      </c>
      <c r="AF141">
        <v>241770.17</v>
      </c>
      <c r="AG141">
        <v>265662.61</v>
      </c>
      <c r="AH141">
        <v>233847.32</v>
      </c>
      <c r="AI141">
        <v>211843.06</v>
      </c>
      <c r="AJ141">
        <v>227661.28</v>
      </c>
      <c r="AK141">
        <v>247526.29</v>
      </c>
      <c r="AL141">
        <v>258077.54</v>
      </c>
      <c r="AM141">
        <v>214489.18</v>
      </c>
      <c r="AN141">
        <v>220688.58</v>
      </c>
      <c r="AO141">
        <v>209727.46</v>
      </c>
      <c r="AP141">
        <v>216846.38</v>
      </c>
      <c r="AQ141">
        <v>165850.1</v>
      </c>
      <c r="AR141">
        <v>176743.62</v>
      </c>
      <c r="AS141">
        <v>165555.92000000001</v>
      </c>
      <c r="AT141">
        <v>180248.17</v>
      </c>
      <c r="AU141">
        <v>155357.10999999999</v>
      </c>
      <c r="AV141">
        <v>139885.38</v>
      </c>
      <c r="AW141">
        <v>146111.56</v>
      </c>
      <c r="AX141">
        <v>136323.18</v>
      </c>
      <c r="AY141">
        <v>129949.05</v>
      </c>
      <c r="AZ141">
        <v>137327.35</v>
      </c>
      <c r="BA141">
        <v>131628.62</v>
      </c>
      <c r="BB141">
        <v>122703.69</v>
      </c>
      <c r="BC141">
        <v>124538</v>
      </c>
      <c r="BD141">
        <v>132786.29</v>
      </c>
      <c r="BE141">
        <v>148998.65</v>
      </c>
      <c r="BF141">
        <v>118315</v>
      </c>
      <c r="BG141">
        <v>116836.9</v>
      </c>
      <c r="BH141"/>
      <c r="BI141"/>
      <c r="BJ141"/>
      <c r="BK141"/>
      <c r="BL141"/>
      <c r="BM141"/>
      <c r="BN141"/>
      <c r="BO141"/>
      <c r="BP141"/>
      <c r="BQ141"/>
      <c r="BR141"/>
      <c r="BS141"/>
      <c r="BT141"/>
    </row>
    <row r="142" spans="1:72">
      <c r="A142" t="s">
        <v>354</v>
      </c>
      <c r="B142">
        <v>214211.92</v>
      </c>
      <c r="C142">
        <v>189606.75</v>
      </c>
      <c r="D142">
        <v>223699.31</v>
      </c>
      <c r="E142">
        <v>171375.39</v>
      </c>
      <c r="F142">
        <v>195563.32</v>
      </c>
      <c r="G142">
        <v>184032.09</v>
      </c>
      <c r="H142">
        <v>251681.97</v>
      </c>
      <c r="I142">
        <v>234882.74</v>
      </c>
      <c r="J142">
        <v>150954.82</v>
      </c>
      <c r="K142">
        <v>225588.57</v>
      </c>
      <c r="L142">
        <v>275208.86</v>
      </c>
      <c r="M142">
        <v>258764.67</v>
      </c>
      <c r="N142">
        <v>269938.48</v>
      </c>
      <c r="O142">
        <v>251817.8</v>
      </c>
      <c r="P142">
        <v>259878.41</v>
      </c>
      <c r="Q142">
        <v>220835.17</v>
      </c>
      <c r="R142">
        <v>217392.9</v>
      </c>
      <c r="S142">
        <v>212293.71</v>
      </c>
      <c r="T142">
        <v>218413.62</v>
      </c>
      <c r="U142">
        <v>220594.82</v>
      </c>
      <c r="V142">
        <v>207360.81</v>
      </c>
      <c r="W142">
        <v>190187.1</v>
      </c>
      <c r="X142">
        <v>210761.7</v>
      </c>
      <c r="Y142">
        <v>205350.85</v>
      </c>
      <c r="Z142">
        <v>216576.63</v>
      </c>
      <c r="AA142">
        <v>200302.48</v>
      </c>
      <c r="AB142">
        <v>204362.84</v>
      </c>
      <c r="AC142">
        <v>218644.97</v>
      </c>
      <c r="AD142">
        <v>190284.49</v>
      </c>
      <c r="AE142">
        <v>171685.01</v>
      </c>
      <c r="AF142">
        <v>191930.34</v>
      </c>
      <c r="AG142">
        <v>214099.20000000001</v>
      </c>
      <c r="AH142">
        <v>181534.85</v>
      </c>
      <c r="AI142">
        <v>145504.32000000001</v>
      </c>
      <c r="AJ142">
        <v>183269.61</v>
      </c>
      <c r="AK142">
        <v>195489.49</v>
      </c>
      <c r="AL142">
        <v>210034.79</v>
      </c>
      <c r="AM142">
        <v>162115.76999999999</v>
      </c>
      <c r="AN142">
        <v>182673.49</v>
      </c>
      <c r="AO142">
        <v>159713.59</v>
      </c>
      <c r="AP142">
        <v>165590.65</v>
      </c>
      <c r="AQ142">
        <v>125442.54</v>
      </c>
      <c r="AR142">
        <v>124246.04</v>
      </c>
      <c r="AS142">
        <v>120815.51</v>
      </c>
      <c r="AT142">
        <v>137245.56</v>
      </c>
      <c r="AU142">
        <v>113901.51</v>
      </c>
      <c r="AV142">
        <v>106737.48</v>
      </c>
      <c r="AW142">
        <v>107878.95</v>
      </c>
      <c r="AX142">
        <v>102386.11</v>
      </c>
      <c r="AY142">
        <v>87215.62</v>
      </c>
      <c r="AZ142">
        <v>96404.39</v>
      </c>
      <c r="BA142">
        <v>93269.21</v>
      </c>
      <c r="BB142">
        <v>80072.06</v>
      </c>
      <c r="BC142">
        <v>0</v>
      </c>
      <c r="BD142">
        <v>0</v>
      </c>
      <c r="BE142">
        <v>0</v>
      </c>
      <c r="BF142">
        <v>0</v>
      </c>
      <c r="BG142">
        <v>0</v>
      </c>
      <c r="BH142"/>
      <c r="BI142"/>
      <c r="BJ142"/>
      <c r="BK142"/>
      <c r="BL142"/>
      <c r="BM142"/>
      <c r="BN142"/>
      <c r="BO142"/>
      <c r="BP142"/>
      <c r="BQ142"/>
      <c r="BR142"/>
      <c r="BS142"/>
      <c r="BT142"/>
    </row>
    <row r="143" spans="1:72">
      <c r="A143" t="s">
        <v>355</v>
      </c>
      <c r="B143">
        <v>40656.18</v>
      </c>
      <c r="C143">
        <v>42234.9</v>
      </c>
      <c r="D143">
        <v>44575.3</v>
      </c>
      <c r="E143">
        <v>36526.74</v>
      </c>
      <c r="F143">
        <v>41311.17</v>
      </c>
      <c r="G143">
        <v>39793.360000000001</v>
      </c>
      <c r="H143">
        <v>41959.53</v>
      </c>
      <c r="I143">
        <v>42576.11</v>
      </c>
      <c r="J143">
        <v>39893.870000000003</v>
      </c>
      <c r="K143">
        <v>48197.93</v>
      </c>
      <c r="L143">
        <v>59117.599999999999</v>
      </c>
      <c r="M143">
        <v>51623.03</v>
      </c>
      <c r="N143">
        <v>57407.9</v>
      </c>
      <c r="O143">
        <v>52569.87</v>
      </c>
      <c r="P143">
        <v>67060.42</v>
      </c>
      <c r="Q143">
        <v>63556.81</v>
      </c>
      <c r="R143">
        <v>59743.74</v>
      </c>
      <c r="S143">
        <v>55000.98</v>
      </c>
      <c r="T143">
        <v>66116.95</v>
      </c>
      <c r="U143">
        <v>52933.81</v>
      </c>
      <c r="V143">
        <v>53985.2</v>
      </c>
      <c r="W143">
        <v>57162.32</v>
      </c>
      <c r="X143">
        <v>51608.66</v>
      </c>
      <c r="Y143">
        <v>53414.239999999998</v>
      </c>
      <c r="Z143">
        <v>54872.97</v>
      </c>
      <c r="AA143">
        <v>58004.51</v>
      </c>
      <c r="AB143">
        <v>58655.15</v>
      </c>
      <c r="AC143">
        <v>51617.41</v>
      </c>
      <c r="AD143">
        <v>48614.6</v>
      </c>
      <c r="AE143">
        <v>52959.91</v>
      </c>
      <c r="AF143">
        <v>49839.83</v>
      </c>
      <c r="AG143">
        <v>51563.41</v>
      </c>
      <c r="AH143">
        <v>52312.47</v>
      </c>
      <c r="AI143">
        <v>66338.740000000005</v>
      </c>
      <c r="AJ143">
        <v>44391.66</v>
      </c>
      <c r="AK143">
        <v>52036.800000000003</v>
      </c>
      <c r="AL143">
        <v>48042.75</v>
      </c>
      <c r="AM143">
        <v>52373.41</v>
      </c>
      <c r="AN143">
        <v>38015.08</v>
      </c>
      <c r="AO143">
        <v>50013.87</v>
      </c>
      <c r="AP143">
        <v>51255.73</v>
      </c>
      <c r="AQ143">
        <v>40407.56</v>
      </c>
      <c r="AR143">
        <v>52497.58</v>
      </c>
      <c r="AS143">
        <v>44740.42</v>
      </c>
      <c r="AT143">
        <v>43002.61</v>
      </c>
      <c r="AU143">
        <v>41455.599999999999</v>
      </c>
      <c r="AV143">
        <v>33147.910000000003</v>
      </c>
      <c r="AW143">
        <v>38232.61</v>
      </c>
      <c r="AX143">
        <v>33937.07</v>
      </c>
      <c r="AY143">
        <v>42733.42</v>
      </c>
      <c r="AZ143">
        <v>40922.959999999999</v>
      </c>
      <c r="BA143">
        <v>38359.42</v>
      </c>
      <c r="BB143">
        <v>42631.63</v>
      </c>
      <c r="BC143">
        <v>0</v>
      </c>
      <c r="BD143">
        <v>0</v>
      </c>
      <c r="BE143">
        <v>0</v>
      </c>
      <c r="BF143">
        <v>0</v>
      </c>
      <c r="BG143">
        <v>0</v>
      </c>
      <c r="BH143"/>
      <c r="BI143"/>
      <c r="BJ143"/>
      <c r="BK143"/>
      <c r="BL143"/>
      <c r="BM143"/>
      <c r="BN143"/>
      <c r="BO143"/>
      <c r="BP143"/>
      <c r="BQ143"/>
      <c r="BR143"/>
      <c r="BS143"/>
      <c r="BT143"/>
    </row>
    <row r="144" spans="1:72">
      <c r="A144" t="s">
        <v>356</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10439.14</v>
      </c>
      <c r="AR144">
        <v>9651.5499999999993</v>
      </c>
      <c r="AS144">
        <v>10622.44</v>
      </c>
      <c r="AT144">
        <v>9976.5300000000007</v>
      </c>
      <c r="AU144">
        <v>10086.700000000001</v>
      </c>
      <c r="AV144">
        <v>8165.57</v>
      </c>
      <c r="AW144">
        <v>9461.7199999999993</v>
      </c>
      <c r="AX144">
        <v>9248.18</v>
      </c>
      <c r="AY144">
        <v>9544.23</v>
      </c>
      <c r="AZ144">
        <v>9838.61</v>
      </c>
      <c r="BA144">
        <v>8772.26</v>
      </c>
      <c r="BB144">
        <v>8514.77</v>
      </c>
      <c r="BC144">
        <v>9485</v>
      </c>
      <c r="BD144">
        <v>0</v>
      </c>
      <c r="BE144">
        <v>0</v>
      </c>
      <c r="BF144">
        <v>0</v>
      </c>
      <c r="BG144">
        <v>0</v>
      </c>
      <c r="BH144"/>
      <c r="BI144"/>
      <c r="BJ144"/>
      <c r="BK144"/>
      <c r="BL144"/>
      <c r="BM144"/>
      <c r="BN144"/>
      <c r="BO144"/>
      <c r="BP144"/>
      <c r="BQ144"/>
      <c r="BR144"/>
      <c r="BS144"/>
      <c r="BT144"/>
    </row>
    <row r="145" spans="1:72">
      <c r="A145" t="s">
        <v>705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511.54</v>
      </c>
      <c r="AW145">
        <v>0</v>
      </c>
      <c r="AX145">
        <v>2046.16</v>
      </c>
      <c r="AY145">
        <v>0</v>
      </c>
      <c r="AZ145">
        <v>0</v>
      </c>
      <c r="BA145">
        <v>0</v>
      </c>
      <c r="BB145">
        <v>0</v>
      </c>
      <c r="BC145">
        <v>0</v>
      </c>
      <c r="BD145">
        <v>0</v>
      </c>
      <c r="BE145">
        <v>0</v>
      </c>
      <c r="BF145">
        <v>0</v>
      </c>
      <c r="BG145">
        <v>0</v>
      </c>
      <c r="BH145"/>
      <c r="BI145"/>
      <c r="BJ145"/>
      <c r="BK145"/>
      <c r="BL145"/>
      <c r="BM145"/>
      <c r="BN145"/>
      <c r="BO145"/>
      <c r="BP145"/>
      <c r="BQ145"/>
      <c r="BR145"/>
      <c r="BS145"/>
      <c r="BT145"/>
    </row>
    <row r="146" spans="1:72">
      <c r="A146" t="s">
        <v>535</v>
      </c>
      <c r="B146">
        <v>709510.59</v>
      </c>
      <c r="C146">
        <v>599423.38</v>
      </c>
      <c r="D146">
        <v>680504.03</v>
      </c>
      <c r="E146">
        <v>476034.66</v>
      </c>
      <c r="F146">
        <v>554044.71</v>
      </c>
      <c r="G146">
        <v>572058.76</v>
      </c>
      <c r="H146">
        <v>670609.85</v>
      </c>
      <c r="I146">
        <v>705732.93</v>
      </c>
      <c r="J146">
        <v>593917.27</v>
      </c>
      <c r="K146">
        <v>590279.02</v>
      </c>
      <c r="L146">
        <v>682372.97</v>
      </c>
      <c r="M146">
        <v>698477.78</v>
      </c>
      <c r="N146">
        <v>736232.68</v>
      </c>
      <c r="O146">
        <v>653496.15</v>
      </c>
      <c r="P146">
        <v>682009.38</v>
      </c>
      <c r="Q146">
        <v>714590.06</v>
      </c>
      <c r="R146">
        <v>664480.63</v>
      </c>
      <c r="S146">
        <v>589535.07999999996</v>
      </c>
      <c r="T146">
        <v>613430.29</v>
      </c>
      <c r="U146">
        <v>636675.42000000004</v>
      </c>
      <c r="V146">
        <v>609789.79</v>
      </c>
      <c r="W146">
        <v>513967.43</v>
      </c>
      <c r="X146">
        <v>551643.64</v>
      </c>
      <c r="Y146">
        <v>505494.85</v>
      </c>
      <c r="Z146">
        <v>591914.06999999995</v>
      </c>
      <c r="AA146">
        <v>526842.57999999996</v>
      </c>
      <c r="AB146">
        <v>566848.72</v>
      </c>
      <c r="AC146">
        <v>552239.23</v>
      </c>
      <c r="AD146">
        <v>533141.04</v>
      </c>
      <c r="AE146">
        <v>443618.86</v>
      </c>
      <c r="AF146">
        <v>518864.22</v>
      </c>
      <c r="AG146">
        <v>499968.39</v>
      </c>
      <c r="AH146">
        <v>505018.53</v>
      </c>
      <c r="AI146">
        <v>441392.31</v>
      </c>
      <c r="AJ146">
        <v>488791.75</v>
      </c>
      <c r="AK146">
        <v>465545.92</v>
      </c>
      <c r="AL146">
        <v>572207.89</v>
      </c>
      <c r="AM146">
        <v>482688.6</v>
      </c>
      <c r="AN146">
        <v>520675.47</v>
      </c>
      <c r="AO146">
        <v>430523.52</v>
      </c>
      <c r="AP146">
        <v>467850.39</v>
      </c>
      <c r="AQ146">
        <v>417094.31</v>
      </c>
      <c r="AR146">
        <v>451238.75</v>
      </c>
      <c r="AS146">
        <v>442015.13</v>
      </c>
      <c r="AT146">
        <v>447517.45</v>
      </c>
      <c r="AU146">
        <v>450903.16</v>
      </c>
      <c r="AV146">
        <v>454509.49</v>
      </c>
      <c r="AW146">
        <v>484702.82</v>
      </c>
      <c r="AX146">
        <v>425200.05</v>
      </c>
      <c r="AY146">
        <v>443080.14</v>
      </c>
      <c r="AZ146">
        <v>447869.4</v>
      </c>
      <c r="BA146">
        <v>396892.53</v>
      </c>
      <c r="BB146">
        <v>368701.12</v>
      </c>
      <c r="BC146">
        <v>370949</v>
      </c>
      <c r="BD146">
        <v>452279.7</v>
      </c>
      <c r="BE146">
        <v>500956.98</v>
      </c>
      <c r="BF146">
        <v>395772</v>
      </c>
      <c r="BG146">
        <v>404501.52</v>
      </c>
      <c r="BH146"/>
      <c r="BI146"/>
      <c r="BJ146"/>
      <c r="BK146"/>
      <c r="BL146"/>
      <c r="BM146"/>
      <c r="BN146"/>
      <c r="BO146"/>
      <c r="BP146"/>
      <c r="BQ146"/>
      <c r="BR146"/>
      <c r="BS146"/>
      <c r="BT146"/>
    </row>
    <row r="147" spans="1:72">
      <c r="A147" t="s">
        <v>538</v>
      </c>
      <c r="B147">
        <v>136897.1</v>
      </c>
      <c r="C147">
        <v>124529.21</v>
      </c>
      <c r="D147">
        <v>122573.62</v>
      </c>
      <c r="E147">
        <v>71125.86</v>
      </c>
      <c r="F147">
        <v>79052</v>
      </c>
      <c r="G147">
        <v>100273.62</v>
      </c>
      <c r="H147">
        <v>88500.39</v>
      </c>
      <c r="I147">
        <v>109371.76</v>
      </c>
      <c r="J147">
        <v>65706.679999999993</v>
      </c>
      <c r="K147">
        <v>91307.16</v>
      </c>
      <c r="L147">
        <v>121949.75999999999</v>
      </c>
      <c r="M147">
        <v>149009.09</v>
      </c>
      <c r="N147">
        <v>132435.23000000001</v>
      </c>
      <c r="O147">
        <v>120982.98</v>
      </c>
      <c r="P147">
        <v>93224.92</v>
      </c>
      <c r="Q147">
        <v>138006.89000000001</v>
      </c>
      <c r="R147">
        <v>120994.95</v>
      </c>
      <c r="S147">
        <v>100064.54</v>
      </c>
      <c r="T147">
        <v>61575.25</v>
      </c>
      <c r="U147">
        <v>98046.2</v>
      </c>
      <c r="V147">
        <v>79683.710000000006</v>
      </c>
      <c r="W147">
        <v>65956.009999999995</v>
      </c>
      <c r="X147">
        <v>76025.69</v>
      </c>
      <c r="Y147">
        <v>39310.019999999997</v>
      </c>
      <c r="Z147">
        <v>60479.47</v>
      </c>
      <c r="AA147">
        <v>45328.37</v>
      </c>
      <c r="AB147">
        <v>77661.17</v>
      </c>
      <c r="AC147">
        <v>50315.34</v>
      </c>
      <c r="AD147">
        <v>39615.03</v>
      </c>
      <c r="AE147">
        <v>44485.21</v>
      </c>
      <c r="AF147">
        <v>76906.34</v>
      </c>
      <c r="AG147">
        <v>35882.74</v>
      </c>
      <c r="AH147">
        <v>39792.69</v>
      </c>
      <c r="AI147">
        <v>46771.29</v>
      </c>
      <c r="AJ147">
        <v>46699.29</v>
      </c>
      <c r="AK147">
        <v>42492.67</v>
      </c>
      <c r="AL147">
        <v>38364.92</v>
      </c>
      <c r="AM147">
        <v>52639.85</v>
      </c>
      <c r="AN147">
        <v>23905.73</v>
      </c>
      <c r="AO147">
        <v>58881.29</v>
      </c>
      <c r="AP147">
        <v>47900.06</v>
      </c>
      <c r="AQ147">
        <v>65651.990000000005</v>
      </c>
      <c r="AR147">
        <v>-3645.58</v>
      </c>
      <c r="AS147">
        <v>45013.56</v>
      </c>
      <c r="AT147">
        <v>55468.53</v>
      </c>
      <c r="AU147">
        <v>38760.550000000003</v>
      </c>
      <c r="AV147">
        <v>24988.47</v>
      </c>
      <c r="AW147">
        <v>18353.060000000001</v>
      </c>
      <c r="AX147">
        <v>17981.080000000002</v>
      </c>
      <c r="AY147">
        <v>24640.67</v>
      </c>
      <c r="AZ147">
        <v>29194.78</v>
      </c>
      <c r="BA147">
        <v>31263.48</v>
      </c>
      <c r="BB147">
        <v>17259.32</v>
      </c>
      <c r="BC147">
        <v>13191</v>
      </c>
      <c r="BD147">
        <v>39269.620000000003</v>
      </c>
      <c r="BE147">
        <v>50249.279999999999</v>
      </c>
      <c r="BF147">
        <v>65105</v>
      </c>
      <c r="BG147">
        <v>76105.259999999995</v>
      </c>
      <c r="BH147"/>
      <c r="BI147"/>
      <c r="BJ147"/>
      <c r="BK147"/>
      <c r="BL147"/>
      <c r="BM147"/>
      <c r="BN147"/>
      <c r="BO147"/>
      <c r="BP147"/>
      <c r="BQ147"/>
      <c r="BR147"/>
      <c r="BS147"/>
      <c r="BT147"/>
    </row>
    <row r="148" spans="1:72">
      <c r="A148" t="s">
        <v>359</v>
      </c>
      <c r="B148">
        <v>931.62</v>
      </c>
      <c r="C148">
        <v>1060.83</v>
      </c>
      <c r="D148">
        <v>1179.6099999999999</v>
      </c>
      <c r="E148">
        <v>1206.27</v>
      </c>
      <c r="F148">
        <v>1141.9100000000001</v>
      </c>
      <c r="G148">
        <v>1385.37</v>
      </c>
      <c r="H148">
        <v>1961.05</v>
      </c>
      <c r="I148">
        <v>1977.74</v>
      </c>
      <c r="J148">
        <v>2330.8000000000002</v>
      </c>
      <c r="K148">
        <v>2831.53</v>
      </c>
      <c r="L148">
        <v>2815.19</v>
      </c>
      <c r="M148">
        <v>2577.1</v>
      </c>
      <c r="N148">
        <v>1600.33</v>
      </c>
      <c r="O148">
        <v>1337.52</v>
      </c>
      <c r="P148">
        <v>750.44</v>
      </c>
      <c r="Q148">
        <v>358.12</v>
      </c>
      <c r="R148">
        <v>210.97</v>
      </c>
      <c r="S148">
        <v>121.81</v>
      </c>
      <c r="T148">
        <v>94.05</v>
      </c>
      <c r="U148">
        <v>152.81</v>
      </c>
      <c r="V148">
        <v>562.29999999999995</v>
      </c>
      <c r="W148">
        <v>641.52</v>
      </c>
      <c r="X148">
        <v>668.99</v>
      </c>
      <c r="Y148">
        <v>673.57</v>
      </c>
      <c r="Z148">
        <v>805.91</v>
      </c>
      <c r="AA148">
        <v>1120</v>
      </c>
      <c r="AB148">
        <v>1567.71</v>
      </c>
      <c r="AC148">
        <v>1912.37</v>
      </c>
      <c r="AD148">
        <v>2292.16</v>
      </c>
      <c r="AE148">
        <v>2645.94</v>
      </c>
      <c r="AF148">
        <v>3080.56</v>
      </c>
      <c r="AG148">
        <v>3198.32</v>
      </c>
      <c r="AH148">
        <v>3440.77</v>
      </c>
      <c r="AI148">
        <v>3706.83</v>
      </c>
      <c r="AJ148">
        <v>3877.67</v>
      </c>
      <c r="AK148">
        <v>3605.33</v>
      </c>
      <c r="AL148">
        <v>3999.21</v>
      </c>
      <c r="AM148">
        <v>4598.04</v>
      </c>
      <c r="AN148">
        <v>5302.52</v>
      </c>
      <c r="AO148">
        <v>5266.88</v>
      </c>
      <c r="AP148">
        <v>5698.42</v>
      </c>
      <c r="AQ148">
        <v>5764.39</v>
      </c>
      <c r="AR148">
        <v>5732.62</v>
      </c>
      <c r="AS148">
        <v>4993.1000000000004</v>
      </c>
      <c r="AT148">
        <v>3762.37</v>
      </c>
      <c r="AU148">
        <v>2209.1</v>
      </c>
      <c r="AV148">
        <v>3861.49</v>
      </c>
      <c r="AW148">
        <v>3530.71</v>
      </c>
      <c r="AX148">
        <v>3751.09</v>
      </c>
      <c r="AY148">
        <v>3987.15</v>
      </c>
      <c r="AZ148">
        <v>4061.74</v>
      </c>
      <c r="BA148">
        <v>3452.58</v>
      </c>
      <c r="BB148">
        <v>4075.63</v>
      </c>
      <c r="BC148">
        <v>4938</v>
      </c>
      <c r="BD148">
        <v>4798.46</v>
      </c>
      <c r="BE148">
        <v>3239.23</v>
      </c>
      <c r="BF148">
        <v>4079</v>
      </c>
      <c r="BG148">
        <v>4757.84</v>
      </c>
      <c r="BH148"/>
      <c r="BI148"/>
      <c r="BJ148"/>
      <c r="BK148"/>
      <c r="BL148"/>
      <c r="BM148"/>
      <c r="BN148"/>
      <c r="BO148"/>
      <c r="BP148"/>
      <c r="BQ148"/>
      <c r="BR148"/>
      <c r="BS148"/>
      <c r="BT148"/>
    </row>
    <row r="149" spans="1:72">
      <c r="A149" t="s">
        <v>360</v>
      </c>
      <c r="B149">
        <v>26671.59</v>
      </c>
      <c r="C149">
        <v>21874.23</v>
      </c>
      <c r="D149">
        <v>23423.77</v>
      </c>
      <c r="E149">
        <v>14751.75</v>
      </c>
      <c r="F149">
        <v>15241.95</v>
      </c>
      <c r="G149">
        <v>20499.84</v>
      </c>
      <c r="H149">
        <v>16385.05</v>
      </c>
      <c r="I149">
        <v>21626.29</v>
      </c>
      <c r="J149">
        <v>12951.16</v>
      </c>
      <c r="K149">
        <v>18031.14</v>
      </c>
      <c r="L149">
        <v>22471.73</v>
      </c>
      <c r="M149">
        <v>29858.35</v>
      </c>
      <c r="N149">
        <v>26070.65</v>
      </c>
      <c r="O149">
        <v>24395.55</v>
      </c>
      <c r="P149">
        <v>17013.580000000002</v>
      </c>
      <c r="Q149">
        <v>27371.64</v>
      </c>
      <c r="R149">
        <v>24325.91</v>
      </c>
      <c r="S149">
        <v>20551.97</v>
      </c>
      <c r="T149">
        <v>10439.39</v>
      </c>
      <c r="U149">
        <v>19976.509999999998</v>
      </c>
      <c r="V149">
        <v>15942.68</v>
      </c>
      <c r="W149">
        <v>14308.62</v>
      </c>
      <c r="X149">
        <v>14047.53</v>
      </c>
      <c r="Y149">
        <v>8095.47</v>
      </c>
      <c r="Z149">
        <v>11775.76</v>
      </c>
      <c r="AA149">
        <v>8290.26</v>
      </c>
      <c r="AB149">
        <v>12679.17</v>
      </c>
      <c r="AC149">
        <v>8723.32</v>
      </c>
      <c r="AD149">
        <v>6991.25</v>
      </c>
      <c r="AE149">
        <v>9721.41</v>
      </c>
      <c r="AF149">
        <v>15840.31</v>
      </c>
      <c r="AG149">
        <v>6459.11</v>
      </c>
      <c r="AH149">
        <v>6792.77</v>
      </c>
      <c r="AI149">
        <v>9917.81</v>
      </c>
      <c r="AJ149">
        <v>9544.85</v>
      </c>
      <c r="AK149">
        <v>7439.3</v>
      </c>
      <c r="AL149">
        <v>6279.55</v>
      </c>
      <c r="AM149">
        <v>23704.58</v>
      </c>
      <c r="AN149">
        <v>15065.85</v>
      </c>
      <c r="AO149">
        <v>29132.27</v>
      </c>
      <c r="AP149">
        <v>16751.810000000001</v>
      </c>
      <c r="AQ149">
        <v>20956.45</v>
      </c>
      <c r="AR149">
        <v>8147.39</v>
      </c>
      <c r="AS149">
        <v>11902.78</v>
      </c>
      <c r="AT149">
        <v>24630.23</v>
      </c>
      <c r="AU149">
        <v>11434.98</v>
      </c>
      <c r="AV149">
        <v>6267.7</v>
      </c>
      <c r="AW149">
        <v>2768.33</v>
      </c>
      <c r="AX149">
        <v>7504.54</v>
      </c>
      <c r="AY149">
        <v>2237.09</v>
      </c>
      <c r="AZ149">
        <v>2956.37</v>
      </c>
      <c r="BA149">
        <v>1561.03</v>
      </c>
      <c r="BB149">
        <v>6645.64</v>
      </c>
      <c r="BC149">
        <v>2571</v>
      </c>
      <c r="BD149">
        <v>2554.33</v>
      </c>
      <c r="BE149">
        <v>1895.43</v>
      </c>
      <c r="BF149">
        <v>13493</v>
      </c>
      <c r="BG149">
        <v>15664.04</v>
      </c>
      <c r="BH149"/>
      <c r="BI149"/>
      <c r="BJ149"/>
      <c r="BK149"/>
      <c r="BL149"/>
      <c r="BM149"/>
      <c r="BN149"/>
      <c r="BO149"/>
      <c r="BP149"/>
      <c r="BQ149"/>
      <c r="BR149"/>
      <c r="BS149"/>
      <c r="BT149"/>
    </row>
    <row r="150" spans="1:72">
      <c r="A150" t="s">
        <v>539</v>
      </c>
      <c r="B150">
        <v>109293.89</v>
      </c>
      <c r="C150">
        <v>101594.15</v>
      </c>
      <c r="D150">
        <v>97970.240000000005</v>
      </c>
      <c r="E150">
        <v>55167.839999999997</v>
      </c>
      <c r="F150">
        <v>62668.13</v>
      </c>
      <c r="G150">
        <v>78388.41</v>
      </c>
      <c r="H150">
        <v>70154.28</v>
      </c>
      <c r="I150">
        <v>85767.73</v>
      </c>
      <c r="J150">
        <v>50424.72</v>
      </c>
      <c r="K150">
        <v>70444.490000000005</v>
      </c>
      <c r="L150">
        <v>96662.84</v>
      </c>
      <c r="M150">
        <v>116573.65</v>
      </c>
      <c r="N150">
        <v>104764.25</v>
      </c>
      <c r="O150">
        <v>95249.919999999998</v>
      </c>
      <c r="P150">
        <v>75460.89</v>
      </c>
      <c r="Q150">
        <v>110277.12</v>
      </c>
      <c r="R150">
        <v>96458.07</v>
      </c>
      <c r="S150">
        <v>79390.759999999995</v>
      </c>
      <c r="T150">
        <v>51041.81</v>
      </c>
      <c r="U150">
        <v>77916.89</v>
      </c>
      <c r="V150">
        <v>63178.73</v>
      </c>
      <c r="W150">
        <v>51005.87</v>
      </c>
      <c r="X150">
        <v>61309.17</v>
      </c>
      <c r="Y150">
        <v>30540.98</v>
      </c>
      <c r="Z150">
        <v>47897.8</v>
      </c>
      <c r="AA150">
        <v>35918.11</v>
      </c>
      <c r="AB150">
        <v>63414.29</v>
      </c>
      <c r="AC150">
        <v>39679.65</v>
      </c>
      <c r="AD150">
        <v>30331.62</v>
      </c>
      <c r="AE150">
        <v>32117.86</v>
      </c>
      <c r="AF150">
        <v>57985.46</v>
      </c>
      <c r="AG150">
        <v>26225.31</v>
      </c>
      <c r="AH150">
        <v>29559.15</v>
      </c>
      <c r="AI150">
        <v>33146.639999999999</v>
      </c>
      <c r="AJ150">
        <v>33276.769999999997</v>
      </c>
      <c r="AK150">
        <v>31448.04</v>
      </c>
      <c r="AL150">
        <v>28086.16</v>
      </c>
      <c r="AM150">
        <v>24337.23</v>
      </c>
      <c r="AN150">
        <v>3537.35</v>
      </c>
      <c r="AO150">
        <v>24482.14</v>
      </c>
      <c r="AP150">
        <v>25449.82</v>
      </c>
      <c r="AQ150">
        <v>38931.160000000003</v>
      </c>
      <c r="AR150">
        <v>-17525.59</v>
      </c>
      <c r="AS150">
        <v>28117.68</v>
      </c>
      <c r="AT150">
        <v>27075.93</v>
      </c>
      <c r="AU150">
        <v>25116.47</v>
      </c>
      <c r="AV150">
        <v>14859.29</v>
      </c>
      <c r="AW150">
        <v>12054.02</v>
      </c>
      <c r="AX150">
        <v>6725.46</v>
      </c>
      <c r="AY150">
        <v>18416.43</v>
      </c>
      <c r="AZ150">
        <v>22176.68</v>
      </c>
      <c r="BA150">
        <v>26249.87</v>
      </c>
      <c r="BB150">
        <v>6538.06</v>
      </c>
      <c r="BC150">
        <v>5682</v>
      </c>
      <c r="BD150">
        <v>31916.83</v>
      </c>
      <c r="BE150">
        <v>45114.62</v>
      </c>
      <c r="BF150">
        <v>47533</v>
      </c>
      <c r="BG150">
        <v>55683.38</v>
      </c>
      <c r="BH150"/>
      <c r="BI150"/>
      <c r="BJ150"/>
      <c r="BK150"/>
      <c r="BL150"/>
      <c r="BM150"/>
      <c r="BN150"/>
      <c r="BO150"/>
      <c r="BP150"/>
      <c r="BQ150"/>
      <c r="BR150"/>
      <c r="BS150"/>
      <c r="BT150"/>
    </row>
    <row r="151" spans="1:72">
      <c r="A151" t="s">
        <v>540</v>
      </c>
      <c r="B151">
        <v>109293.89</v>
      </c>
      <c r="C151">
        <v>101594.15</v>
      </c>
      <c r="D151">
        <v>97970.240000000005</v>
      </c>
      <c r="E151">
        <v>55167.839999999997</v>
      </c>
      <c r="F151">
        <v>62668.13</v>
      </c>
      <c r="G151">
        <v>78388.41</v>
      </c>
      <c r="H151">
        <v>70154.28</v>
      </c>
      <c r="I151">
        <v>85767.73</v>
      </c>
      <c r="J151">
        <v>50424.72</v>
      </c>
      <c r="K151">
        <v>70444.490000000005</v>
      </c>
      <c r="L151">
        <v>96662.84</v>
      </c>
      <c r="M151">
        <v>116573.65</v>
      </c>
      <c r="N151">
        <v>104764.25</v>
      </c>
      <c r="O151">
        <v>95249.919999999998</v>
      </c>
      <c r="P151">
        <v>75460.89</v>
      </c>
      <c r="Q151">
        <v>110277.12</v>
      </c>
      <c r="R151">
        <v>96458.08</v>
      </c>
      <c r="S151">
        <v>79390.759999999995</v>
      </c>
      <c r="T151">
        <v>51041.81</v>
      </c>
      <c r="U151">
        <v>77916.89</v>
      </c>
      <c r="V151">
        <v>63178.720000000001</v>
      </c>
      <c r="W151">
        <v>51005.88</v>
      </c>
      <c r="X151">
        <v>61309.17</v>
      </c>
      <c r="Y151">
        <v>30540.98</v>
      </c>
      <c r="Z151">
        <v>47897.79</v>
      </c>
      <c r="AA151">
        <v>35918.11</v>
      </c>
      <c r="AB151">
        <v>63414.3</v>
      </c>
      <c r="AC151">
        <v>39679.65</v>
      </c>
      <c r="AD151">
        <v>30331.62</v>
      </c>
      <c r="AE151">
        <v>32117.85</v>
      </c>
      <c r="AF151">
        <v>57985.46</v>
      </c>
      <c r="AG151">
        <v>26225.31</v>
      </c>
      <c r="AH151">
        <v>29559.15</v>
      </c>
      <c r="AI151">
        <v>33146.639999999999</v>
      </c>
      <c r="AJ151">
        <v>33276.769999999997</v>
      </c>
      <c r="AK151">
        <v>31448.04</v>
      </c>
      <c r="AL151">
        <v>28086.16</v>
      </c>
      <c r="AM151">
        <v>24337.23</v>
      </c>
      <c r="AN151">
        <v>3537.35</v>
      </c>
      <c r="AO151">
        <v>24482.14</v>
      </c>
      <c r="AP151">
        <v>25449.82</v>
      </c>
      <c r="AQ151">
        <v>38931.160000000003</v>
      </c>
      <c r="AR151">
        <v>-17525.59</v>
      </c>
      <c r="AS151">
        <v>28117.68</v>
      </c>
      <c r="AT151">
        <v>27075.93</v>
      </c>
      <c r="AU151">
        <v>25116.47</v>
      </c>
      <c r="AV151">
        <v>14859.29</v>
      </c>
      <c r="AW151">
        <v>12054.02</v>
      </c>
      <c r="AX151">
        <v>6725.46</v>
      </c>
      <c r="AY151">
        <v>18416.43</v>
      </c>
      <c r="AZ151">
        <v>22176.68</v>
      </c>
      <c r="BA151">
        <v>26249.87</v>
      </c>
      <c r="BB151">
        <v>6538.06</v>
      </c>
      <c r="BC151">
        <v>5682</v>
      </c>
      <c r="BD151">
        <v>31916.83</v>
      </c>
      <c r="BE151">
        <v>45114.62</v>
      </c>
      <c r="BF151">
        <v>47532</v>
      </c>
      <c r="BG151">
        <v>55683.38</v>
      </c>
      <c r="BH151"/>
      <c r="BI151"/>
      <c r="BJ151"/>
      <c r="BK151"/>
      <c r="BL151"/>
      <c r="BM151"/>
      <c r="BN151"/>
      <c r="BO151"/>
      <c r="BP151"/>
      <c r="BQ151"/>
      <c r="BR151"/>
      <c r="BS151"/>
      <c r="BT151"/>
    </row>
    <row r="152" spans="1:72">
      <c r="A152" t="s">
        <v>541</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542</v>
      </c>
      <c r="B153">
        <v>109293.89</v>
      </c>
      <c r="C153">
        <v>101594.15</v>
      </c>
      <c r="D153">
        <v>97970.240000000005</v>
      </c>
      <c r="E153">
        <v>55167.839999999997</v>
      </c>
      <c r="F153">
        <v>62668.13</v>
      </c>
      <c r="G153">
        <v>78388.41</v>
      </c>
      <c r="H153">
        <v>70154.28</v>
      </c>
      <c r="I153">
        <v>85767.73</v>
      </c>
      <c r="J153">
        <v>50424.72</v>
      </c>
      <c r="K153">
        <v>70444.490000000005</v>
      </c>
      <c r="L153">
        <v>96662.84</v>
      </c>
      <c r="M153">
        <v>116573.65</v>
      </c>
      <c r="N153">
        <v>104764.25</v>
      </c>
      <c r="O153">
        <v>95249.919999999998</v>
      </c>
      <c r="P153">
        <v>75460.89</v>
      </c>
      <c r="Q153">
        <v>110277.12</v>
      </c>
      <c r="R153">
        <v>96458.08</v>
      </c>
      <c r="S153">
        <v>79390.759999999995</v>
      </c>
      <c r="T153">
        <v>51041.81</v>
      </c>
      <c r="U153">
        <v>77916.89</v>
      </c>
      <c r="V153">
        <v>63178.720000000001</v>
      </c>
      <c r="W153">
        <v>51005.88</v>
      </c>
      <c r="X153">
        <v>61309.17</v>
      </c>
      <c r="Y153">
        <v>30540.98</v>
      </c>
      <c r="Z153">
        <v>47897.79</v>
      </c>
      <c r="AA153">
        <v>35918.11</v>
      </c>
      <c r="AB153">
        <v>63414.3</v>
      </c>
      <c r="AC153">
        <v>39679.65</v>
      </c>
      <c r="AD153">
        <v>30331.62</v>
      </c>
      <c r="AE153">
        <v>32117.85</v>
      </c>
      <c r="AF153">
        <v>57985.46</v>
      </c>
      <c r="AG153">
        <v>26225.31</v>
      </c>
      <c r="AH153">
        <v>29559.15</v>
      </c>
      <c r="AI153">
        <v>33146.639999999999</v>
      </c>
      <c r="AJ153">
        <v>33276.769999999997</v>
      </c>
      <c r="AK153">
        <v>31448.04</v>
      </c>
      <c r="AL153">
        <v>28086.16</v>
      </c>
      <c r="AM153">
        <v>24337.23</v>
      </c>
      <c r="AN153">
        <v>3537.35</v>
      </c>
      <c r="AO153">
        <v>24482.14</v>
      </c>
      <c r="AP153">
        <v>25449.82</v>
      </c>
      <c r="AQ153">
        <v>38931.160000000003</v>
      </c>
      <c r="AR153">
        <v>-17525.59</v>
      </c>
      <c r="AS153">
        <v>28117.68</v>
      </c>
      <c r="AT153">
        <v>27075.93</v>
      </c>
      <c r="AU153">
        <v>25116.47</v>
      </c>
      <c r="AV153">
        <v>0</v>
      </c>
      <c r="AW153">
        <v>0</v>
      </c>
      <c r="AX153">
        <v>0</v>
      </c>
      <c r="AY153">
        <v>0</v>
      </c>
      <c r="AZ153">
        <v>0</v>
      </c>
      <c r="BA153">
        <v>0</v>
      </c>
      <c r="BB153">
        <v>0</v>
      </c>
      <c r="BC153">
        <v>0</v>
      </c>
      <c r="BD153">
        <v>0</v>
      </c>
      <c r="BE153">
        <v>0</v>
      </c>
      <c r="BF153">
        <v>0</v>
      </c>
      <c r="BG153">
        <v>0</v>
      </c>
      <c r="BH153"/>
      <c r="BI153"/>
      <c r="BJ153"/>
      <c r="BK153"/>
      <c r="BL153"/>
      <c r="BM153"/>
      <c r="BN153"/>
      <c r="BO153"/>
      <c r="BP153"/>
      <c r="BQ153"/>
      <c r="BR153"/>
      <c r="BS153"/>
      <c r="BT153"/>
    </row>
    <row r="154" spans="1:72">
      <c r="A154" t="s">
        <v>543</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2081</v>
      </c>
      <c r="B155">
        <v>0</v>
      </c>
      <c r="C155">
        <v>0</v>
      </c>
      <c r="D155">
        <v>0</v>
      </c>
      <c r="E155">
        <v>0</v>
      </c>
      <c r="F155">
        <v>0</v>
      </c>
      <c r="G155">
        <v>0</v>
      </c>
      <c r="H155">
        <v>2028.5</v>
      </c>
      <c r="I155">
        <v>10253</v>
      </c>
      <c r="J155">
        <v>0</v>
      </c>
      <c r="K155">
        <v>0</v>
      </c>
      <c r="L155">
        <v>0</v>
      </c>
      <c r="M155">
        <v>-5385</v>
      </c>
      <c r="N155">
        <v>4061</v>
      </c>
      <c r="O155">
        <v>7371.16</v>
      </c>
      <c r="P155">
        <v>-13180.13</v>
      </c>
      <c r="Q155">
        <v>5953.04</v>
      </c>
      <c r="R155">
        <v>-4877.8599999999997</v>
      </c>
      <c r="S155">
        <v>-2100</v>
      </c>
      <c r="T155">
        <v>-6615</v>
      </c>
      <c r="U155">
        <v>-840</v>
      </c>
      <c r="V155">
        <v>0</v>
      </c>
      <c r="W155">
        <v>0</v>
      </c>
      <c r="X155">
        <v>525</v>
      </c>
      <c r="Y155">
        <v>-4625</v>
      </c>
      <c r="Z155">
        <v>-4625</v>
      </c>
      <c r="AA155">
        <v>-500</v>
      </c>
      <c r="AB155">
        <v>-15500</v>
      </c>
      <c r="AC155">
        <v>500</v>
      </c>
      <c r="AD155">
        <v>3600</v>
      </c>
      <c r="AE155">
        <v>7000</v>
      </c>
      <c r="AF155">
        <v>-36035.74</v>
      </c>
      <c r="AG155">
        <v>12000</v>
      </c>
      <c r="AH155">
        <v>12500</v>
      </c>
      <c r="AI155">
        <v>4000</v>
      </c>
      <c r="AJ155">
        <v>0</v>
      </c>
      <c r="AK155">
        <v>-2000</v>
      </c>
      <c r="AL155">
        <v>-10000</v>
      </c>
      <c r="AM155">
        <v>0</v>
      </c>
      <c r="AN155">
        <v>4000</v>
      </c>
      <c r="AO155">
        <v>5000</v>
      </c>
      <c r="AP155">
        <v>-6500</v>
      </c>
      <c r="AQ155">
        <v>4000</v>
      </c>
      <c r="AR155">
        <v>1500</v>
      </c>
      <c r="AS155">
        <v>4500</v>
      </c>
      <c r="AT155">
        <v>-9000</v>
      </c>
      <c r="AU155">
        <v>4000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row>
    <row r="156" spans="1:72">
      <c r="A156" t="s">
        <v>717</v>
      </c>
      <c r="B156">
        <v>0</v>
      </c>
      <c r="C156">
        <v>0</v>
      </c>
      <c r="D156">
        <v>0</v>
      </c>
      <c r="E156">
        <v>0</v>
      </c>
      <c r="F156">
        <v>32496</v>
      </c>
      <c r="G156">
        <v>15279</v>
      </c>
      <c r="H156">
        <v>0</v>
      </c>
      <c r="I156">
        <v>0</v>
      </c>
      <c r="J156">
        <v>11106</v>
      </c>
      <c r="K156">
        <v>-30029</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-1700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c r="BJ156"/>
      <c r="BK156"/>
      <c r="BL156"/>
      <c r="BM156"/>
      <c r="BN156"/>
      <c r="BO156"/>
      <c r="BP156"/>
      <c r="BQ156"/>
      <c r="BR156"/>
      <c r="BS156"/>
      <c r="BT156"/>
    </row>
    <row r="157" spans="1:72">
      <c r="A157" t="s">
        <v>547</v>
      </c>
      <c r="B157">
        <v>0</v>
      </c>
      <c r="C157">
        <v>-2707.6</v>
      </c>
      <c r="D157">
        <v>-3550.3</v>
      </c>
      <c r="E157">
        <v>3360</v>
      </c>
      <c r="F157">
        <v>-6499.2</v>
      </c>
      <c r="G157">
        <v>-3055.8</v>
      </c>
      <c r="H157">
        <v>-405.7</v>
      </c>
      <c r="I157">
        <v>-2050.6</v>
      </c>
      <c r="J157">
        <v>-2221.1999999999998</v>
      </c>
      <c r="K157">
        <v>6005.8</v>
      </c>
      <c r="L157">
        <v>0</v>
      </c>
      <c r="M157">
        <v>1077</v>
      </c>
      <c r="N157">
        <v>-812.2</v>
      </c>
      <c r="O157">
        <v>-1474.23</v>
      </c>
      <c r="P157">
        <v>2636.03</v>
      </c>
      <c r="Q157">
        <v>-1190.6099999999999</v>
      </c>
      <c r="R157">
        <v>975.57</v>
      </c>
      <c r="S157">
        <v>420</v>
      </c>
      <c r="T157">
        <v>288.75</v>
      </c>
      <c r="U157">
        <v>0</v>
      </c>
      <c r="V157">
        <v>0</v>
      </c>
      <c r="W157">
        <v>0</v>
      </c>
      <c r="X157">
        <v>-105</v>
      </c>
      <c r="Y157">
        <v>925</v>
      </c>
      <c r="Z157">
        <v>925</v>
      </c>
      <c r="AA157">
        <v>100</v>
      </c>
      <c r="AB157">
        <v>3100</v>
      </c>
      <c r="AC157">
        <v>-100</v>
      </c>
      <c r="AD157">
        <v>0</v>
      </c>
      <c r="AE157">
        <v>-1400</v>
      </c>
      <c r="AF157">
        <v>1800</v>
      </c>
      <c r="AG157">
        <v>-2400</v>
      </c>
      <c r="AH157">
        <v>2907.15</v>
      </c>
      <c r="AI157">
        <v>-800</v>
      </c>
      <c r="AJ157">
        <v>0</v>
      </c>
      <c r="AK157">
        <v>400</v>
      </c>
      <c r="AL157">
        <v>2000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row>
    <row r="158" spans="1:72">
      <c r="A158" t="s">
        <v>548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549</v>
      </c>
      <c r="B159">
        <v>-30378.5</v>
      </c>
      <c r="C159">
        <v>13538</v>
      </c>
      <c r="D159">
        <v>17751.5</v>
      </c>
      <c r="E159">
        <v>-16800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row>
    <row r="160" spans="1:72">
      <c r="A160" t="s">
        <v>550</v>
      </c>
      <c r="B160">
        <v>0</v>
      </c>
      <c r="C160">
        <v>-23099.8</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-2924.23</v>
      </c>
      <c r="AE160">
        <v>0</v>
      </c>
      <c r="AF160">
        <v>0</v>
      </c>
      <c r="AG160">
        <v>0</v>
      </c>
      <c r="AH160">
        <v>-27035.74</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row>
    <row r="161" spans="1:72">
      <c r="A161" t="s">
        <v>718</v>
      </c>
      <c r="B161">
        <v>6075.7</v>
      </c>
      <c r="C161">
        <v>4619.96</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row>
    <row r="162" spans="1:72">
      <c r="A162" t="s">
        <v>551</v>
      </c>
      <c r="B162">
        <v>-24302.799999999999</v>
      </c>
      <c r="C162">
        <v>-7649.44</v>
      </c>
      <c r="D162">
        <v>14201.2</v>
      </c>
      <c r="E162">
        <v>-13440</v>
      </c>
      <c r="F162">
        <v>25996.799999999999</v>
      </c>
      <c r="G162">
        <v>12223.2</v>
      </c>
      <c r="H162">
        <v>1622.8</v>
      </c>
      <c r="I162">
        <v>8202.4</v>
      </c>
      <c r="J162">
        <v>8884.7999999999993</v>
      </c>
      <c r="K162">
        <v>-24023.200000000001</v>
      </c>
      <c r="L162">
        <v>0</v>
      </c>
      <c r="M162">
        <v>-4308</v>
      </c>
      <c r="N162">
        <v>3248.8</v>
      </c>
      <c r="O162">
        <v>5896.93</v>
      </c>
      <c r="P162">
        <v>-10544.1</v>
      </c>
      <c r="Q162">
        <v>4762.43</v>
      </c>
      <c r="R162">
        <v>-3902.29</v>
      </c>
      <c r="S162">
        <v>-1680</v>
      </c>
      <c r="T162">
        <v>-5460</v>
      </c>
      <c r="U162">
        <v>-840</v>
      </c>
      <c r="V162">
        <v>0</v>
      </c>
      <c r="W162">
        <v>0</v>
      </c>
      <c r="X162">
        <v>420</v>
      </c>
      <c r="Y162">
        <v>-3700</v>
      </c>
      <c r="Z162">
        <v>-3700</v>
      </c>
      <c r="AA162">
        <v>-400</v>
      </c>
      <c r="AB162">
        <v>-12400</v>
      </c>
      <c r="AC162">
        <v>400</v>
      </c>
      <c r="AD162">
        <v>675.77</v>
      </c>
      <c r="AE162">
        <v>5600</v>
      </c>
      <c r="AF162">
        <v>-7200</v>
      </c>
      <c r="AG162">
        <v>9600</v>
      </c>
      <c r="AH162">
        <v>-11628.59</v>
      </c>
      <c r="AI162">
        <v>3200</v>
      </c>
      <c r="AJ162">
        <v>-400</v>
      </c>
      <c r="AK162">
        <v>-1600</v>
      </c>
      <c r="AL162">
        <v>-8000</v>
      </c>
      <c r="AM162">
        <v>0</v>
      </c>
      <c r="AN162">
        <v>4000</v>
      </c>
      <c r="AO162">
        <v>5000</v>
      </c>
      <c r="AP162">
        <v>-6500</v>
      </c>
      <c r="AQ162">
        <v>4000</v>
      </c>
      <c r="AR162">
        <v>1500</v>
      </c>
      <c r="AS162">
        <v>4500</v>
      </c>
      <c r="AT162">
        <v>-9000</v>
      </c>
      <c r="AU162">
        <v>4000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row>
    <row r="163" spans="1:72">
      <c r="A163" t="s">
        <v>552</v>
      </c>
      <c r="B163">
        <v>84991.09</v>
      </c>
      <c r="C163">
        <v>93944.71</v>
      </c>
      <c r="D163">
        <v>112171.44</v>
      </c>
      <c r="E163">
        <v>41727.839999999997</v>
      </c>
      <c r="F163">
        <v>88664.93</v>
      </c>
      <c r="G163">
        <v>90611.61</v>
      </c>
      <c r="H163">
        <v>71777.08</v>
      </c>
      <c r="I163">
        <v>93970.13</v>
      </c>
      <c r="J163">
        <v>59309.52</v>
      </c>
      <c r="K163">
        <v>46421.29</v>
      </c>
      <c r="L163">
        <v>91825.11</v>
      </c>
      <c r="M163">
        <v>112265.65</v>
      </c>
      <c r="N163">
        <v>108013.05</v>
      </c>
      <c r="O163">
        <v>101146.84</v>
      </c>
      <c r="P163">
        <v>64916.79</v>
      </c>
      <c r="Q163">
        <v>115039.55</v>
      </c>
      <c r="R163">
        <v>92555.79</v>
      </c>
      <c r="S163">
        <v>77710.759999999995</v>
      </c>
      <c r="T163">
        <v>45581.81</v>
      </c>
      <c r="U163">
        <v>77076.89</v>
      </c>
      <c r="V163">
        <v>63178.720000000001</v>
      </c>
      <c r="W163">
        <v>51005.88</v>
      </c>
      <c r="X163">
        <v>61729.17</v>
      </c>
      <c r="Y163">
        <v>26840.98</v>
      </c>
      <c r="Z163">
        <v>44197.79</v>
      </c>
      <c r="AA163">
        <v>35518.11</v>
      </c>
      <c r="AB163">
        <v>51014.3</v>
      </c>
      <c r="AC163">
        <v>40079.65</v>
      </c>
      <c r="AD163">
        <v>31007.4</v>
      </c>
      <c r="AE163">
        <v>37717.85</v>
      </c>
      <c r="AF163">
        <v>50785.47</v>
      </c>
      <c r="AG163">
        <v>35825.31</v>
      </c>
      <c r="AH163">
        <v>17930.560000000001</v>
      </c>
      <c r="AI163">
        <v>36346.639999999999</v>
      </c>
      <c r="AJ163">
        <v>32876.769999999997</v>
      </c>
      <c r="AK163">
        <v>29848.04</v>
      </c>
      <c r="AL163">
        <v>20086.16</v>
      </c>
      <c r="AM163">
        <v>24337.23</v>
      </c>
      <c r="AN163">
        <v>7537.35</v>
      </c>
      <c r="AO163">
        <v>29482.14</v>
      </c>
      <c r="AP163">
        <v>18949.82</v>
      </c>
      <c r="AQ163">
        <v>42931.16</v>
      </c>
      <c r="AR163">
        <v>-16025.59</v>
      </c>
      <c r="AS163">
        <v>32617.68</v>
      </c>
      <c r="AT163">
        <v>18075.93</v>
      </c>
      <c r="AU163">
        <v>29116.47</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row>
    <row r="164" spans="1:72">
      <c r="A164" t="s">
        <v>553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728</v>
      </c>
      <c r="B165">
        <v>109295.01</v>
      </c>
      <c r="C165">
        <v>101594.15</v>
      </c>
      <c r="D165">
        <v>97970.240000000005</v>
      </c>
      <c r="E165">
        <v>55167.839999999997</v>
      </c>
      <c r="F165">
        <v>62668.13</v>
      </c>
      <c r="G165">
        <v>78388.41</v>
      </c>
      <c r="H165">
        <v>70154.28</v>
      </c>
      <c r="I165">
        <v>85767.73</v>
      </c>
      <c r="J165">
        <v>50424.72</v>
      </c>
      <c r="K165">
        <v>70444.490000000005</v>
      </c>
      <c r="L165">
        <v>96662.84</v>
      </c>
      <c r="M165">
        <v>116573.65</v>
      </c>
      <c r="N165">
        <v>104764.25</v>
      </c>
      <c r="O165">
        <v>95249.919999999998</v>
      </c>
      <c r="P165">
        <v>75460.89</v>
      </c>
      <c r="Q165">
        <v>110277.12</v>
      </c>
      <c r="R165">
        <v>96458.08</v>
      </c>
      <c r="S165">
        <v>79390.759999999995</v>
      </c>
      <c r="T165">
        <v>51041.81</v>
      </c>
      <c r="U165">
        <v>77916.89</v>
      </c>
      <c r="V165">
        <v>63178.720000000001</v>
      </c>
      <c r="W165">
        <v>51005.88</v>
      </c>
      <c r="X165">
        <v>61309.17</v>
      </c>
      <c r="Y165">
        <v>30540.98</v>
      </c>
      <c r="Z165">
        <v>47897.79</v>
      </c>
      <c r="AA165">
        <v>35918.11</v>
      </c>
      <c r="AB165">
        <v>63414.3</v>
      </c>
      <c r="AC165">
        <v>39679.65</v>
      </c>
      <c r="AD165">
        <v>30331.62</v>
      </c>
      <c r="AE165">
        <v>32117.85</v>
      </c>
      <c r="AF165">
        <v>57985.46</v>
      </c>
      <c r="AG165">
        <v>26225.31</v>
      </c>
      <c r="AH165">
        <v>29559.15</v>
      </c>
      <c r="AI165">
        <v>33146.639999999999</v>
      </c>
      <c r="AJ165">
        <v>33276.769999999997</v>
      </c>
      <c r="AK165">
        <v>31448.04</v>
      </c>
      <c r="AL165">
        <v>28086.16</v>
      </c>
      <c r="AM165">
        <v>24337.23</v>
      </c>
      <c r="AN165">
        <v>3537.35</v>
      </c>
      <c r="AO165">
        <v>24482.14</v>
      </c>
      <c r="AP165">
        <v>25449.82</v>
      </c>
      <c r="AQ165">
        <v>38931.160000000003</v>
      </c>
      <c r="AR165">
        <v>-17525.59</v>
      </c>
      <c r="AS165">
        <v>28117.68</v>
      </c>
      <c r="AT165">
        <v>27075.93</v>
      </c>
      <c r="AU165">
        <v>25116.47</v>
      </c>
      <c r="AV165">
        <v>14859.29</v>
      </c>
      <c r="AW165">
        <v>12054.02</v>
      </c>
      <c r="AX165">
        <v>6725.46</v>
      </c>
      <c r="AY165">
        <v>18416.43</v>
      </c>
      <c r="AZ165">
        <v>22176.68</v>
      </c>
      <c r="BA165">
        <v>26249.87</v>
      </c>
      <c r="BB165">
        <v>6538.06</v>
      </c>
      <c r="BC165">
        <v>5682</v>
      </c>
      <c r="BD165">
        <v>31916.83</v>
      </c>
      <c r="BE165">
        <v>45114.62</v>
      </c>
      <c r="BF165">
        <v>47532</v>
      </c>
      <c r="BG165">
        <v>55683.38</v>
      </c>
      <c r="BH165"/>
      <c r="BI165"/>
      <c r="BJ165"/>
      <c r="BK165"/>
      <c r="BL165"/>
      <c r="BM165"/>
      <c r="BN165"/>
      <c r="BO165"/>
      <c r="BP165"/>
      <c r="BQ165"/>
      <c r="BR165"/>
      <c r="BS165"/>
      <c r="BT165"/>
    </row>
    <row r="166" spans="1:72">
      <c r="A166" t="s">
        <v>731</v>
      </c>
      <c r="B166">
        <v>-1.1200000000000001</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554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732</v>
      </c>
      <c r="B168">
        <v>84992.21</v>
      </c>
      <c r="C168">
        <v>93944.71</v>
      </c>
      <c r="D168">
        <v>112171.44</v>
      </c>
      <c r="E168">
        <v>41727.839999999997</v>
      </c>
      <c r="F168">
        <v>88664.93</v>
      </c>
      <c r="G168">
        <v>90611.61</v>
      </c>
      <c r="H168">
        <v>71777.08</v>
      </c>
      <c r="I168">
        <v>93970.13</v>
      </c>
      <c r="J168">
        <v>59309.52</v>
      </c>
      <c r="K168">
        <v>46421.29</v>
      </c>
      <c r="L168">
        <v>91825.11</v>
      </c>
      <c r="M168">
        <v>112265.65</v>
      </c>
      <c r="N168">
        <v>108013.05</v>
      </c>
      <c r="O168">
        <v>101146.84</v>
      </c>
      <c r="P168">
        <v>64916.79</v>
      </c>
      <c r="Q168">
        <v>115039.55</v>
      </c>
      <c r="R168">
        <v>92555.79</v>
      </c>
      <c r="S168">
        <v>77710.759999999995</v>
      </c>
      <c r="T168">
        <v>45581.81</v>
      </c>
      <c r="U168">
        <v>77076.89</v>
      </c>
      <c r="V168">
        <v>63178.720000000001</v>
      </c>
      <c r="W168">
        <v>51005.88</v>
      </c>
      <c r="X168">
        <v>61729.17</v>
      </c>
      <c r="Y168">
        <v>26840.98</v>
      </c>
      <c r="Z168">
        <v>44197.79</v>
      </c>
      <c r="AA168">
        <v>35518.11</v>
      </c>
      <c r="AB168">
        <v>51014.3</v>
      </c>
      <c r="AC168">
        <v>40079.65</v>
      </c>
      <c r="AD168">
        <v>31007.4</v>
      </c>
      <c r="AE168">
        <v>37717.85</v>
      </c>
      <c r="AF168">
        <v>50785.47</v>
      </c>
      <c r="AG168">
        <v>35825.31</v>
      </c>
      <c r="AH168">
        <v>17930.560000000001</v>
      </c>
      <c r="AI168">
        <v>36346.639999999999</v>
      </c>
      <c r="AJ168">
        <v>32876.769999999997</v>
      </c>
      <c r="AK168">
        <v>29848.04</v>
      </c>
      <c r="AL168">
        <v>20086.16</v>
      </c>
      <c r="AM168">
        <v>24337.23</v>
      </c>
      <c r="AN168">
        <v>7537.35</v>
      </c>
      <c r="AO168">
        <v>29482.14</v>
      </c>
      <c r="AP168">
        <v>18949.82</v>
      </c>
      <c r="AQ168">
        <v>42931.16</v>
      </c>
      <c r="AR168">
        <v>-16025.59</v>
      </c>
      <c r="AS168">
        <v>32617.68</v>
      </c>
      <c r="AT168">
        <v>18075.93</v>
      </c>
      <c r="AU168">
        <v>29116.47</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row>
    <row r="169" spans="1:72">
      <c r="A169" t="s">
        <v>733</v>
      </c>
      <c r="B169">
        <v>-1.1200000000000001</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555</v>
      </c>
      <c r="B170">
        <v>0.31452000000000002</v>
      </c>
      <c r="C170">
        <v>0.29236000000000001</v>
      </c>
      <c r="D170">
        <v>0.28193000000000001</v>
      </c>
      <c r="E170">
        <v>0.15876000000000001</v>
      </c>
      <c r="F170">
        <v>0.18034</v>
      </c>
      <c r="G170">
        <v>0.22558</v>
      </c>
      <c r="H170">
        <v>0.21</v>
      </c>
      <c r="I170">
        <v>0.25</v>
      </c>
      <c r="J170">
        <v>0.14510999999999999</v>
      </c>
      <c r="K170">
        <v>0.20272000000000001</v>
      </c>
      <c r="L170">
        <v>0.27895999999999999</v>
      </c>
      <c r="M170">
        <v>0.33545999999999998</v>
      </c>
      <c r="N170">
        <v>0.3</v>
      </c>
      <c r="O170">
        <v>0.27</v>
      </c>
      <c r="P170">
        <v>0.22054000000000001</v>
      </c>
      <c r="Q170">
        <v>0.32</v>
      </c>
      <c r="R170">
        <v>0.27757999999999999</v>
      </c>
      <c r="S170">
        <v>0.22846</v>
      </c>
      <c r="T170">
        <v>0.15</v>
      </c>
      <c r="U170">
        <v>0.22</v>
      </c>
      <c r="V170">
        <v>0.18181</v>
      </c>
      <c r="W170">
        <v>0.14677999999999999</v>
      </c>
      <c r="X170">
        <v>0.17643</v>
      </c>
      <c r="Y170">
        <v>8.7889999999999996E-2</v>
      </c>
      <c r="Z170">
        <v>0.13783999999999999</v>
      </c>
      <c r="AA170">
        <v>0.10335999999999999</v>
      </c>
      <c r="AB170">
        <v>0.18248</v>
      </c>
      <c r="AC170">
        <v>0.11419</v>
      </c>
      <c r="AD170">
        <v>8.7290000000000006E-2</v>
      </c>
      <c r="AE170">
        <v>9.2429999999999998E-2</v>
      </c>
      <c r="AF170">
        <v>0.16278000000000001</v>
      </c>
      <c r="AG170">
        <v>0.08</v>
      </c>
      <c r="AH170">
        <v>0.09</v>
      </c>
      <c r="AI170">
        <v>9.5390000000000003E-2</v>
      </c>
      <c r="AJ170">
        <v>9.8640000000000005E-2</v>
      </c>
      <c r="AK170">
        <v>9.0499999999999997E-2</v>
      </c>
      <c r="AL170">
        <v>8.0820000000000003E-2</v>
      </c>
      <c r="AM170">
        <v>7.0000000000000007E-2</v>
      </c>
      <c r="AN170">
        <v>0.01</v>
      </c>
      <c r="AO170">
        <v>7.0000000000000007E-2</v>
      </c>
      <c r="AP170">
        <v>0.37</v>
      </c>
      <c r="AQ170">
        <v>0.56000000000000005</v>
      </c>
      <c r="AR170">
        <v>-0.26</v>
      </c>
      <c r="AS170">
        <v>0.4</v>
      </c>
      <c r="AT170">
        <v>0.39</v>
      </c>
      <c r="AU170">
        <v>0.36</v>
      </c>
      <c r="AV170">
        <v>0.21</v>
      </c>
      <c r="AW170">
        <v>0.17</v>
      </c>
      <c r="AX170">
        <v>0.1</v>
      </c>
      <c r="AY170">
        <v>0.26</v>
      </c>
      <c r="AZ170">
        <v>0.32</v>
      </c>
      <c r="BA170">
        <v>0.38</v>
      </c>
      <c r="BB170">
        <v>0.09</v>
      </c>
      <c r="BC170">
        <v>0.08</v>
      </c>
      <c r="BD170">
        <v>0.44</v>
      </c>
      <c r="BE170">
        <v>0.65</v>
      </c>
      <c r="BF170">
        <v>0.74</v>
      </c>
      <c r="BG170">
        <v>0.94</v>
      </c>
      <c r="BH170"/>
      <c r="BI170"/>
      <c r="BJ170"/>
      <c r="BK170"/>
      <c r="BL170"/>
      <c r="BM170"/>
      <c r="BN170"/>
      <c r="BO170"/>
      <c r="BP170"/>
      <c r="BQ170"/>
      <c r="BR170"/>
      <c r="BS170"/>
      <c r="BT170"/>
    </row>
    <row r="171" spans="1:72">
      <c r="A171" t="s">
        <v>632</v>
      </c>
      <c r="B171" t="s">
        <v>2080</v>
      </c>
      <c r="C171" t="s">
        <v>819</v>
      </c>
      <c r="D171" t="s">
        <v>820</v>
      </c>
      <c r="E171" t="s">
        <v>821</v>
      </c>
      <c r="F171" t="s">
        <v>730</v>
      </c>
      <c r="G171" t="s">
        <v>633</v>
      </c>
      <c r="H171" t="s">
        <v>634</v>
      </c>
      <c r="I171" t="s">
        <v>635</v>
      </c>
      <c r="J171" t="s">
        <v>636</v>
      </c>
      <c r="K171" t="s">
        <v>637</v>
      </c>
      <c r="L171" t="s">
        <v>638</v>
      </c>
      <c r="M171" t="s">
        <v>639</v>
      </c>
      <c r="N171" t="s">
        <v>640</v>
      </c>
      <c r="O171" t="s">
        <v>641</v>
      </c>
      <c r="P171" t="s">
        <v>642</v>
      </c>
      <c r="Q171" t="s">
        <v>643</v>
      </c>
      <c r="R171" t="s">
        <v>644</v>
      </c>
      <c r="S171" t="s">
        <v>645</v>
      </c>
      <c r="T171" t="s">
        <v>646</v>
      </c>
      <c r="U171" t="s">
        <v>647</v>
      </c>
      <c r="V171" t="s">
        <v>648</v>
      </c>
      <c r="W171" t="s">
        <v>649</v>
      </c>
      <c r="X171" t="s">
        <v>650</v>
      </c>
      <c r="Y171" t="s">
        <v>651</v>
      </c>
      <c r="Z171" t="s">
        <v>652</v>
      </c>
      <c r="AA171" t="s">
        <v>653</v>
      </c>
      <c r="AB171" t="s">
        <v>654</v>
      </c>
      <c r="AC171" t="s">
        <v>655</v>
      </c>
      <c r="AD171" t="s">
        <v>656</v>
      </c>
      <c r="AE171" t="s">
        <v>657</v>
      </c>
      <c r="AF171" t="s">
        <v>658</v>
      </c>
      <c r="AG171" t="s">
        <v>659</v>
      </c>
      <c r="AH171" t="s">
        <v>660</v>
      </c>
      <c r="AI171" t="s">
        <v>661</v>
      </c>
      <c r="AJ171" t="s">
        <v>662</v>
      </c>
      <c r="AK171" t="s">
        <v>663</v>
      </c>
      <c r="AL171" t="s">
        <v>664</v>
      </c>
      <c r="AM171" t="s">
        <v>665</v>
      </c>
      <c r="AN171" t="s">
        <v>666</v>
      </c>
      <c r="AO171" t="s">
        <v>667</v>
      </c>
      <c r="AP171" t="s">
        <v>668</v>
      </c>
      <c r="AQ171" t="s">
        <v>669</v>
      </c>
      <c r="AR171" t="s">
        <v>670</v>
      </c>
      <c r="AS171" t="s">
        <v>671</v>
      </c>
      <c r="AT171" t="s">
        <v>672</v>
      </c>
      <c r="AU171" t="s">
        <v>673</v>
      </c>
      <c r="AV171" t="s">
        <v>674</v>
      </c>
      <c r="AW171" t="s">
        <v>675</v>
      </c>
      <c r="AX171" t="s">
        <v>676</v>
      </c>
      <c r="AY171" t="s">
        <v>677</v>
      </c>
      <c r="AZ171" t="s">
        <v>678</v>
      </c>
      <c r="BA171" t="s">
        <v>679</v>
      </c>
      <c r="BB171" t="s">
        <v>680</v>
      </c>
      <c r="BC171" t="s">
        <v>681</v>
      </c>
      <c r="BD171" t="s">
        <v>682</v>
      </c>
      <c r="BE171" t="s">
        <v>683</v>
      </c>
      <c r="BF171" t="s">
        <v>684</v>
      </c>
      <c r="BG171" t="s">
        <v>685</v>
      </c>
      <c r="BH171"/>
      <c r="BI171"/>
      <c r="BJ171"/>
      <c r="BK171"/>
      <c r="BL171"/>
      <c r="BM171"/>
      <c r="BN171"/>
      <c r="BO171"/>
      <c r="BP171"/>
      <c r="BQ171"/>
      <c r="BR171"/>
      <c r="BS171"/>
      <c r="BT171"/>
    </row>
    <row r="172" spans="1:72">
      <c r="A172" t="s">
        <v>686</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t="s">
        <v>822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688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10439.14</v>
      </c>
      <c r="AR213" s="131">
        <f t="shared" si="7"/>
        <v>9651.5499999999993</v>
      </c>
      <c r="AS213" s="131">
        <f t="shared" si="7"/>
        <v>10622.44</v>
      </c>
      <c r="AT213" s="131">
        <f t="shared" si="7"/>
        <v>9976.5300000000007</v>
      </c>
      <c r="AU213" s="131">
        <f t="shared" si="7"/>
        <v>10086.700000000001</v>
      </c>
      <c r="AV213" s="131">
        <f t="shared" si="7"/>
        <v>8165.57</v>
      </c>
      <c r="AW213" s="131">
        <f t="shared" si="7"/>
        <v>9461.7199999999993</v>
      </c>
      <c r="AX213" s="131">
        <f t="shared" si="7"/>
        <v>9248.18</v>
      </c>
      <c r="AY213" s="131">
        <f t="shared" si="7"/>
        <v>9544.23</v>
      </c>
      <c r="AZ213" s="131">
        <f t="shared" si="7"/>
        <v>9838.61</v>
      </c>
      <c r="BA213" s="131">
        <f t="shared" si="7"/>
        <v>8772.26</v>
      </c>
      <c r="BB213" s="131">
        <f t="shared" si="7"/>
        <v>8514.77</v>
      </c>
      <c r="BC213" s="131">
        <f t="shared" si="7"/>
        <v>9485</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10439.14</v>
      </c>
      <c r="AR215" s="80">
        <f t="shared" si="8"/>
        <v>9651.5499999999993</v>
      </c>
      <c r="AS215" s="80">
        <f t="shared" si="8"/>
        <v>10622.44</v>
      </c>
      <c r="AT215" s="80">
        <f t="shared" si="8"/>
        <v>9976.5300000000007</v>
      </c>
      <c r="AU215" s="80">
        <f t="shared" si="8"/>
        <v>10086.700000000001</v>
      </c>
      <c r="AV215" s="80">
        <f t="shared" si="8"/>
        <v>8165.57</v>
      </c>
      <c r="AW215" s="80">
        <f t="shared" si="8"/>
        <v>9461.7199999999993</v>
      </c>
      <c r="AX215" s="80">
        <f t="shared" si="8"/>
        <v>9248.18</v>
      </c>
      <c r="AY215" s="80">
        <f t="shared" si="8"/>
        <v>9544.23</v>
      </c>
      <c r="AZ215" s="80">
        <f t="shared" si="8"/>
        <v>9838.61</v>
      </c>
      <c r="BA215" s="80">
        <f t="shared" si="8"/>
        <v>8772.26</v>
      </c>
      <c r="BB215" s="80">
        <f t="shared" si="8"/>
        <v>8514.77</v>
      </c>
      <c r="BC215" s="80">
        <f t="shared" si="8"/>
        <v>9485</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210888.04</v>
      </c>
      <c r="C221">
        <v>101594.15</v>
      </c>
      <c r="D221">
        <v>294194.62</v>
      </c>
      <c r="E221">
        <v>196224.38</v>
      </c>
      <c r="F221">
        <v>141056.54</v>
      </c>
      <c r="G221">
        <v>78388.41</v>
      </c>
      <c r="H221">
        <v>276811.12</v>
      </c>
      <c r="I221">
        <v>206656.84</v>
      </c>
      <c r="J221">
        <v>120869.2</v>
      </c>
      <c r="K221">
        <v>70444.490000000005</v>
      </c>
      <c r="L221">
        <v>413250.65</v>
      </c>
      <c r="M221">
        <v>316587.81</v>
      </c>
      <c r="N221">
        <v>200014.17</v>
      </c>
      <c r="O221">
        <v>95249.919999999998</v>
      </c>
      <c r="P221">
        <v>361586.86</v>
      </c>
      <c r="Q221">
        <v>286125.96999999997</v>
      </c>
      <c r="R221">
        <v>175848.84</v>
      </c>
      <c r="S221">
        <v>79390.759999999995</v>
      </c>
      <c r="T221">
        <v>243143.3</v>
      </c>
      <c r="U221">
        <v>192101.48</v>
      </c>
      <c r="V221">
        <v>114184.6</v>
      </c>
      <c r="W221">
        <v>51005.88</v>
      </c>
      <c r="X221">
        <v>175666.05</v>
      </c>
      <c r="Y221">
        <v>114356.88</v>
      </c>
      <c r="Z221">
        <v>83815.899999999994</v>
      </c>
      <c r="AA221">
        <v>35918.11</v>
      </c>
      <c r="AB221">
        <v>165543.43</v>
      </c>
      <c r="AC221">
        <v>102129.13</v>
      </c>
      <c r="AD221">
        <v>62449.48</v>
      </c>
      <c r="AE221">
        <v>32117.85</v>
      </c>
      <c r="AF221">
        <v>146916.57</v>
      </c>
      <c r="AG221">
        <v>88931.11</v>
      </c>
      <c r="AH221">
        <v>62705.79</v>
      </c>
      <c r="AI221">
        <v>33146.639999999999</v>
      </c>
      <c r="AJ221">
        <v>117148.2</v>
      </c>
      <c r="AK221">
        <v>83871.429999999993</v>
      </c>
      <c r="AL221">
        <v>52423.39</v>
      </c>
      <c r="AM221">
        <v>24337.23</v>
      </c>
      <c r="AN221">
        <v>92400.47</v>
      </c>
      <c r="AO221">
        <v>88863.12</v>
      </c>
      <c r="AP221">
        <v>64380.98</v>
      </c>
      <c r="AQ221">
        <v>38931.160000000003</v>
      </c>
      <c r="AR221">
        <v>62784.480000000003</v>
      </c>
      <c r="AS221">
        <v>80310.070000000007</v>
      </c>
      <c r="AT221">
        <v>52192.39</v>
      </c>
      <c r="AU221">
        <v>25116.47</v>
      </c>
      <c r="AV221">
        <v>52055.199999999997</v>
      </c>
      <c r="AW221">
        <v>37195.910000000003</v>
      </c>
      <c r="AX221">
        <v>25141.89</v>
      </c>
      <c r="AY221">
        <v>18416.43</v>
      </c>
      <c r="AZ221">
        <v>60646.559999999998</v>
      </c>
      <c r="BA221">
        <v>38469.89</v>
      </c>
      <c r="BB221">
        <v>12220.01</v>
      </c>
      <c r="BC221">
        <v>5682</v>
      </c>
      <c r="BD221">
        <v>180247</v>
      </c>
      <c r="BE221">
        <v>148330.17000000001</v>
      </c>
      <c r="BF221">
        <v>103216</v>
      </c>
      <c r="BG221">
        <v>55683.38</v>
      </c>
    </row>
    <row r="222" spans="1:118">
      <c r="A222" t="s">
        <v>361</v>
      </c>
      <c r="B222">
        <v>32910.49</v>
      </c>
      <c r="C222">
        <v>16276.73</v>
      </c>
      <c r="D222">
        <v>80073.67</v>
      </c>
      <c r="E222">
        <v>59038.11</v>
      </c>
      <c r="F222">
        <v>20085.03</v>
      </c>
      <c r="G222">
        <v>10186.76</v>
      </c>
      <c r="H222">
        <v>53779.37</v>
      </c>
      <c r="I222">
        <v>42468.83</v>
      </c>
      <c r="J222">
        <v>31185.18</v>
      </c>
      <c r="K222">
        <v>19789.05</v>
      </c>
      <c r="L222">
        <v>48371.01</v>
      </c>
      <c r="M222">
        <v>36094.720000000001</v>
      </c>
      <c r="N222">
        <v>23961.33</v>
      </c>
      <c r="O222">
        <v>11962.22</v>
      </c>
      <c r="P222">
        <v>50121.2</v>
      </c>
      <c r="Q222">
        <v>37653.449999999997</v>
      </c>
      <c r="R222">
        <v>24945.65</v>
      </c>
      <c r="S222">
        <v>12363.41</v>
      </c>
      <c r="T222">
        <v>55610.35</v>
      </c>
      <c r="U222">
        <v>42573.51</v>
      </c>
      <c r="V222">
        <v>28631.88</v>
      </c>
      <c r="W222">
        <v>14362.69</v>
      </c>
      <c r="X222">
        <v>60099.7</v>
      </c>
      <c r="Y222">
        <v>45164.42</v>
      </c>
      <c r="Z222">
        <v>30240.09</v>
      </c>
      <c r="AA222">
        <v>15165.65</v>
      </c>
      <c r="AB222">
        <v>59773.66</v>
      </c>
      <c r="AC222">
        <v>44247.71</v>
      </c>
      <c r="AD222">
        <v>29237.52</v>
      </c>
      <c r="AE222">
        <v>14470.36</v>
      </c>
      <c r="AF222">
        <v>58032.82</v>
      </c>
      <c r="AG222">
        <v>43304.47</v>
      </c>
      <c r="AH222">
        <v>28778.37</v>
      </c>
      <c r="AI222">
        <v>14087.56</v>
      </c>
      <c r="AJ222">
        <v>58540.61</v>
      </c>
      <c r="AK222">
        <v>44188.79</v>
      </c>
      <c r="AL222">
        <v>29953.25</v>
      </c>
      <c r="AM222">
        <v>14741.33</v>
      </c>
      <c r="AN222">
        <v>57974.09</v>
      </c>
      <c r="AO222">
        <v>42855.28</v>
      </c>
      <c r="AP222">
        <v>28403.43</v>
      </c>
      <c r="AQ222">
        <v>14274.46</v>
      </c>
      <c r="AR222">
        <v>56848.62</v>
      </c>
      <c r="AS222">
        <v>42287.79</v>
      </c>
      <c r="AT222">
        <v>27663.98</v>
      </c>
      <c r="AU222">
        <v>13652.65</v>
      </c>
      <c r="AV222">
        <v>55031.37</v>
      </c>
      <c r="AW222">
        <v>41272.230000000003</v>
      </c>
      <c r="AX222">
        <v>27273.26</v>
      </c>
      <c r="AY222">
        <v>13797.37</v>
      </c>
      <c r="AZ222">
        <v>58311.839999999997</v>
      </c>
      <c r="BA222">
        <v>43946.720000000001</v>
      </c>
      <c r="BB222">
        <v>29510.39</v>
      </c>
      <c r="BC222">
        <v>14697</v>
      </c>
      <c r="BD222">
        <v>59968</v>
      </c>
      <c r="BE222">
        <v>45007.02</v>
      </c>
      <c r="BF222">
        <v>29513</v>
      </c>
      <c r="BG222">
        <v>13893.59</v>
      </c>
    </row>
    <row r="223" spans="1:118">
      <c r="A223" t="s">
        <v>559</v>
      </c>
      <c r="B223">
        <v>32910.49</v>
      </c>
      <c r="C223">
        <v>16276.73</v>
      </c>
      <c r="D223">
        <v>80073.67</v>
      </c>
      <c r="E223">
        <v>59038.11</v>
      </c>
      <c r="F223">
        <v>20085.03</v>
      </c>
      <c r="G223">
        <v>10186.76</v>
      </c>
      <c r="H223">
        <v>43681.7</v>
      </c>
      <c r="I223">
        <v>32976.35</v>
      </c>
      <c r="J223">
        <v>21972.7</v>
      </c>
      <c r="K223">
        <v>18405.97</v>
      </c>
      <c r="L223">
        <v>42753.95</v>
      </c>
      <c r="M223">
        <v>31862.639999999999</v>
      </c>
      <c r="N223">
        <v>21118.51</v>
      </c>
      <c r="O223">
        <v>10502.88</v>
      </c>
      <c r="P223">
        <v>44352.92</v>
      </c>
      <c r="Q223">
        <v>33349.660000000003</v>
      </c>
      <c r="R223">
        <v>22068.76</v>
      </c>
      <c r="S223">
        <v>10927.67</v>
      </c>
      <c r="T223">
        <v>49742.14</v>
      </c>
      <c r="U223">
        <v>38182</v>
      </c>
      <c r="V223">
        <v>25708.42</v>
      </c>
      <c r="W223">
        <v>12903.47</v>
      </c>
      <c r="X223">
        <v>54212.68</v>
      </c>
      <c r="Y223">
        <v>40743.300000000003</v>
      </c>
      <c r="Z223">
        <v>27284.86</v>
      </c>
      <c r="AA223">
        <v>13663.49</v>
      </c>
      <c r="AB223">
        <v>53272.98</v>
      </c>
      <c r="AC223">
        <v>39334.57</v>
      </c>
      <c r="AD223">
        <v>25965.77</v>
      </c>
      <c r="AE223">
        <v>12836.32</v>
      </c>
      <c r="AF223">
        <v>51518.89</v>
      </c>
      <c r="AG223">
        <v>38431.93</v>
      </c>
      <c r="AH223">
        <v>25550.42</v>
      </c>
      <c r="AI223">
        <v>12477.88</v>
      </c>
      <c r="AJ223">
        <v>51238.22</v>
      </c>
      <c r="AK223">
        <v>38505.040000000001</v>
      </c>
      <c r="AL223">
        <v>25947.42</v>
      </c>
      <c r="AM223">
        <v>12524.19</v>
      </c>
      <c r="AN223">
        <v>49074.42</v>
      </c>
      <c r="AO223">
        <v>36410.68</v>
      </c>
      <c r="AP223">
        <v>24062.880000000001</v>
      </c>
      <c r="AQ223">
        <v>12111.27</v>
      </c>
      <c r="AR223">
        <v>48188.51</v>
      </c>
      <c r="AS223">
        <v>35797.49</v>
      </c>
      <c r="AT223">
        <v>23347.200000000001</v>
      </c>
      <c r="AU223">
        <v>11511.52</v>
      </c>
      <c r="AV223">
        <v>46533.79</v>
      </c>
      <c r="AW223">
        <v>34900.11</v>
      </c>
      <c r="AX223">
        <v>23324.97</v>
      </c>
      <c r="AY223">
        <v>11813.86</v>
      </c>
      <c r="AZ223">
        <v>49853.279999999999</v>
      </c>
      <c r="BA223">
        <v>37574.57</v>
      </c>
      <c r="BB223">
        <v>25225.88</v>
      </c>
      <c r="BC223">
        <v>14697</v>
      </c>
      <c r="BD223">
        <v>59968</v>
      </c>
      <c r="BE223">
        <v>45007.02</v>
      </c>
      <c r="BF223">
        <v>29513</v>
      </c>
      <c r="BG223">
        <v>13893.59</v>
      </c>
    </row>
    <row r="224" spans="1:118">
      <c r="A224" t="s">
        <v>560</v>
      </c>
      <c r="B224">
        <v>0</v>
      </c>
      <c r="C224">
        <v>0</v>
      </c>
      <c r="D224">
        <v>0</v>
      </c>
      <c r="E224">
        <v>0</v>
      </c>
      <c r="F224">
        <v>0</v>
      </c>
      <c r="G224">
        <v>0</v>
      </c>
      <c r="H224">
        <v>10097.67</v>
      </c>
      <c r="I224">
        <v>9492.49</v>
      </c>
      <c r="J224">
        <v>9212.48</v>
      </c>
      <c r="K224">
        <v>1383.08</v>
      </c>
      <c r="L224">
        <v>5617.06</v>
      </c>
      <c r="M224">
        <v>4232.09</v>
      </c>
      <c r="N224">
        <v>2842.82</v>
      </c>
      <c r="O224">
        <v>1459.34</v>
      </c>
      <c r="P224">
        <v>5768.28</v>
      </c>
      <c r="Q224">
        <v>4303.79</v>
      </c>
      <c r="R224">
        <v>2876.89</v>
      </c>
      <c r="S224">
        <v>1435.75</v>
      </c>
      <c r="T224">
        <v>5868.21</v>
      </c>
      <c r="U224">
        <v>4391.51</v>
      </c>
      <c r="V224">
        <v>2923.46</v>
      </c>
      <c r="W224">
        <v>1459.22</v>
      </c>
      <c r="X224">
        <v>5887.02</v>
      </c>
      <c r="Y224">
        <v>4421.12</v>
      </c>
      <c r="Z224">
        <v>2955.23</v>
      </c>
      <c r="AA224">
        <v>1502.16</v>
      </c>
      <c r="AB224">
        <v>6500.68</v>
      </c>
      <c r="AC224">
        <v>4913.1400000000003</v>
      </c>
      <c r="AD224">
        <v>3271.75</v>
      </c>
      <c r="AE224">
        <v>1634.04</v>
      </c>
      <c r="AF224">
        <v>6513.93</v>
      </c>
      <c r="AG224">
        <v>4872.54</v>
      </c>
      <c r="AH224">
        <v>3227.95</v>
      </c>
      <c r="AI224">
        <v>1609.68</v>
      </c>
      <c r="AJ224">
        <v>7302.4</v>
      </c>
      <c r="AK224">
        <v>5683.75</v>
      </c>
      <c r="AL224">
        <v>4005.83</v>
      </c>
      <c r="AM224">
        <v>2217.14</v>
      </c>
      <c r="AN224">
        <v>8899.66</v>
      </c>
      <c r="AO224">
        <v>6444.6</v>
      </c>
      <c r="AP224">
        <v>4340.5600000000004</v>
      </c>
      <c r="AQ224">
        <v>2163.1799999999998</v>
      </c>
      <c r="AR224">
        <v>8660.11</v>
      </c>
      <c r="AS224">
        <v>6490.3</v>
      </c>
      <c r="AT224">
        <v>4316.78</v>
      </c>
      <c r="AU224">
        <v>2141.13</v>
      </c>
      <c r="AV224">
        <v>8497.58</v>
      </c>
      <c r="AW224">
        <v>6372.12</v>
      </c>
      <c r="AX224">
        <v>3948.29</v>
      </c>
      <c r="AY224">
        <v>1983.51</v>
      </c>
      <c r="AZ224">
        <v>8458.56</v>
      </c>
      <c r="BA224">
        <v>6372.16</v>
      </c>
      <c r="BB224">
        <v>4284.5</v>
      </c>
      <c r="BC224">
        <v>0</v>
      </c>
      <c r="BD224">
        <v>0</v>
      </c>
      <c r="BE224">
        <v>0</v>
      </c>
      <c r="BF224">
        <v>0</v>
      </c>
      <c r="BG224">
        <v>0</v>
      </c>
    </row>
    <row r="225" spans="1:59">
      <c r="A225" t="s">
        <v>362</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1577.34</v>
      </c>
      <c r="AC225">
        <v>0</v>
      </c>
      <c r="AD225">
        <v>0</v>
      </c>
      <c r="AE225">
        <v>0</v>
      </c>
      <c r="AF225">
        <v>2181.98</v>
      </c>
      <c r="AG225">
        <v>0</v>
      </c>
      <c r="AH225">
        <v>0</v>
      </c>
      <c r="AI225">
        <v>0</v>
      </c>
      <c r="AJ225">
        <v>0</v>
      </c>
      <c r="AK225">
        <v>0</v>
      </c>
      <c r="AL225">
        <v>0</v>
      </c>
      <c r="AM225">
        <v>0</v>
      </c>
      <c r="AN225">
        <v>0</v>
      </c>
      <c r="AO225">
        <v>0</v>
      </c>
      <c r="AP225">
        <v>0</v>
      </c>
      <c r="AQ225">
        <v>0</v>
      </c>
      <c r="AR225">
        <v>17306.8</v>
      </c>
      <c r="AS225">
        <v>0</v>
      </c>
      <c r="AT225">
        <v>0</v>
      </c>
      <c r="AU225">
        <v>0</v>
      </c>
      <c r="AV225">
        <v>0</v>
      </c>
      <c r="AW225">
        <v>0</v>
      </c>
      <c r="AX225">
        <v>0</v>
      </c>
      <c r="AY225">
        <v>0</v>
      </c>
      <c r="AZ225">
        <v>0</v>
      </c>
      <c r="BA225">
        <v>0</v>
      </c>
      <c r="BB225">
        <v>0</v>
      </c>
      <c r="BC225">
        <v>0</v>
      </c>
      <c r="BD225">
        <v>0</v>
      </c>
      <c r="BE225">
        <v>0</v>
      </c>
      <c r="BF225">
        <v>0</v>
      </c>
      <c r="BG225">
        <v>0</v>
      </c>
    </row>
    <row r="226" spans="1:59">
      <c r="A226" t="s">
        <v>563</v>
      </c>
      <c r="B226">
        <v>-1141.01</v>
      </c>
      <c r="C226">
        <v>0.14000000000000001</v>
      </c>
      <c r="D226">
        <v>-643.44000000000005</v>
      </c>
      <c r="E226">
        <v>-1675.34</v>
      </c>
      <c r="F226">
        <v>-1346.06</v>
      </c>
      <c r="G226">
        <v>-2419.44</v>
      </c>
      <c r="H226">
        <v>581.1</v>
      </c>
      <c r="I226">
        <v>618</v>
      </c>
      <c r="J226">
        <v>1327.6</v>
      </c>
      <c r="K226">
        <v>-3797.44</v>
      </c>
      <c r="L226">
        <v>2257.69</v>
      </c>
      <c r="M226">
        <v>1539.82</v>
      </c>
      <c r="N226">
        <v>2873.23</v>
      </c>
      <c r="O226">
        <v>440.55</v>
      </c>
      <c r="P226">
        <v>3463.76</v>
      </c>
      <c r="Q226">
        <v>-652.69000000000005</v>
      </c>
      <c r="R226">
        <v>845.06</v>
      </c>
      <c r="S226">
        <v>-44.84</v>
      </c>
      <c r="T226">
        <v>-105.36</v>
      </c>
      <c r="U226">
        <v>-725.26</v>
      </c>
      <c r="V226">
        <v>-177.29</v>
      </c>
      <c r="W226">
        <v>252.43</v>
      </c>
      <c r="X226">
        <v>344.42</v>
      </c>
      <c r="Y226">
        <v>460.5</v>
      </c>
      <c r="Z226">
        <v>-1545.01</v>
      </c>
      <c r="AA226">
        <v>288.76</v>
      </c>
      <c r="AB226">
        <v>0.99</v>
      </c>
      <c r="AC226">
        <v>-287.01</v>
      </c>
      <c r="AD226">
        <v>-540.04999999999995</v>
      </c>
      <c r="AE226">
        <v>310.07</v>
      </c>
      <c r="AF226">
        <v>217.33</v>
      </c>
      <c r="AG226">
        <v>369.51</v>
      </c>
      <c r="AH226">
        <v>50.38</v>
      </c>
      <c r="AI226">
        <v>178.39</v>
      </c>
      <c r="AJ226">
        <v>-696.79</v>
      </c>
      <c r="AK226">
        <v>-375.95</v>
      </c>
      <c r="AL226">
        <v>166.38</v>
      </c>
      <c r="AM226">
        <v>778.71</v>
      </c>
      <c r="AN226">
        <v>-329.4</v>
      </c>
      <c r="AO226">
        <v>-111.27</v>
      </c>
      <c r="AP226">
        <v>37.86</v>
      </c>
      <c r="AQ226">
        <v>-427.51</v>
      </c>
      <c r="AR226">
        <v>-384.74</v>
      </c>
      <c r="AS226">
        <v>-830.25</v>
      </c>
      <c r="AT226">
        <v>-513.11</v>
      </c>
      <c r="AU226">
        <v>794.18</v>
      </c>
      <c r="AV226">
        <v>1210.05</v>
      </c>
      <c r="AW226">
        <v>107.59</v>
      </c>
      <c r="AX226">
        <v>-374.23</v>
      </c>
      <c r="AY226">
        <v>1761.04</v>
      </c>
      <c r="AZ226">
        <v>857.11</v>
      </c>
      <c r="BA226">
        <v>1162.05</v>
      </c>
      <c r="BB226">
        <v>-427.66</v>
      </c>
      <c r="BC226">
        <v>0</v>
      </c>
      <c r="BD226">
        <v>0</v>
      </c>
      <c r="BE226">
        <v>0</v>
      </c>
      <c r="BF226">
        <v>0</v>
      </c>
      <c r="BG226">
        <v>0</v>
      </c>
    </row>
    <row r="227" spans="1:59">
      <c r="A227" t="s">
        <v>2074</v>
      </c>
      <c r="B227">
        <v>0</v>
      </c>
      <c r="C227">
        <v>0</v>
      </c>
      <c r="D227">
        <v>0</v>
      </c>
      <c r="E227">
        <v>0</v>
      </c>
      <c r="F227">
        <v>0</v>
      </c>
      <c r="G227">
        <v>0</v>
      </c>
      <c r="H227">
        <v>0</v>
      </c>
      <c r="I227">
        <v>0</v>
      </c>
      <c r="J227">
        <v>0</v>
      </c>
      <c r="K227">
        <v>0</v>
      </c>
      <c r="L227">
        <v>92.37</v>
      </c>
      <c r="M227">
        <v>92.37</v>
      </c>
      <c r="N227">
        <v>92.37</v>
      </c>
      <c r="O227">
        <v>92.37</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566</v>
      </c>
      <c r="B228">
        <v>-21.7</v>
      </c>
      <c r="C228">
        <v>4.97</v>
      </c>
      <c r="D228">
        <v>-254.83</v>
      </c>
      <c r="E228">
        <v>-22.84</v>
      </c>
      <c r="F228">
        <v>-22.46</v>
      </c>
      <c r="G228">
        <v>-10.49</v>
      </c>
      <c r="H228">
        <v>-1256.19</v>
      </c>
      <c r="I228">
        <v>-1026.57</v>
      </c>
      <c r="J228">
        <v>0</v>
      </c>
      <c r="K228">
        <v>0</v>
      </c>
      <c r="L228">
        <v>-479.32</v>
      </c>
      <c r="M228">
        <v>0</v>
      </c>
      <c r="N228">
        <v>-89.85</v>
      </c>
      <c r="O228">
        <v>-47.67</v>
      </c>
      <c r="P228">
        <v>0</v>
      </c>
      <c r="Q228">
        <v>-807.52</v>
      </c>
      <c r="R228">
        <v>0</v>
      </c>
      <c r="S228">
        <v>0</v>
      </c>
      <c r="T228">
        <v>-1896.66</v>
      </c>
      <c r="U228">
        <v>-1921.9</v>
      </c>
      <c r="V228">
        <v>0</v>
      </c>
      <c r="W228">
        <v>0</v>
      </c>
      <c r="X228">
        <v>0</v>
      </c>
      <c r="Y228">
        <v>0</v>
      </c>
      <c r="Z228">
        <v>0</v>
      </c>
      <c r="AA228">
        <v>0</v>
      </c>
      <c r="AB228">
        <v>0</v>
      </c>
      <c r="AC228">
        <v>0</v>
      </c>
      <c r="AD228">
        <v>0</v>
      </c>
      <c r="AE228">
        <v>0</v>
      </c>
      <c r="AF228">
        <v>0</v>
      </c>
      <c r="AG228">
        <v>-1460.45</v>
      </c>
      <c r="AH228">
        <v>-1394.31</v>
      </c>
      <c r="AI228">
        <v>0</v>
      </c>
      <c r="AJ228">
        <v>-633.94000000000005</v>
      </c>
      <c r="AK228">
        <v>0</v>
      </c>
      <c r="AL228">
        <v>0</v>
      </c>
      <c r="AM228">
        <v>218.72</v>
      </c>
      <c r="AN228">
        <v>0</v>
      </c>
      <c r="AO228">
        <v>0</v>
      </c>
      <c r="AP228">
        <v>0</v>
      </c>
      <c r="AQ228">
        <v>0</v>
      </c>
      <c r="AR228">
        <v>0</v>
      </c>
      <c r="AS228">
        <v>0</v>
      </c>
      <c r="AT228">
        <v>0</v>
      </c>
      <c r="AU228">
        <v>0</v>
      </c>
      <c r="AV228">
        <v>0</v>
      </c>
      <c r="AW228">
        <v>0</v>
      </c>
      <c r="AX228">
        <v>0</v>
      </c>
      <c r="AY228">
        <v>0</v>
      </c>
      <c r="AZ228">
        <v>0</v>
      </c>
      <c r="BA228">
        <v>-163.52000000000001</v>
      </c>
      <c r="BB228">
        <v>0</v>
      </c>
      <c r="BC228">
        <v>0</v>
      </c>
      <c r="BD228">
        <v>0</v>
      </c>
      <c r="BE228">
        <v>0</v>
      </c>
      <c r="BF228">
        <v>0</v>
      </c>
      <c r="BG228">
        <v>0</v>
      </c>
    </row>
    <row r="229" spans="1:59">
      <c r="A229" t="s">
        <v>567</v>
      </c>
      <c r="B229">
        <v>-21.7</v>
      </c>
      <c r="C229">
        <v>4.97</v>
      </c>
      <c r="D229">
        <v>-254.83</v>
      </c>
      <c r="E229">
        <v>-22.84</v>
      </c>
      <c r="F229">
        <v>-22.46</v>
      </c>
      <c r="G229">
        <v>-10.49</v>
      </c>
      <c r="H229">
        <v>-1256.19</v>
      </c>
      <c r="I229">
        <v>-1026.57</v>
      </c>
      <c r="J229">
        <v>0</v>
      </c>
      <c r="K229">
        <v>0</v>
      </c>
      <c r="L229">
        <v>-479.32</v>
      </c>
      <c r="M229">
        <v>0</v>
      </c>
      <c r="N229">
        <v>-89.85</v>
      </c>
      <c r="O229">
        <v>-47.67</v>
      </c>
      <c r="P229">
        <v>0</v>
      </c>
      <c r="Q229">
        <v>-807.52</v>
      </c>
      <c r="R229">
        <v>0</v>
      </c>
      <c r="S229">
        <v>0</v>
      </c>
      <c r="T229">
        <v>-1896.66</v>
      </c>
      <c r="U229">
        <v>-1921.9</v>
      </c>
      <c r="V229">
        <v>0</v>
      </c>
      <c r="W229">
        <v>0</v>
      </c>
      <c r="X229">
        <v>0</v>
      </c>
      <c r="Y229">
        <v>0</v>
      </c>
      <c r="Z229">
        <v>0</v>
      </c>
      <c r="AA229">
        <v>0</v>
      </c>
      <c r="AB229">
        <v>0</v>
      </c>
      <c r="AC229">
        <v>0</v>
      </c>
      <c r="AD229">
        <v>0</v>
      </c>
      <c r="AE229">
        <v>0</v>
      </c>
      <c r="AF229">
        <v>0</v>
      </c>
      <c r="AG229">
        <v>0</v>
      </c>
      <c r="AH229">
        <v>0</v>
      </c>
      <c r="AI229">
        <v>0</v>
      </c>
      <c r="AJ229">
        <v>0</v>
      </c>
      <c r="AK229">
        <v>0</v>
      </c>
      <c r="AL229">
        <v>0</v>
      </c>
      <c r="AM229">
        <v>218.72</v>
      </c>
      <c r="AN229">
        <v>0</v>
      </c>
      <c r="AO229">
        <v>0</v>
      </c>
      <c r="AP229">
        <v>0</v>
      </c>
      <c r="AQ229">
        <v>0</v>
      </c>
      <c r="AR229">
        <v>0</v>
      </c>
      <c r="AS229">
        <v>0</v>
      </c>
      <c r="AT229">
        <v>0</v>
      </c>
      <c r="AU229">
        <v>0</v>
      </c>
      <c r="AV229">
        <v>0</v>
      </c>
      <c r="AW229">
        <v>0</v>
      </c>
      <c r="AX229">
        <v>0</v>
      </c>
      <c r="AY229">
        <v>0</v>
      </c>
      <c r="AZ229">
        <v>0</v>
      </c>
      <c r="BA229">
        <v>-163.52000000000001</v>
      </c>
      <c r="BB229">
        <v>0</v>
      </c>
      <c r="BC229">
        <v>0</v>
      </c>
      <c r="BD229">
        <v>0</v>
      </c>
      <c r="BE229">
        <v>0</v>
      </c>
      <c r="BF229">
        <v>0</v>
      </c>
      <c r="BG229">
        <v>0</v>
      </c>
    </row>
    <row r="230" spans="1:59">
      <c r="A230" t="s">
        <v>568</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-1460.45</v>
      </c>
      <c r="AH230">
        <v>-1394.31</v>
      </c>
      <c r="AI230">
        <v>0</v>
      </c>
      <c r="AJ230">
        <v>-633.94000000000005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569</v>
      </c>
      <c r="B231">
        <v>0</v>
      </c>
      <c r="C231">
        <v>0</v>
      </c>
      <c r="D231">
        <v>0</v>
      </c>
      <c r="E231">
        <v>0</v>
      </c>
      <c r="F231">
        <v>0</v>
      </c>
      <c r="G231">
        <v>0</v>
      </c>
      <c r="H231">
        <v>0</v>
      </c>
      <c r="I231">
        <v>0</v>
      </c>
      <c r="J231">
        <v>-1025.46</v>
      </c>
      <c r="K231">
        <v>-987.04</v>
      </c>
      <c r="L231">
        <v>0</v>
      </c>
      <c r="M231">
        <v>-441.71</v>
      </c>
      <c r="N231">
        <v>0</v>
      </c>
      <c r="O231">
        <v>0</v>
      </c>
      <c r="P231">
        <v>-1417.75</v>
      </c>
      <c r="Q231">
        <v>0</v>
      </c>
      <c r="R231">
        <v>-388.26</v>
      </c>
      <c r="S231">
        <v>-382.47</v>
      </c>
      <c r="T231">
        <v>0</v>
      </c>
      <c r="U231">
        <v>0</v>
      </c>
      <c r="V231">
        <v>-1132.23</v>
      </c>
      <c r="W231">
        <v>-702.26</v>
      </c>
      <c r="X231">
        <v>-777.68</v>
      </c>
      <c r="Y231">
        <v>-615.08000000000004</v>
      </c>
      <c r="Z231">
        <v>-630.91999999999996</v>
      </c>
      <c r="AA231">
        <v>-1.49</v>
      </c>
      <c r="AB231">
        <v>-1168.26</v>
      </c>
      <c r="AC231">
        <v>-952.17</v>
      </c>
      <c r="AD231">
        <v>-936.55</v>
      </c>
      <c r="AE231">
        <v>-922.05</v>
      </c>
      <c r="AF231">
        <v>-1488.46</v>
      </c>
      <c r="AG231">
        <v>0</v>
      </c>
      <c r="AH231">
        <v>0</v>
      </c>
      <c r="AI231">
        <v>-482.21</v>
      </c>
      <c r="AJ231">
        <v>0</v>
      </c>
      <c r="AK231">
        <v>-297.5</v>
      </c>
      <c r="AL231">
        <v>-276.19</v>
      </c>
      <c r="AM231">
        <v>0</v>
      </c>
      <c r="AN231">
        <v>0</v>
      </c>
      <c r="AO231">
        <v>-366.95</v>
      </c>
      <c r="AP231">
        <v>-253.79</v>
      </c>
      <c r="AQ231">
        <v>-140.19</v>
      </c>
      <c r="AR231">
        <v>-728.46</v>
      </c>
      <c r="AS231">
        <v>-73.84</v>
      </c>
      <c r="AT231">
        <v>-16.52</v>
      </c>
      <c r="AU231">
        <v>-13.32</v>
      </c>
      <c r="AV231">
        <v>-88.56</v>
      </c>
      <c r="AW231">
        <v>-4.6900000000000004</v>
      </c>
      <c r="AX231">
        <v>-5.46</v>
      </c>
      <c r="AY231">
        <v>-1.7</v>
      </c>
      <c r="AZ231">
        <v>-200.23</v>
      </c>
      <c r="BA231">
        <v>0</v>
      </c>
      <c r="BB231">
        <v>-56.06</v>
      </c>
      <c r="BC231">
        <v>0</v>
      </c>
      <c r="BD231">
        <v>0</v>
      </c>
      <c r="BE231">
        <v>0</v>
      </c>
      <c r="BF231">
        <v>0</v>
      </c>
      <c r="BG231">
        <v>0</v>
      </c>
    </row>
    <row r="232" spans="1:59">
      <c r="A232" t="s">
        <v>570</v>
      </c>
      <c r="B232">
        <v>0</v>
      </c>
      <c r="C232">
        <v>0</v>
      </c>
      <c r="D232">
        <v>0</v>
      </c>
      <c r="E232">
        <v>0</v>
      </c>
      <c r="F232">
        <v>0</v>
      </c>
      <c r="G232">
        <v>0</v>
      </c>
      <c r="H232">
        <v>0</v>
      </c>
      <c r="I232">
        <v>0</v>
      </c>
      <c r="J232">
        <v>-1025.46</v>
      </c>
      <c r="K232">
        <v>-987.04</v>
      </c>
      <c r="L232">
        <v>0</v>
      </c>
      <c r="M232">
        <v>-441.71</v>
      </c>
      <c r="N232">
        <v>0</v>
      </c>
      <c r="O232">
        <v>0</v>
      </c>
      <c r="P232">
        <v>-1417.75</v>
      </c>
      <c r="Q232">
        <v>0</v>
      </c>
      <c r="R232">
        <v>-388.26</v>
      </c>
      <c r="S232">
        <v>-382.47</v>
      </c>
      <c r="T232">
        <v>0</v>
      </c>
      <c r="U232">
        <v>0</v>
      </c>
      <c r="V232">
        <v>-1132.23</v>
      </c>
      <c r="W232">
        <v>-702.26</v>
      </c>
      <c r="X232">
        <v>-777.68</v>
      </c>
      <c r="Y232">
        <v>-615.08000000000004</v>
      </c>
      <c r="Z232">
        <v>-630.91999999999996</v>
      </c>
      <c r="AA232">
        <v>-1.49</v>
      </c>
      <c r="AB232">
        <v>-1168.26</v>
      </c>
      <c r="AC232">
        <v>-952.17</v>
      </c>
      <c r="AD232">
        <v>-936.55</v>
      </c>
      <c r="AE232">
        <v>-922.05</v>
      </c>
      <c r="AF232">
        <v>-1488.46</v>
      </c>
      <c r="AG232">
        <v>0</v>
      </c>
      <c r="AH232">
        <v>0</v>
      </c>
      <c r="AI232">
        <v>-482.21</v>
      </c>
      <c r="AJ232">
        <v>0</v>
      </c>
      <c r="AK232">
        <v>-297.5</v>
      </c>
      <c r="AL232">
        <v>-276.19</v>
      </c>
      <c r="AM232">
        <v>0</v>
      </c>
      <c r="AN232">
        <v>0</v>
      </c>
      <c r="AO232">
        <v>-366.95</v>
      </c>
      <c r="AP232">
        <v>-253.79</v>
      </c>
      <c r="AQ232">
        <v>-140.19</v>
      </c>
      <c r="AR232">
        <v>-728.46</v>
      </c>
      <c r="AS232">
        <v>-73.84</v>
      </c>
      <c r="AT232">
        <v>-16.52</v>
      </c>
      <c r="AU232">
        <v>-13.32</v>
      </c>
      <c r="AV232">
        <v>-88.56</v>
      </c>
      <c r="AW232">
        <v>-4.6900000000000004</v>
      </c>
      <c r="AX232">
        <v>-5.46</v>
      </c>
      <c r="AY232">
        <v>-1.7</v>
      </c>
      <c r="AZ232">
        <v>-200.23</v>
      </c>
      <c r="BA232">
        <v>0</v>
      </c>
      <c r="BB232">
        <v>-56.06</v>
      </c>
      <c r="BC232">
        <v>0</v>
      </c>
      <c r="BD232">
        <v>0</v>
      </c>
      <c r="BE232">
        <v>0</v>
      </c>
      <c r="BF232">
        <v>0</v>
      </c>
      <c r="BG232">
        <v>0</v>
      </c>
    </row>
    <row r="233" spans="1:59">
      <c r="A233" t="s">
        <v>359</v>
      </c>
      <c r="B233">
        <v>1992.45</v>
      </c>
      <c r="C233">
        <v>1060.83</v>
      </c>
      <c r="D233">
        <v>4913.17</v>
      </c>
      <c r="E233">
        <v>3733.55</v>
      </c>
      <c r="F233">
        <v>2527.2800000000002</v>
      </c>
      <c r="G233">
        <v>1385.37</v>
      </c>
      <c r="H233">
        <v>9101.1200000000008</v>
      </c>
      <c r="I233">
        <v>7174.97</v>
      </c>
      <c r="J233">
        <v>5162.33</v>
      </c>
      <c r="K233">
        <v>2831.53</v>
      </c>
      <c r="L233">
        <v>8330.14</v>
      </c>
      <c r="M233">
        <v>5514.95</v>
      </c>
      <c r="N233">
        <v>2937.84</v>
      </c>
      <c r="O233">
        <v>1337.52</v>
      </c>
      <c r="P233">
        <v>1441.34</v>
      </c>
      <c r="Q233">
        <v>690.9</v>
      </c>
      <c r="R233">
        <v>332.78</v>
      </c>
      <c r="S233">
        <v>121.81</v>
      </c>
      <c r="T233">
        <v>1450.68</v>
      </c>
      <c r="U233">
        <v>1356.63</v>
      </c>
      <c r="V233">
        <v>1203.82</v>
      </c>
      <c r="W233">
        <v>641.52</v>
      </c>
      <c r="X233">
        <v>3268.47</v>
      </c>
      <c r="Y233">
        <v>2599.48</v>
      </c>
      <c r="Z233">
        <v>1925.92</v>
      </c>
      <c r="AA233">
        <v>1120</v>
      </c>
      <c r="AB233">
        <v>8418.17</v>
      </c>
      <c r="AC233">
        <v>6850.46</v>
      </c>
      <c r="AD233">
        <v>4938.1000000000004</v>
      </c>
      <c r="AE233">
        <v>2645.94</v>
      </c>
      <c r="AF233">
        <v>13426.49</v>
      </c>
      <c r="AG233">
        <v>10345.93</v>
      </c>
      <c r="AH233">
        <v>7147.61</v>
      </c>
      <c r="AI233">
        <v>3706.83</v>
      </c>
      <c r="AJ233">
        <v>16080.26</v>
      </c>
      <c r="AK233">
        <v>12202.59</v>
      </c>
      <c r="AL233">
        <v>8597.26</v>
      </c>
      <c r="AM233">
        <v>4598.04</v>
      </c>
      <c r="AN233">
        <v>22032.21</v>
      </c>
      <c r="AO233">
        <v>16729.689999999999</v>
      </c>
      <c r="AP233">
        <v>11462.81</v>
      </c>
      <c r="AQ233">
        <v>5764.39</v>
      </c>
      <c r="AR233">
        <v>16697.18</v>
      </c>
      <c r="AS233">
        <v>10964.57</v>
      </c>
      <c r="AT233">
        <v>5971.47</v>
      </c>
      <c r="AU233">
        <v>2209.1</v>
      </c>
      <c r="AV233">
        <v>15130.43</v>
      </c>
      <c r="AW233">
        <v>11268.94</v>
      </c>
      <c r="AX233">
        <v>7738.23</v>
      </c>
      <c r="AY233">
        <v>3987.15</v>
      </c>
      <c r="AZ233">
        <v>16527.740000000002</v>
      </c>
      <c r="BA233">
        <v>12466</v>
      </c>
      <c r="BB233">
        <v>9013.42</v>
      </c>
      <c r="BC233">
        <v>0</v>
      </c>
      <c r="BD233">
        <v>0</v>
      </c>
      <c r="BE233">
        <v>0</v>
      </c>
      <c r="BF233">
        <v>0</v>
      </c>
      <c r="BG233">
        <v>0</v>
      </c>
    </row>
    <row r="234" spans="1:59">
      <c r="A234" t="s">
        <v>360</v>
      </c>
      <c r="B234">
        <v>48545.82</v>
      </c>
      <c r="C234">
        <v>21874.23</v>
      </c>
      <c r="D234">
        <v>73917.31</v>
      </c>
      <c r="E234">
        <v>50493.54</v>
      </c>
      <c r="F234">
        <v>35741.79</v>
      </c>
      <c r="G234">
        <v>20499.84</v>
      </c>
      <c r="H234">
        <v>51050.239999999998</v>
      </c>
      <c r="I234">
        <v>9016.86</v>
      </c>
      <c r="J234">
        <v>-6147.53</v>
      </c>
      <c r="K234">
        <v>17817.68</v>
      </c>
      <c r="L234">
        <v>154368.01</v>
      </c>
      <c r="M234">
        <v>131360.09</v>
      </c>
      <c r="N234">
        <v>76149.59</v>
      </c>
      <c r="O234">
        <v>43906.47</v>
      </c>
      <c r="P234">
        <v>129749.82</v>
      </c>
      <c r="Q234">
        <v>97986.17</v>
      </c>
      <c r="R234">
        <v>60973.87</v>
      </c>
      <c r="S234">
        <v>35026.400000000001</v>
      </c>
      <c r="T234">
        <v>67024.009999999995</v>
      </c>
      <c r="U234">
        <v>57290.53</v>
      </c>
      <c r="V234">
        <v>25274.35</v>
      </c>
      <c r="W234">
        <v>17724.27</v>
      </c>
      <c r="X234">
        <v>54615.77</v>
      </c>
      <c r="Y234">
        <v>45843.41</v>
      </c>
      <c r="Z234">
        <v>26654.78</v>
      </c>
      <c r="AA234">
        <v>15179.1</v>
      </c>
      <c r="AB234">
        <v>42663.22</v>
      </c>
      <c r="AC234">
        <v>31251.41</v>
      </c>
      <c r="AD234">
        <v>10145.74</v>
      </c>
      <c r="AE234">
        <v>1576.39</v>
      </c>
      <c r="AF234">
        <v>47839.34</v>
      </c>
      <c r="AG234">
        <v>37058.370000000003</v>
      </c>
      <c r="AH234">
        <v>15561.51</v>
      </c>
      <c r="AI234">
        <v>10793.01</v>
      </c>
      <c r="AJ234">
        <v>70874.52</v>
      </c>
      <c r="AK234">
        <v>49182.67</v>
      </c>
      <c r="AL234">
        <v>27567.98</v>
      </c>
      <c r="AM234">
        <v>12450.15</v>
      </c>
      <c r="AN234">
        <v>81906.39</v>
      </c>
      <c r="AO234">
        <v>66840.53</v>
      </c>
      <c r="AP234">
        <v>37708.26</v>
      </c>
      <c r="AQ234">
        <v>20956.45</v>
      </c>
      <c r="AR234">
        <v>56115.39</v>
      </c>
      <c r="AS234">
        <v>47968</v>
      </c>
      <c r="AT234">
        <v>36065.22</v>
      </c>
      <c r="AU234">
        <v>11434.98</v>
      </c>
      <c r="AV234">
        <v>18777.650000000001</v>
      </c>
      <c r="AW234">
        <v>12509.95</v>
      </c>
      <c r="AX234">
        <v>9741.6299999999992</v>
      </c>
      <c r="AY234">
        <v>2237.09</v>
      </c>
      <c r="AZ234">
        <v>13734.58</v>
      </c>
      <c r="BA234">
        <v>10778.21</v>
      </c>
      <c r="BB234">
        <v>9217.18</v>
      </c>
      <c r="BC234">
        <v>0</v>
      </c>
      <c r="BD234">
        <v>0</v>
      </c>
      <c r="BE234">
        <v>0</v>
      </c>
      <c r="BF234">
        <v>0</v>
      </c>
      <c r="BG234">
        <v>0</v>
      </c>
    </row>
    <row r="235" spans="1:59">
      <c r="A235" t="s">
        <v>575</v>
      </c>
      <c r="B235">
        <v>11568.62</v>
      </c>
      <c r="C235">
        <v>5784.3</v>
      </c>
      <c r="D235">
        <v>23108.95</v>
      </c>
      <c r="E235">
        <v>17331.740000000002</v>
      </c>
      <c r="F235">
        <v>11554.44</v>
      </c>
      <c r="G235">
        <v>5777.21</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576</v>
      </c>
      <c r="B236">
        <v>799.83</v>
      </c>
      <c r="C236">
        <v>389.38</v>
      </c>
      <c r="D236">
        <v>1427.41</v>
      </c>
      <c r="E236">
        <v>921.19</v>
      </c>
      <c r="F236">
        <v>2203.23</v>
      </c>
      <c r="G236">
        <v>306.05</v>
      </c>
      <c r="H236">
        <v>39381.620000000003</v>
      </c>
      <c r="I236">
        <v>59665.39</v>
      </c>
      <c r="J236">
        <v>47858.89</v>
      </c>
      <c r="K236">
        <v>5578.01</v>
      </c>
      <c r="L236">
        <v>-16927.21</v>
      </c>
      <c r="M236">
        <v>-21549.279999999999</v>
      </c>
      <c r="N236">
        <v>-1355.41</v>
      </c>
      <c r="O236">
        <v>-15214.98</v>
      </c>
      <c r="P236">
        <v>-22346.799999999999</v>
      </c>
      <c r="Q236">
        <v>-12131.71</v>
      </c>
      <c r="R236">
        <v>-7026.06</v>
      </c>
      <c r="S236">
        <v>-9939.4599999999991</v>
      </c>
      <c r="T236">
        <v>8121.33</v>
      </c>
      <c r="U236">
        <v>3795.91</v>
      </c>
      <c r="V236">
        <v>12216.05</v>
      </c>
      <c r="W236">
        <v>203.87</v>
      </c>
      <c r="X236">
        <v>853.81</v>
      </c>
      <c r="Y236">
        <v>-7734.87</v>
      </c>
      <c r="Z236">
        <v>44.24</v>
      </c>
      <c r="AA236">
        <v>-3572.34</v>
      </c>
      <c r="AB236">
        <v>10045.469999999999</v>
      </c>
      <c r="AC236">
        <v>2875.67</v>
      </c>
      <c r="AD236">
        <v>12360.93</v>
      </c>
      <c r="AE236">
        <v>11132.48</v>
      </c>
      <c r="AF236">
        <v>4150.7700000000004</v>
      </c>
      <c r="AG236">
        <v>-4153.57</v>
      </c>
      <c r="AH236">
        <v>7639.11</v>
      </c>
      <c r="AI236">
        <v>-58.82</v>
      </c>
      <c r="AJ236">
        <v>-18818.650000000001</v>
      </c>
      <c r="AK236">
        <v>-9443.5499999999993</v>
      </c>
      <c r="AL236">
        <v>3959.94</v>
      </c>
      <c r="AM236">
        <v>12026.33</v>
      </c>
      <c r="AN236">
        <v>3647.75</v>
      </c>
      <c r="AO236">
        <v>6067.38</v>
      </c>
      <c r="AP236">
        <v>2044.92</v>
      </c>
      <c r="AQ236">
        <v>1312.04</v>
      </c>
      <c r="AR236">
        <v>2756.37</v>
      </c>
      <c r="AS236">
        <v>3169.11</v>
      </c>
      <c r="AT236">
        <v>2112.6</v>
      </c>
      <c r="AU236">
        <v>14949.37</v>
      </c>
      <c r="AV236">
        <v>13616.16</v>
      </c>
      <c r="AW236">
        <v>10897.24</v>
      </c>
      <c r="AX236">
        <v>9498.83</v>
      </c>
      <c r="AY236">
        <v>5873.68</v>
      </c>
      <c r="AZ236">
        <v>6898.96</v>
      </c>
      <c r="BA236">
        <v>5784.22</v>
      </c>
      <c r="BB236">
        <v>5955.12</v>
      </c>
      <c r="BC236">
        <v>11721</v>
      </c>
      <c r="BD236">
        <v>51137</v>
      </c>
      <c r="BE236">
        <v>1239.28</v>
      </c>
      <c r="BF236">
        <v>22064</v>
      </c>
      <c r="BG236">
        <v>18957.71</v>
      </c>
    </row>
    <row r="237" spans="1:59">
      <c r="A237" t="s">
        <v>577</v>
      </c>
      <c r="B237">
        <v>305542.53999999998</v>
      </c>
      <c r="C237">
        <v>146984.74</v>
      </c>
      <c r="D237">
        <v>476736.85</v>
      </c>
      <c r="E237">
        <v>326044.34000000003</v>
      </c>
      <c r="F237">
        <v>211799.8</v>
      </c>
      <c r="G237">
        <v>114113.71</v>
      </c>
      <c r="H237">
        <v>429448.39</v>
      </c>
      <c r="I237">
        <v>324574.33</v>
      </c>
      <c r="J237">
        <v>199230.22</v>
      </c>
      <c r="K237">
        <v>111676.28</v>
      </c>
      <c r="L237">
        <v>609263.34</v>
      </c>
      <c r="M237">
        <v>469198.78</v>
      </c>
      <c r="N237">
        <v>304583.27</v>
      </c>
      <c r="O237">
        <v>137726.38</v>
      </c>
      <c r="P237">
        <v>522598.42</v>
      </c>
      <c r="Q237">
        <v>408864.57</v>
      </c>
      <c r="R237">
        <v>255531.89</v>
      </c>
      <c r="S237">
        <v>116535.61</v>
      </c>
      <c r="T237">
        <v>373347.65</v>
      </c>
      <c r="U237">
        <v>294470.90999999997</v>
      </c>
      <c r="V237">
        <v>180201.18</v>
      </c>
      <c r="W237">
        <v>83488.399999999994</v>
      </c>
      <c r="X237">
        <v>294070.53999999998</v>
      </c>
      <c r="Y237">
        <v>200074.75</v>
      </c>
      <c r="Z237">
        <v>140504.99</v>
      </c>
      <c r="AA237">
        <v>64097.78</v>
      </c>
      <c r="AB237">
        <v>286854.01</v>
      </c>
      <c r="AC237">
        <v>186115.20000000001</v>
      </c>
      <c r="AD237">
        <v>117655.18</v>
      </c>
      <c r="AE237">
        <v>61331.05</v>
      </c>
      <c r="AF237">
        <v>271276.83</v>
      </c>
      <c r="AG237">
        <v>174395.36</v>
      </c>
      <c r="AH237">
        <v>120488.47</v>
      </c>
      <c r="AI237">
        <v>61371.41</v>
      </c>
      <c r="AJ237">
        <v>242494.2</v>
      </c>
      <c r="AK237">
        <v>179328.47</v>
      </c>
      <c r="AL237">
        <v>122392.01</v>
      </c>
      <c r="AM237">
        <v>69150.509999999995</v>
      </c>
      <c r="AN237">
        <v>257631.51</v>
      </c>
      <c r="AO237">
        <v>220877.78</v>
      </c>
      <c r="AP237">
        <v>143784.47</v>
      </c>
      <c r="AQ237">
        <v>80670.789999999994</v>
      </c>
      <c r="AR237">
        <v>211395.65</v>
      </c>
      <c r="AS237">
        <v>183795.44</v>
      </c>
      <c r="AT237">
        <v>123476.04</v>
      </c>
      <c r="AU237">
        <v>68143.429999999993</v>
      </c>
      <c r="AV237">
        <v>155732.29999999999</v>
      </c>
      <c r="AW237">
        <v>113247.17</v>
      </c>
      <c r="AX237">
        <v>79014.14</v>
      </c>
      <c r="AY237">
        <v>46071.06</v>
      </c>
      <c r="AZ237">
        <v>156776.56</v>
      </c>
      <c r="BA237">
        <v>112443.57</v>
      </c>
      <c r="BB237">
        <v>65432.39</v>
      </c>
      <c r="BC237">
        <v>32100</v>
      </c>
      <c r="BD237">
        <v>291352</v>
      </c>
      <c r="BE237">
        <v>194576.48</v>
      </c>
      <c r="BF237">
        <v>154792</v>
      </c>
      <c r="BG237">
        <v>88534.68</v>
      </c>
    </row>
    <row r="238" spans="1:59">
      <c r="A238" t="s">
        <v>578</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579</v>
      </c>
      <c r="B239">
        <v>-1495.94</v>
      </c>
      <c r="C239">
        <v>2287.11</v>
      </c>
      <c r="D239">
        <v>-9149.85</v>
      </c>
      <c r="E239">
        <v>88900.85</v>
      </c>
      <c r="F239">
        <v>49743.07</v>
      </c>
      <c r="G239">
        <v>13725.97</v>
      </c>
      <c r="H239">
        <v>55328.94</v>
      </c>
      <c r="I239">
        <v>54061.75</v>
      </c>
      <c r="J239">
        <v>41984.36</v>
      </c>
      <c r="K239">
        <v>96288.17</v>
      </c>
      <c r="L239">
        <v>-22211.21</v>
      </c>
      <c r="M239">
        <v>-31104.49</v>
      </c>
      <c r="N239">
        <v>-47187.39</v>
      </c>
      <c r="O239">
        <v>-52105.19</v>
      </c>
      <c r="P239">
        <v>-115031.11</v>
      </c>
      <c r="Q239">
        <v>-143776.10999999999</v>
      </c>
      <c r="R239">
        <v>-112029.98</v>
      </c>
      <c r="S239">
        <v>-58390.57</v>
      </c>
      <c r="T239">
        <v>-30045.86</v>
      </c>
      <c r="U239">
        <v>-99445.06</v>
      </c>
      <c r="V239">
        <v>-46362.16</v>
      </c>
      <c r="W239">
        <v>-9527.67</v>
      </c>
      <c r="X239">
        <v>16777.53</v>
      </c>
      <c r="Y239">
        <v>34531.85</v>
      </c>
      <c r="Z239">
        <v>6778.46</v>
      </c>
      <c r="AA239">
        <v>32493.65</v>
      </c>
      <c r="AB239">
        <v>-24489.37</v>
      </c>
      <c r="AC239">
        <v>8592.7800000000007</v>
      </c>
      <c r="AD239">
        <v>21141.81</v>
      </c>
      <c r="AE239">
        <v>61707.62</v>
      </c>
      <c r="AF239">
        <v>56776.78</v>
      </c>
      <c r="AG239">
        <v>83576.539999999994</v>
      </c>
      <c r="AH239">
        <v>64876.42</v>
      </c>
      <c r="AI239">
        <v>56530.39</v>
      </c>
      <c r="AJ239">
        <v>124950.21</v>
      </c>
      <c r="AK239">
        <v>134928.19</v>
      </c>
      <c r="AL239">
        <v>48612.65</v>
      </c>
      <c r="AM239">
        <v>15909.27</v>
      </c>
      <c r="AN239">
        <v>39784.410000000003</v>
      </c>
      <c r="AO239">
        <v>43706.99</v>
      </c>
      <c r="AP239">
        <v>24524.66</v>
      </c>
      <c r="AQ239">
        <v>3615.1</v>
      </c>
      <c r="AR239">
        <v>55568</v>
      </c>
      <c r="AS239">
        <v>37321.25</v>
      </c>
      <c r="AT239">
        <v>-6047.32</v>
      </c>
      <c r="AU239">
        <v>-7812.27</v>
      </c>
      <c r="AV239">
        <v>-5786.98</v>
      </c>
      <c r="AW239">
        <v>-3667.05</v>
      </c>
      <c r="AX239">
        <v>30006.75</v>
      </c>
      <c r="AY239">
        <v>17428.14</v>
      </c>
      <c r="AZ239">
        <v>27513.77</v>
      </c>
      <c r="BA239">
        <v>41416.46</v>
      </c>
      <c r="BB239">
        <v>60916.26</v>
      </c>
      <c r="BC239">
        <v>0</v>
      </c>
      <c r="BD239">
        <v>0</v>
      </c>
      <c r="BE239">
        <v>0</v>
      </c>
      <c r="BF239">
        <v>0</v>
      </c>
      <c r="BG239">
        <v>0</v>
      </c>
    </row>
    <row r="240" spans="1:59">
      <c r="A240" t="s">
        <v>580</v>
      </c>
      <c r="B240">
        <v>177176.56</v>
      </c>
      <c r="C240">
        <v>68550.33</v>
      </c>
      <c r="D240">
        <v>143653.82</v>
      </c>
      <c r="E240">
        <v>37128.089999999997</v>
      </c>
      <c r="F240">
        <v>66703.37</v>
      </c>
      <c r="G240">
        <v>73372.649999999994</v>
      </c>
      <c r="H240">
        <v>159837.24</v>
      </c>
      <c r="I240">
        <v>110697.54</v>
      </c>
      <c r="J240">
        <v>13592.58</v>
      </c>
      <c r="K240">
        <v>-80276.42</v>
      </c>
      <c r="L240">
        <v>-446284.88</v>
      </c>
      <c r="M240">
        <v>-372865.07</v>
      </c>
      <c r="N240">
        <v>-268049.71999999997</v>
      </c>
      <c r="O240">
        <v>-123751.82</v>
      </c>
      <c r="P240">
        <v>-141866.88</v>
      </c>
      <c r="Q240">
        <v>-8848.7999999999993</v>
      </c>
      <c r="R240">
        <v>-36612.769999999997</v>
      </c>
      <c r="S240">
        <v>-34589.65</v>
      </c>
      <c r="T240">
        <v>175519.93</v>
      </c>
      <c r="U240">
        <v>166940.01999999999</v>
      </c>
      <c r="V240">
        <v>105377.74</v>
      </c>
      <c r="W240">
        <v>20667.13</v>
      </c>
      <c r="X240">
        <v>-3563.65</v>
      </c>
      <c r="Y240">
        <v>-6921.48</v>
      </c>
      <c r="Z240">
        <v>49907.22</v>
      </c>
      <c r="AA240">
        <v>9180.6299999999992</v>
      </c>
      <c r="AB240">
        <v>74544.899999999994</v>
      </c>
      <c r="AC240">
        <v>39742.82</v>
      </c>
      <c r="AD240">
        <v>11606.1</v>
      </c>
      <c r="AE240">
        <v>-35765.370000000003</v>
      </c>
      <c r="AF240">
        <v>-43113.55</v>
      </c>
      <c r="AG240">
        <v>-51669.25</v>
      </c>
      <c r="AH240">
        <v>-19338.18</v>
      </c>
      <c r="AI240">
        <v>-27258.720000000001</v>
      </c>
      <c r="AJ240">
        <v>-95985.2</v>
      </c>
      <c r="AK240">
        <v>-73104.56</v>
      </c>
      <c r="AL240">
        <v>11955.27</v>
      </c>
      <c r="AM240">
        <v>-11649.82</v>
      </c>
      <c r="AN240">
        <v>-20616.88</v>
      </c>
      <c r="AO240">
        <v>-75762.44</v>
      </c>
      <c r="AP240">
        <v>-42961.17</v>
      </c>
      <c r="AQ240">
        <v>-32475.46</v>
      </c>
      <c r="AR240">
        <v>-311621.78000000003</v>
      </c>
      <c r="AS240">
        <v>-298144.24</v>
      </c>
      <c r="AT240">
        <v>-187253.61</v>
      </c>
      <c r="AU240">
        <v>-65445.85</v>
      </c>
      <c r="AV240">
        <v>55720.23</v>
      </c>
      <c r="AW240">
        <v>90098.96</v>
      </c>
      <c r="AX240">
        <v>70690.13</v>
      </c>
      <c r="AY240">
        <v>62389.78</v>
      </c>
      <c r="AZ240">
        <v>-177974.55</v>
      </c>
      <c r="BA240">
        <v>-184168.38</v>
      </c>
      <c r="BB240">
        <v>-105310.59</v>
      </c>
      <c r="BC240">
        <v>0</v>
      </c>
      <c r="BD240">
        <v>0</v>
      </c>
      <c r="BE240">
        <v>0</v>
      </c>
      <c r="BF240">
        <v>0</v>
      </c>
      <c r="BG240">
        <v>0</v>
      </c>
    </row>
    <row r="241" spans="1:59">
      <c r="A241" t="s">
        <v>581</v>
      </c>
      <c r="B241">
        <v>12227.97</v>
      </c>
      <c r="C241">
        <v>2438.73</v>
      </c>
      <c r="D241">
        <v>-4861.58</v>
      </c>
      <c r="E241">
        <v>22746.2</v>
      </c>
      <c r="F241">
        <v>39176.75</v>
      </c>
      <c r="G241">
        <v>24423.759999999998</v>
      </c>
      <c r="H241">
        <v>-54457</v>
      </c>
      <c r="I241">
        <v>-77797.17</v>
      </c>
      <c r="J241">
        <v>-55986.239999999998</v>
      </c>
      <c r="K241">
        <v>-77096.460000000006</v>
      </c>
      <c r="L241">
        <v>-23797.03</v>
      </c>
      <c r="M241">
        <v>-90213.440000000002</v>
      </c>
      <c r="N241">
        <v>-8486.7999999999993</v>
      </c>
      <c r="O241">
        <v>-9324.17</v>
      </c>
      <c r="P241">
        <v>-12813.69</v>
      </c>
      <c r="Q241">
        <v>-8390.33</v>
      </c>
      <c r="R241">
        <v>-6620.94</v>
      </c>
      <c r="S241">
        <v>-5156.54</v>
      </c>
      <c r="T241">
        <v>2818.07</v>
      </c>
      <c r="U241">
        <v>-701.72</v>
      </c>
      <c r="V241">
        <v>5019.6099999999997</v>
      </c>
      <c r="W241">
        <v>-2042.19</v>
      </c>
      <c r="X241">
        <v>-6087.73</v>
      </c>
      <c r="Y241">
        <v>-26817.08</v>
      </c>
      <c r="Z241">
        <v>-5104.7</v>
      </c>
      <c r="AA241">
        <v>-3139.04</v>
      </c>
      <c r="AB241">
        <v>-11646</v>
      </c>
      <c r="AC241">
        <v>-24094.9</v>
      </c>
      <c r="AD241">
        <v>382.61</v>
      </c>
      <c r="AE241">
        <v>3833.65</v>
      </c>
      <c r="AF241">
        <v>-5489.01</v>
      </c>
      <c r="AG241">
        <v>-35837.19</v>
      </c>
      <c r="AH241">
        <v>2823.02</v>
      </c>
      <c r="AI241">
        <v>611.02</v>
      </c>
      <c r="AJ241">
        <v>-25506</v>
      </c>
      <c r="AK241">
        <v>-57523.87</v>
      </c>
      <c r="AL241">
        <v>-8148.79</v>
      </c>
      <c r="AM241">
        <v>-2237.52</v>
      </c>
      <c r="AN241">
        <v>-29585.34</v>
      </c>
      <c r="AO241">
        <v>-68353.919999999998</v>
      </c>
      <c r="AP241">
        <v>-9606.5300000000007</v>
      </c>
      <c r="AQ241">
        <v>-4747.47</v>
      </c>
      <c r="AR241">
        <v>-7397.6</v>
      </c>
      <c r="AS241">
        <v>-39359.75</v>
      </c>
      <c r="AT241">
        <v>-10328.049999999999</v>
      </c>
      <c r="AU241">
        <v>-755.15</v>
      </c>
      <c r="AV241">
        <v>-3526.71</v>
      </c>
      <c r="AW241">
        <v>-10240.799999999999</v>
      </c>
      <c r="AX241">
        <v>-13579.8</v>
      </c>
      <c r="AY241">
        <v>587.80999999999995</v>
      </c>
      <c r="AZ241">
        <v>870.98</v>
      </c>
      <c r="BA241">
        <v>-1169.54</v>
      </c>
      <c r="BB241">
        <v>-2752.32</v>
      </c>
      <c r="BC241">
        <v>52202</v>
      </c>
      <c r="BD241">
        <v>-215659</v>
      </c>
      <c r="BE241">
        <v>-148982.76999999999</v>
      </c>
      <c r="BF241">
        <v>-87595</v>
      </c>
      <c r="BG241">
        <v>-975.89</v>
      </c>
    </row>
    <row r="242" spans="1:59">
      <c r="A242" t="s">
        <v>582</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583</v>
      </c>
      <c r="B243">
        <v>-51293.54</v>
      </c>
      <c r="C243">
        <v>-102337.64</v>
      </c>
      <c r="D243">
        <v>39497.949999999997</v>
      </c>
      <c r="E243">
        <v>-54170.58</v>
      </c>
      <c r="F243">
        <v>-37710.68</v>
      </c>
      <c r="G243">
        <v>-49851.44</v>
      </c>
      <c r="H243">
        <v>-154476.43</v>
      </c>
      <c r="I243">
        <v>-141718.98000000001</v>
      </c>
      <c r="J243">
        <v>-194764.54</v>
      </c>
      <c r="K243">
        <v>-195684.15</v>
      </c>
      <c r="L243">
        <v>-45193.9</v>
      </c>
      <c r="M243">
        <v>-78146.64</v>
      </c>
      <c r="N243">
        <v>-63291.54</v>
      </c>
      <c r="O243">
        <v>-108660.13</v>
      </c>
      <c r="P243">
        <v>77954.679999999993</v>
      </c>
      <c r="Q243">
        <v>10218.48</v>
      </c>
      <c r="R243">
        <v>-34451.68</v>
      </c>
      <c r="S243">
        <v>-57838.2</v>
      </c>
      <c r="T243">
        <v>72161.66</v>
      </c>
      <c r="U243">
        <v>235.07</v>
      </c>
      <c r="V243">
        <v>-45091.199999999997</v>
      </c>
      <c r="W243">
        <v>-76208.289999999994</v>
      </c>
      <c r="X243">
        <v>23794.34</v>
      </c>
      <c r="Y243">
        <v>12867.54</v>
      </c>
      <c r="Z243">
        <v>-6438.21</v>
      </c>
      <c r="AA243">
        <v>-42316.81</v>
      </c>
      <c r="AB243">
        <v>7053.05</v>
      </c>
      <c r="AC243">
        <v>-32450.92</v>
      </c>
      <c r="AD243">
        <v>-47722.89</v>
      </c>
      <c r="AE243">
        <v>-56144.26</v>
      </c>
      <c r="AF243">
        <v>-5415.56</v>
      </c>
      <c r="AG243">
        <v>-15126.01</v>
      </c>
      <c r="AH243">
        <v>-41532.339999999997</v>
      </c>
      <c r="AI243">
        <v>-70890.2</v>
      </c>
      <c r="AJ243">
        <v>23664.639999999999</v>
      </c>
      <c r="AK243">
        <v>27935.16</v>
      </c>
      <c r="AL243">
        <v>22290.959999999999</v>
      </c>
      <c r="AM243">
        <v>487.86</v>
      </c>
      <c r="AN243">
        <v>-22955.96</v>
      </c>
      <c r="AO243">
        <v>-26227.39</v>
      </c>
      <c r="AP243">
        <v>-29797.07</v>
      </c>
      <c r="AQ243">
        <v>-42919.82</v>
      </c>
      <c r="AR243">
        <v>-24098.62</v>
      </c>
      <c r="AS243">
        <v>12064.64</v>
      </c>
      <c r="AT243">
        <v>31108.97</v>
      </c>
      <c r="AU243">
        <v>-10329.4</v>
      </c>
      <c r="AV243">
        <v>33578.120000000003</v>
      </c>
      <c r="AW243">
        <v>4620.51</v>
      </c>
      <c r="AX243">
        <v>-15348.04</v>
      </c>
      <c r="AY243">
        <v>-45841.33</v>
      </c>
      <c r="AZ243">
        <v>-29801.86</v>
      </c>
      <c r="BA243">
        <v>24478.68</v>
      </c>
      <c r="BB243">
        <v>12842.61</v>
      </c>
      <c r="BC243">
        <v>0</v>
      </c>
      <c r="BD243">
        <v>0</v>
      </c>
      <c r="BE243">
        <v>0</v>
      </c>
      <c r="BF243">
        <v>0</v>
      </c>
      <c r="BG243">
        <v>0</v>
      </c>
    </row>
    <row r="244" spans="1:59">
      <c r="A244" t="s">
        <v>584</v>
      </c>
      <c r="B244">
        <v>0</v>
      </c>
      <c r="C244">
        <v>0</v>
      </c>
      <c r="D244">
        <v>-11923.64</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c r="A245" t="s">
        <v>585</v>
      </c>
      <c r="B245">
        <v>-15073.13</v>
      </c>
      <c r="C245">
        <v>-13802.86</v>
      </c>
      <c r="D245">
        <v>-14975.54</v>
      </c>
      <c r="E245">
        <v>-10493.42</v>
      </c>
      <c r="F245">
        <v>-26262.07</v>
      </c>
      <c r="G245">
        <v>-29976.05</v>
      </c>
      <c r="H245">
        <v>25208.639999999999</v>
      </c>
      <c r="I245">
        <v>16047.39</v>
      </c>
      <c r="J245">
        <v>13003.24</v>
      </c>
      <c r="K245">
        <v>18166.009999999998</v>
      </c>
      <c r="L245">
        <v>-15099.56</v>
      </c>
      <c r="M245">
        <v>4867.0200000000004</v>
      </c>
      <c r="N245">
        <v>-9372.2900000000009</v>
      </c>
      <c r="O245">
        <v>-5624.48</v>
      </c>
      <c r="P245">
        <v>-1151.28</v>
      </c>
      <c r="Q245">
        <v>9323.61</v>
      </c>
      <c r="R245">
        <v>-8471.58</v>
      </c>
      <c r="S245">
        <v>-1927.32</v>
      </c>
      <c r="T245">
        <v>-1153.57</v>
      </c>
      <c r="U245">
        <v>-4221.24</v>
      </c>
      <c r="V245">
        <v>-5038.75</v>
      </c>
      <c r="W245">
        <v>-3353.23</v>
      </c>
      <c r="X245">
        <v>-2125.86</v>
      </c>
      <c r="Y245">
        <v>-536.74</v>
      </c>
      <c r="Z245">
        <v>-675.02</v>
      </c>
      <c r="AA245">
        <v>931.53</v>
      </c>
      <c r="AB245">
        <v>-1461.75</v>
      </c>
      <c r="AC245">
        <v>-1347.24</v>
      </c>
      <c r="AD245">
        <v>-726.95</v>
      </c>
      <c r="AE245">
        <v>-7955.84</v>
      </c>
      <c r="AF245">
        <v>-3033.78</v>
      </c>
      <c r="AG245">
        <v>3009.64</v>
      </c>
      <c r="AH245">
        <v>-1727.56</v>
      </c>
      <c r="AI245">
        <v>-3999.09</v>
      </c>
      <c r="AJ245">
        <v>-9516.52</v>
      </c>
      <c r="AK245">
        <v>-4200.2299999999996</v>
      </c>
      <c r="AL245">
        <v>-4787.4399999999996</v>
      </c>
      <c r="AM245">
        <v>-6087.64</v>
      </c>
      <c r="AN245">
        <v>6144.64</v>
      </c>
      <c r="AO245">
        <v>3810.66</v>
      </c>
      <c r="AP245">
        <v>-360.9</v>
      </c>
      <c r="AQ245">
        <v>-2455.15</v>
      </c>
      <c r="AR245">
        <v>2408.13</v>
      </c>
      <c r="AS245">
        <v>15009.42</v>
      </c>
      <c r="AT245">
        <v>-6304.07</v>
      </c>
      <c r="AU245">
        <v>-21379.78</v>
      </c>
      <c r="AV245">
        <v>8812.59</v>
      </c>
      <c r="AW245">
        <v>9656.59</v>
      </c>
      <c r="AX245">
        <v>-7150.4</v>
      </c>
      <c r="AY245">
        <v>-18116.8</v>
      </c>
      <c r="AZ245">
        <v>-15772.29</v>
      </c>
      <c r="BA245">
        <v>-37403.03</v>
      </c>
      <c r="BB245">
        <v>-43362.05</v>
      </c>
      <c r="BC245">
        <v>-100225</v>
      </c>
      <c r="BD245">
        <v>24356</v>
      </c>
      <c r="BE245">
        <v>86597.62</v>
      </c>
      <c r="BF245">
        <v>13653</v>
      </c>
      <c r="BG245">
        <v>215.42</v>
      </c>
    </row>
    <row r="246" spans="1:59">
      <c r="A246" t="s">
        <v>586</v>
      </c>
      <c r="B246">
        <v>427084.46</v>
      </c>
      <c r="C246">
        <v>104120.41</v>
      </c>
      <c r="D246">
        <v>618978.02</v>
      </c>
      <c r="E246">
        <v>410155.49</v>
      </c>
      <c r="F246">
        <v>303450.23</v>
      </c>
      <c r="G246">
        <v>145808.59</v>
      </c>
      <c r="H246">
        <v>460889.79</v>
      </c>
      <c r="I246">
        <v>285864.84999999998</v>
      </c>
      <c r="J246">
        <v>17059.63</v>
      </c>
      <c r="K246">
        <v>-126926.57</v>
      </c>
      <c r="L246">
        <v>56676.75</v>
      </c>
      <c r="M246">
        <v>-98263.84</v>
      </c>
      <c r="N246">
        <v>-91804.47</v>
      </c>
      <c r="O246">
        <v>-161739.42000000001</v>
      </c>
      <c r="P246">
        <v>329690.14</v>
      </c>
      <c r="Q246">
        <v>267391.40999999997</v>
      </c>
      <c r="R246">
        <v>57344.95</v>
      </c>
      <c r="S246">
        <v>-41366.660000000003</v>
      </c>
      <c r="T246">
        <v>592647.88</v>
      </c>
      <c r="U246">
        <v>357277.98</v>
      </c>
      <c r="V246">
        <v>194106.42</v>
      </c>
      <c r="W246">
        <v>13024.15</v>
      </c>
      <c r="X246">
        <v>322865.15999999997</v>
      </c>
      <c r="Y246">
        <v>213198.86</v>
      </c>
      <c r="Z246">
        <v>184972.75</v>
      </c>
      <c r="AA246">
        <v>61247.73</v>
      </c>
      <c r="AB246">
        <v>330854.84000000003</v>
      </c>
      <c r="AC246">
        <v>176557.74</v>
      </c>
      <c r="AD246">
        <v>102335.87</v>
      </c>
      <c r="AE246">
        <v>27006.85</v>
      </c>
      <c r="AF246">
        <v>271001.71999999997</v>
      </c>
      <c r="AG246">
        <v>158349.09</v>
      </c>
      <c r="AH246">
        <v>125589.83</v>
      </c>
      <c r="AI246">
        <v>16364.81</v>
      </c>
      <c r="AJ246">
        <v>260101.33</v>
      </c>
      <c r="AK246">
        <v>207363.16</v>
      </c>
      <c r="AL246">
        <v>192314.65</v>
      </c>
      <c r="AM246">
        <v>65572.649999999994</v>
      </c>
      <c r="AN246">
        <v>230402.38</v>
      </c>
      <c r="AO246">
        <v>98051.67</v>
      </c>
      <c r="AP246">
        <v>85583.46</v>
      </c>
      <c r="AQ246">
        <v>1687.99</v>
      </c>
      <c r="AR246">
        <v>-73746.210000000006</v>
      </c>
      <c r="AS246">
        <v>-89313.23</v>
      </c>
      <c r="AT246">
        <v>-55348.04</v>
      </c>
      <c r="AU246">
        <v>-37579.03</v>
      </c>
      <c r="AV246">
        <v>244529.54</v>
      </c>
      <c r="AW246">
        <v>203715.38</v>
      </c>
      <c r="AX246">
        <v>143632.78</v>
      </c>
      <c r="AY246">
        <v>62518.65</v>
      </c>
      <c r="AZ246">
        <v>-38387.4</v>
      </c>
      <c r="BA246">
        <v>-44402.25</v>
      </c>
      <c r="BB246">
        <v>-12233.7</v>
      </c>
      <c r="BC246">
        <v>-15923</v>
      </c>
      <c r="BD246">
        <v>100049</v>
      </c>
      <c r="BE246">
        <v>132191.32999999999</v>
      </c>
      <c r="BF246">
        <v>80850</v>
      </c>
      <c r="BG246">
        <v>87774.21</v>
      </c>
    </row>
    <row r="247" spans="1:59">
      <c r="A247" t="s">
        <v>625</v>
      </c>
      <c r="B247">
        <v>-1957.23</v>
      </c>
      <c r="C247">
        <v>-1020.77</v>
      </c>
      <c r="D247">
        <v>-4862.7</v>
      </c>
      <c r="E247">
        <v>-3671.59</v>
      </c>
      <c r="F247">
        <v>-2504.75</v>
      </c>
      <c r="G247">
        <v>-1367.38</v>
      </c>
      <c r="H247">
        <v>-8996.5300000000007</v>
      </c>
      <c r="I247">
        <v>-7140.07</v>
      </c>
      <c r="J247">
        <v>-5116.76</v>
      </c>
      <c r="K247">
        <v>-2769.69</v>
      </c>
      <c r="L247">
        <v>-8173.13</v>
      </c>
      <c r="M247">
        <v>-5442.88</v>
      </c>
      <c r="N247">
        <v>-2810.87</v>
      </c>
      <c r="O247">
        <v>-1267.77</v>
      </c>
      <c r="P247">
        <v>-1362.42</v>
      </c>
      <c r="Q247">
        <v>-642.78</v>
      </c>
      <c r="R247">
        <v>-302.61</v>
      </c>
      <c r="S247">
        <v>-99.64</v>
      </c>
      <c r="T247">
        <v>-1432.21</v>
      </c>
      <c r="U247">
        <v>-1353.58</v>
      </c>
      <c r="V247">
        <v>-1198.5899999999999</v>
      </c>
      <c r="W247">
        <v>-628.63</v>
      </c>
      <c r="X247">
        <v>-3211.22</v>
      </c>
      <c r="Y247">
        <v>-2587.6999999999998</v>
      </c>
      <c r="Z247">
        <v>-1914.18</v>
      </c>
      <c r="AA247">
        <v>-1104.45</v>
      </c>
      <c r="AB247">
        <v>-8242.9500000000007</v>
      </c>
      <c r="AC247">
        <v>-6818.88</v>
      </c>
      <c r="AD247">
        <v>-4898.9799999999996</v>
      </c>
      <c r="AE247">
        <v>-2604.13</v>
      </c>
      <c r="AF247">
        <v>-13067.21</v>
      </c>
      <c r="AG247">
        <v>-10296.6</v>
      </c>
      <c r="AH247">
        <v>-7070.4</v>
      </c>
      <c r="AI247">
        <v>-3614.83</v>
      </c>
      <c r="AJ247">
        <v>-15609.41</v>
      </c>
      <c r="AK247">
        <v>-12111.11</v>
      </c>
      <c r="AL247">
        <v>-8304.7199999999993</v>
      </c>
      <c r="AM247">
        <v>-4160.7299999999996</v>
      </c>
      <c r="AN247">
        <v>-21506.22</v>
      </c>
      <c r="AO247">
        <v>-16239.56</v>
      </c>
      <c r="AP247">
        <v>-10998.47</v>
      </c>
      <c r="AQ247">
        <v>-5390.42</v>
      </c>
      <c r="AR247">
        <v>-16197.24</v>
      </c>
      <c r="AS247">
        <v>-11043.65</v>
      </c>
      <c r="AT247">
        <v>-6022.75</v>
      </c>
      <c r="AU247">
        <v>-2167.9299999999998</v>
      </c>
      <c r="AV247">
        <v>-15089.13</v>
      </c>
      <c r="AW247">
        <v>-11292.88</v>
      </c>
      <c r="AX247">
        <v>-7704.36</v>
      </c>
      <c r="AY247">
        <v>-3987.15</v>
      </c>
      <c r="AZ247">
        <v>-16452.939999999999</v>
      </c>
      <c r="BA247">
        <v>-12427.56</v>
      </c>
      <c r="BB247">
        <v>-9065.0400000000009</v>
      </c>
      <c r="BC247">
        <v>-5001</v>
      </c>
      <c r="BD247">
        <v>-17044</v>
      </c>
      <c r="BE247">
        <v>0</v>
      </c>
      <c r="BF247">
        <v>0</v>
      </c>
      <c r="BG247">
        <v>0</v>
      </c>
    </row>
    <row r="248" spans="1:59">
      <c r="A248" t="s">
        <v>587</v>
      </c>
      <c r="B248">
        <v>-22178</v>
      </c>
      <c r="C248">
        <v>-705.84</v>
      </c>
      <c r="D248">
        <v>-36162.089999999997</v>
      </c>
      <c r="E248">
        <v>-35670.86</v>
      </c>
      <c r="F248">
        <v>-23338.87</v>
      </c>
      <c r="G248">
        <v>-493.87</v>
      </c>
      <c r="H248">
        <v>-121966.36</v>
      </c>
      <c r="I248">
        <v>-84189.41</v>
      </c>
      <c r="J248">
        <v>-1722.98</v>
      </c>
      <c r="K248">
        <v>-1015.69</v>
      </c>
      <c r="L248">
        <v>-153562.93</v>
      </c>
      <c r="M248">
        <v>-79752.44</v>
      </c>
      <c r="N248">
        <v>-79263.77</v>
      </c>
      <c r="O248">
        <v>-932.33</v>
      </c>
      <c r="P248">
        <v>-91641.84</v>
      </c>
      <c r="Q248">
        <v>-90365.34</v>
      </c>
      <c r="R248">
        <v>-40477.19</v>
      </c>
      <c r="S248">
        <v>-548.21</v>
      </c>
      <c r="T248">
        <v>-56102.81</v>
      </c>
      <c r="U248">
        <v>-27868.04</v>
      </c>
      <c r="V248">
        <v>-27469.57</v>
      </c>
      <c r="W248">
        <v>-362.6</v>
      </c>
      <c r="X248">
        <v>-48825.46</v>
      </c>
      <c r="Y248">
        <v>-20483.87</v>
      </c>
      <c r="Z248">
        <v>-20105.66</v>
      </c>
      <c r="AA248">
        <v>-367.76</v>
      </c>
      <c r="AB248">
        <v>-42692.86</v>
      </c>
      <c r="AC248">
        <v>-18980.96</v>
      </c>
      <c r="AD248">
        <v>-18453.419999999998</v>
      </c>
      <c r="AE248">
        <v>-649.95000000000005</v>
      </c>
      <c r="AF248">
        <v>-58858.1</v>
      </c>
      <c r="AG248">
        <v>-31775.919999999998</v>
      </c>
      <c r="AH248">
        <v>-29895.93</v>
      </c>
      <c r="AI248">
        <v>-962.79</v>
      </c>
      <c r="AJ248">
        <v>-80749.850000000006</v>
      </c>
      <c r="AK248">
        <v>-40228</v>
      </c>
      <c r="AL248">
        <v>-39594.050000000003</v>
      </c>
      <c r="AM248">
        <v>-709.9</v>
      </c>
      <c r="AN248">
        <v>-69539.31</v>
      </c>
      <c r="AO248">
        <v>-27273.43</v>
      </c>
      <c r="AP248">
        <v>-25169.09</v>
      </c>
      <c r="AQ248">
        <v>343.62</v>
      </c>
      <c r="AR248">
        <v>-40667.74</v>
      </c>
      <c r="AS248">
        <v>-9910.44</v>
      </c>
      <c r="AT248">
        <v>-10325.91</v>
      </c>
      <c r="AU248">
        <v>66.5</v>
      </c>
      <c r="AV248">
        <v>-21923.45</v>
      </c>
      <c r="AW248">
        <v>-13540.21</v>
      </c>
      <c r="AX248">
        <v>-5523.8</v>
      </c>
      <c r="AY248">
        <v>0</v>
      </c>
      <c r="AZ248">
        <v>-22384.83</v>
      </c>
      <c r="BA248">
        <v>-22314.18</v>
      </c>
      <c r="BB248">
        <v>-14067.93</v>
      </c>
      <c r="BC248">
        <v>-83</v>
      </c>
      <c r="BD248">
        <v>-29271</v>
      </c>
      <c r="BE248">
        <v>0</v>
      </c>
      <c r="BF248">
        <v>0</v>
      </c>
      <c r="BG248">
        <v>0</v>
      </c>
    </row>
    <row r="249" spans="1:59">
      <c r="A249" t="s">
        <v>363</v>
      </c>
      <c r="B249">
        <v>402949.23</v>
      </c>
      <c r="C249">
        <v>102393.8</v>
      </c>
      <c r="D249">
        <v>577953.23</v>
      </c>
      <c r="E249">
        <v>370813.03</v>
      </c>
      <c r="F249">
        <v>277606.61</v>
      </c>
      <c r="G249">
        <v>143947.34</v>
      </c>
      <c r="H249">
        <v>329926.89</v>
      </c>
      <c r="I249">
        <v>194535.37</v>
      </c>
      <c r="J249">
        <v>10219.89</v>
      </c>
      <c r="K249">
        <v>-130711.95</v>
      </c>
      <c r="L249">
        <v>-105059.3</v>
      </c>
      <c r="M249">
        <v>-183459.15</v>
      </c>
      <c r="N249">
        <v>-173879.11</v>
      </c>
      <c r="O249">
        <v>-163939.51999999999</v>
      </c>
      <c r="P249">
        <v>236685.87</v>
      </c>
      <c r="Q249">
        <v>176383.29</v>
      </c>
      <c r="R249">
        <v>16565.16</v>
      </c>
      <c r="S249">
        <v>-42014.51</v>
      </c>
      <c r="T249">
        <v>535112.86</v>
      </c>
      <c r="U249">
        <v>328056.36</v>
      </c>
      <c r="V249">
        <v>165438.26</v>
      </c>
      <c r="W249">
        <v>12032.92</v>
      </c>
      <c r="X249">
        <v>270828.48</v>
      </c>
      <c r="Y249">
        <v>190127.28</v>
      </c>
      <c r="Z249">
        <v>162952.91</v>
      </c>
      <c r="AA249">
        <v>59775.51</v>
      </c>
      <c r="AB249">
        <v>279919.03000000003</v>
      </c>
      <c r="AC249">
        <v>150757.9</v>
      </c>
      <c r="AD249">
        <v>78983.47</v>
      </c>
      <c r="AE249">
        <v>23752.77</v>
      </c>
      <c r="AF249">
        <v>199076.42</v>
      </c>
      <c r="AG249">
        <v>116276.58</v>
      </c>
      <c r="AH249">
        <v>88623.51</v>
      </c>
      <c r="AI249">
        <v>11787.19</v>
      </c>
      <c r="AJ249">
        <v>163742.07</v>
      </c>
      <c r="AK249">
        <v>155024.04999999999</v>
      </c>
      <c r="AL249">
        <v>144415.88</v>
      </c>
      <c r="AM249">
        <v>60702.03</v>
      </c>
      <c r="AN249">
        <v>139356.85</v>
      </c>
      <c r="AO249">
        <v>54538.67</v>
      </c>
      <c r="AP249">
        <v>49415.91</v>
      </c>
      <c r="AQ249">
        <v>-3358.81</v>
      </c>
      <c r="AR249">
        <v>-130611.19</v>
      </c>
      <c r="AS249">
        <v>-110267.32</v>
      </c>
      <c r="AT249">
        <v>-71696.710000000006</v>
      </c>
      <c r="AU249">
        <v>-39680.449999999997</v>
      </c>
      <c r="AV249">
        <v>207516.96</v>
      </c>
      <c r="AW249">
        <v>178882.29</v>
      </c>
      <c r="AX249">
        <v>130404.62</v>
      </c>
      <c r="AY249">
        <v>58531.51</v>
      </c>
      <c r="AZ249">
        <v>-77225.17</v>
      </c>
      <c r="BA249">
        <v>-79143.990000000005</v>
      </c>
      <c r="BB249">
        <v>-35366.67</v>
      </c>
      <c r="BC249">
        <v>-21007</v>
      </c>
      <c r="BD249">
        <v>53734</v>
      </c>
      <c r="BE249">
        <v>132191.32999999999</v>
      </c>
      <c r="BF249">
        <v>80850</v>
      </c>
      <c r="BG249">
        <v>87774.21</v>
      </c>
    </row>
    <row r="250" spans="1:59">
      <c r="A250" t="s">
        <v>588</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589</v>
      </c>
      <c r="B251">
        <v>0</v>
      </c>
      <c r="C251">
        <v>0</v>
      </c>
      <c r="D251">
        <v>0</v>
      </c>
      <c r="E251">
        <v>0</v>
      </c>
      <c r="F251">
        <v>0</v>
      </c>
      <c r="G251">
        <v>0</v>
      </c>
      <c r="H251">
        <v>9345.3799999999992</v>
      </c>
      <c r="I251">
        <v>57453.97</v>
      </c>
      <c r="J251">
        <v>0</v>
      </c>
      <c r="K251">
        <v>0</v>
      </c>
      <c r="L251">
        <v>98866.95</v>
      </c>
      <c r="M251">
        <v>137520.42000000001</v>
      </c>
      <c r="N251">
        <v>110489.73</v>
      </c>
      <c r="O251">
        <v>70773.98</v>
      </c>
      <c r="P251">
        <v>111386.63</v>
      </c>
      <c r="Q251">
        <v>280665.99</v>
      </c>
      <c r="R251">
        <v>183401.15</v>
      </c>
      <c r="S251">
        <v>31329.75</v>
      </c>
      <c r="T251">
        <v>0</v>
      </c>
      <c r="U251">
        <v>-128432.63</v>
      </c>
      <c r="V251">
        <v>-45420.35</v>
      </c>
      <c r="W251">
        <v>-25160.05</v>
      </c>
      <c r="X251">
        <v>-56249.67</v>
      </c>
      <c r="Y251">
        <v>-4695.49</v>
      </c>
      <c r="Z251">
        <v>-19603.03</v>
      </c>
      <c r="AA251">
        <v>-1052.69</v>
      </c>
      <c r="AB251">
        <v>27704.63</v>
      </c>
      <c r="AC251">
        <v>28745.25</v>
      </c>
      <c r="AD251">
        <v>26805.14</v>
      </c>
      <c r="AE251">
        <v>21870.76</v>
      </c>
      <c r="AF251">
        <v>-23524.07</v>
      </c>
      <c r="AG251">
        <v>-4355.87</v>
      </c>
      <c r="AH251">
        <v>-7237.2</v>
      </c>
      <c r="AI251">
        <v>-10102.14</v>
      </c>
      <c r="AJ251">
        <v>13817.68</v>
      </c>
      <c r="AK251">
        <v>18876.96</v>
      </c>
      <c r="AL251">
        <v>19940.41</v>
      </c>
      <c r="AM251">
        <v>0</v>
      </c>
      <c r="AN251">
        <v>0</v>
      </c>
      <c r="AO251">
        <v>-858.33</v>
      </c>
      <c r="AP251">
        <v>277.8</v>
      </c>
      <c r="AQ251">
        <v>-10199.52</v>
      </c>
      <c r="AR251">
        <v>-939.3</v>
      </c>
      <c r="AS251">
        <v>-303.08</v>
      </c>
      <c r="AT251">
        <v>-1163.4100000000001</v>
      </c>
      <c r="AU251">
        <v>0</v>
      </c>
      <c r="AV251">
        <v>0</v>
      </c>
      <c r="AW251">
        <v>6790.3</v>
      </c>
      <c r="AX251">
        <v>0</v>
      </c>
      <c r="AY251">
        <v>0</v>
      </c>
      <c r="AZ251">
        <v>0</v>
      </c>
      <c r="BA251">
        <v>-32689.68</v>
      </c>
      <c r="BB251">
        <v>1356.15</v>
      </c>
      <c r="BC251">
        <v>0</v>
      </c>
      <c r="BD251">
        <v>0</v>
      </c>
      <c r="BE251">
        <v>0</v>
      </c>
      <c r="BF251">
        <v>0</v>
      </c>
      <c r="BG251">
        <v>0</v>
      </c>
    </row>
    <row r="252" spans="1:59">
      <c r="A252" t="s">
        <v>590</v>
      </c>
      <c r="B252">
        <v>0</v>
      </c>
      <c r="C252">
        <v>0</v>
      </c>
      <c r="D252">
        <v>0</v>
      </c>
      <c r="E252">
        <v>52281.440000000002</v>
      </c>
      <c r="F252">
        <v>0</v>
      </c>
      <c r="G252">
        <v>0</v>
      </c>
      <c r="H252">
        <v>0</v>
      </c>
      <c r="I252">
        <v>0</v>
      </c>
      <c r="J252">
        <v>0</v>
      </c>
      <c r="K252">
        <v>0</v>
      </c>
      <c r="L252">
        <v>0</v>
      </c>
      <c r="M252">
        <v>0</v>
      </c>
      <c r="N252">
        <v>0</v>
      </c>
      <c r="O252">
        <v>19907.63</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592</v>
      </c>
      <c r="B253">
        <v>-135390.06</v>
      </c>
      <c r="C253">
        <v>-53361.52</v>
      </c>
      <c r="D253">
        <v>-63150.11</v>
      </c>
      <c r="E253">
        <v>0</v>
      </c>
      <c r="F253">
        <v>-24698.41</v>
      </c>
      <c r="G253">
        <v>-47683.48</v>
      </c>
      <c r="H253">
        <v>0</v>
      </c>
      <c r="I253">
        <v>0</v>
      </c>
      <c r="J253">
        <v>0</v>
      </c>
      <c r="K253">
        <v>0</v>
      </c>
      <c r="L253">
        <v>19907.63</v>
      </c>
      <c r="M253">
        <v>0</v>
      </c>
      <c r="N253">
        <v>19907.63</v>
      </c>
      <c r="O253">
        <v>0</v>
      </c>
      <c r="P253">
        <v>0</v>
      </c>
      <c r="Q253">
        <v>-59996.79</v>
      </c>
      <c r="R253">
        <v>0</v>
      </c>
      <c r="S253">
        <v>0</v>
      </c>
      <c r="T253">
        <v>-318568.18</v>
      </c>
      <c r="U253">
        <v>-5000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-17965.919999999998</v>
      </c>
      <c r="AO253">
        <v>0</v>
      </c>
      <c r="AP253">
        <v>0</v>
      </c>
      <c r="AQ253">
        <v>0</v>
      </c>
      <c r="AR253">
        <v>0</v>
      </c>
      <c r="AS253">
        <v>0</v>
      </c>
      <c r="AT253">
        <v>0</v>
      </c>
      <c r="AU253">
        <v>-15541.4</v>
      </c>
      <c r="AV253">
        <v>9727.65</v>
      </c>
      <c r="AW253">
        <v>0</v>
      </c>
      <c r="AX253">
        <v>-45148.63</v>
      </c>
      <c r="AY253">
        <v>-18046.830000000002</v>
      </c>
      <c r="AZ253">
        <v>-99777.64</v>
      </c>
      <c r="BA253">
        <v>0</v>
      </c>
      <c r="BB253">
        <v>0</v>
      </c>
      <c r="BC253">
        <v>-5583</v>
      </c>
      <c r="BD253">
        <v>-11424</v>
      </c>
      <c r="BE253">
        <v>0</v>
      </c>
      <c r="BF253">
        <v>0</v>
      </c>
      <c r="BG253">
        <v>0</v>
      </c>
    </row>
    <row r="254" spans="1:59">
      <c r="A254" t="s">
        <v>595</v>
      </c>
      <c r="B254">
        <v>27.12</v>
      </c>
      <c r="C254">
        <v>0.28000000000000003</v>
      </c>
      <c r="D254">
        <v>255.33</v>
      </c>
      <c r="E254">
        <v>22.97</v>
      </c>
      <c r="F254">
        <v>22.46</v>
      </c>
      <c r="G254">
        <v>10.55</v>
      </c>
      <c r="H254">
        <v>1256.2</v>
      </c>
      <c r="I254">
        <v>1026.75</v>
      </c>
      <c r="J254">
        <v>1025.6500000000001</v>
      </c>
      <c r="K254">
        <v>987.08</v>
      </c>
      <c r="L254">
        <v>479.74</v>
      </c>
      <c r="M254">
        <v>442.03</v>
      </c>
      <c r="N254">
        <v>90.01</v>
      </c>
      <c r="O254">
        <v>47.73</v>
      </c>
      <c r="P254">
        <v>1465.28</v>
      </c>
      <c r="Q254">
        <v>854.99</v>
      </c>
      <c r="R254">
        <v>435.69</v>
      </c>
      <c r="S254">
        <v>382.59</v>
      </c>
      <c r="T254">
        <v>1956.51</v>
      </c>
      <c r="U254">
        <v>1981.68</v>
      </c>
      <c r="V254">
        <v>1176.6199999999999</v>
      </c>
      <c r="W254">
        <v>702.44</v>
      </c>
      <c r="X254">
        <v>796.4</v>
      </c>
      <c r="Y254">
        <v>633.72</v>
      </c>
      <c r="Z254">
        <v>631.19000000000005</v>
      </c>
      <c r="AA254">
        <v>1.5</v>
      </c>
      <c r="AB254">
        <v>1169.1400000000001</v>
      </c>
      <c r="AC254">
        <v>952.96</v>
      </c>
      <c r="AD254">
        <v>937.11</v>
      </c>
      <c r="AE254">
        <v>922.37</v>
      </c>
      <c r="AF254">
        <v>1490.31</v>
      </c>
      <c r="AG254">
        <v>1462.11</v>
      </c>
      <c r="AH254">
        <v>1395.19</v>
      </c>
      <c r="AI254">
        <v>482.34</v>
      </c>
      <c r="AJ254">
        <v>1349.78</v>
      </c>
      <c r="AK254">
        <v>926.17</v>
      </c>
      <c r="AL254">
        <v>904.41</v>
      </c>
      <c r="AM254">
        <v>409.31</v>
      </c>
      <c r="AN254">
        <v>1858.14</v>
      </c>
      <c r="AO254">
        <v>392.92</v>
      </c>
      <c r="AP254">
        <v>253.83</v>
      </c>
      <c r="AQ254">
        <v>140.19</v>
      </c>
      <c r="AR254">
        <v>733.56</v>
      </c>
      <c r="AS254">
        <v>76.150000000000006</v>
      </c>
      <c r="AT254">
        <v>16.54</v>
      </c>
      <c r="AU254">
        <v>13.34</v>
      </c>
      <c r="AV254">
        <v>105.7</v>
      </c>
      <c r="AW254">
        <v>21.79</v>
      </c>
      <c r="AX254">
        <v>10.039999999999999</v>
      </c>
      <c r="AY254">
        <v>1.7</v>
      </c>
      <c r="AZ254">
        <v>213.86</v>
      </c>
      <c r="BA254">
        <v>164.31</v>
      </c>
      <c r="BB254">
        <v>56.08</v>
      </c>
      <c r="BC254">
        <v>39</v>
      </c>
      <c r="BD254">
        <v>411</v>
      </c>
      <c r="BE254">
        <v>410.83</v>
      </c>
      <c r="BF254">
        <v>32</v>
      </c>
      <c r="BG254">
        <v>0</v>
      </c>
    </row>
    <row r="255" spans="1:59">
      <c r="A255" t="s">
        <v>596</v>
      </c>
      <c r="B255">
        <v>27.12</v>
      </c>
      <c r="C255">
        <v>0.28000000000000003</v>
      </c>
      <c r="D255">
        <v>255.33</v>
      </c>
      <c r="E255">
        <v>22.97</v>
      </c>
      <c r="F255">
        <v>22.46</v>
      </c>
      <c r="G255">
        <v>10.55</v>
      </c>
      <c r="H255">
        <v>1256.2</v>
      </c>
      <c r="I255">
        <v>1026.75</v>
      </c>
      <c r="J255">
        <v>1025.6500000000001</v>
      </c>
      <c r="K255">
        <v>987.08</v>
      </c>
      <c r="L255">
        <v>479.74</v>
      </c>
      <c r="M255">
        <v>442.03</v>
      </c>
      <c r="N255">
        <v>90.01</v>
      </c>
      <c r="O255">
        <v>47.73</v>
      </c>
      <c r="P255">
        <v>1465.28</v>
      </c>
      <c r="Q255">
        <v>854.99</v>
      </c>
      <c r="R255">
        <v>435.69</v>
      </c>
      <c r="S255">
        <v>382.59</v>
      </c>
      <c r="T255">
        <v>1956.51</v>
      </c>
      <c r="U255">
        <v>1981.68</v>
      </c>
      <c r="V255">
        <v>1176.6199999999999</v>
      </c>
      <c r="W255">
        <v>702.44</v>
      </c>
      <c r="X255">
        <v>796.4</v>
      </c>
      <c r="Y255">
        <v>633.72</v>
      </c>
      <c r="Z255">
        <v>631.19000000000005</v>
      </c>
      <c r="AA255">
        <v>1.5</v>
      </c>
      <c r="AB255">
        <v>1169.1400000000001</v>
      </c>
      <c r="AC255">
        <v>952.96</v>
      </c>
      <c r="AD255">
        <v>937.11</v>
      </c>
      <c r="AE255">
        <v>922.37</v>
      </c>
      <c r="AF255">
        <v>1490.31</v>
      </c>
      <c r="AG255">
        <v>1462.11</v>
      </c>
      <c r="AH255">
        <v>1395.19</v>
      </c>
      <c r="AI255">
        <v>482.34</v>
      </c>
      <c r="AJ255">
        <v>1349.78</v>
      </c>
      <c r="AK255">
        <v>926.17</v>
      </c>
      <c r="AL255">
        <v>904.41</v>
      </c>
      <c r="AM255">
        <v>409.31</v>
      </c>
      <c r="AN255">
        <v>1858.14</v>
      </c>
      <c r="AO255">
        <v>392.92</v>
      </c>
      <c r="AP255">
        <v>253.83</v>
      </c>
      <c r="AQ255">
        <v>140.19</v>
      </c>
      <c r="AR255">
        <v>733.56</v>
      </c>
      <c r="AS255">
        <v>76.150000000000006</v>
      </c>
      <c r="AT255">
        <v>16.54</v>
      </c>
      <c r="AU255">
        <v>13.34</v>
      </c>
      <c r="AV255">
        <v>105.7</v>
      </c>
      <c r="AW255">
        <v>21.79</v>
      </c>
      <c r="AX255">
        <v>10.039999999999999</v>
      </c>
      <c r="AY255">
        <v>1.7</v>
      </c>
      <c r="AZ255">
        <v>213.86</v>
      </c>
      <c r="BA255">
        <v>164.31</v>
      </c>
      <c r="BB255">
        <v>56.08</v>
      </c>
      <c r="BC255">
        <v>39</v>
      </c>
      <c r="BD255">
        <v>411</v>
      </c>
      <c r="BE255">
        <v>410.83</v>
      </c>
      <c r="BF255">
        <v>32</v>
      </c>
      <c r="BG255">
        <v>0</v>
      </c>
    </row>
    <row r="256" spans="1:59">
      <c r="A256" t="s">
        <v>364</v>
      </c>
      <c r="B256">
        <v>-15637.63</v>
      </c>
      <c r="C256">
        <v>-8616.1200000000008</v>
      </c>
      <c r="D256">
        <v>-18953.37</v>
      </c>
      <c r="E256">
        <v>-10561.75</v>
      </c>
      <c r="F256">
        <v>-8795.59</v>
      </c>
      <c r="G256">
        <v>-4044.04</v>
      </c>
      <c r="H256">
        <v>-35369.5</v>
      </c>
      <c r="I256">
        <v>-23802.7</v>
      </c>
      <c r="J256">
        <v>-16819.54</v>
      </c>
      <c r="K256">
        <v>-14854.89</v>
      </c>
      <c r="L256">
        <v>-32407.759999999998</v>
      </c>
      <c r="M256">
        <v>-25567.07</v>
      </c>
      <c r="N256">
        <v>-15857.37</v>
      </c>
      <c r="O256">
        <v>-11056.49</v>
      </c>
      <c r="P256">
        <v>-60964.68</v>
      </c>
      <c r="Q256">
        <v>-47607.99</v>
      </c>
      <c r="R256">
        <v>-31638.52</v>
      </c>
      <c r="S256">
        <v>-11510.62</v>
      </c>
      <c r="T256">
        <v>-28245.47</v>
      </c>
      <c r="U256">
        <v>-17445.03</v>
      </c>
      <c r="V256">
        <v>-13185.04</v>
      </c>
      <c r="W256">
        <v>-7014.47</v>
      </c>
      <c r="X256">
        <v>-29858.73</v>
      </c>
      <c r="Y256">
        <v>-23226.87</v>
      </c>
      <c r="Z256">
        <v>-17994.57</v>
      </c>
      <c r="AA256">
        <v>-11483.79</v>
      </c>
      <c r="AB256">
        <v>-38799.89</v>
      </c>
      <c r="AC256">
        <v>-28487.040000000001</v>
      </c>
      <c r="AD256">
        <v>-12687.41</v>
      </c>
      <c r="AE256">
        <v>-6183.53</v>
      </c>
      <c r="AF256">
        <v>-29381.24</v>
      </c>
      <c r="AG256">
        <v>-24913.7</v>
      </c>
      <c r="AH256">
        <v>-16853.54</v>
      </c>
      <c r="AI256">
        <v>-8449.9500000000007</v>
      </c>
      <c r="AJ256">
        <v>-69631.740000000005</v>
      </c>
      <c r="AK256">
        <v>-52280.6</v>
      </c>
      <c r="AL256">
        <v>-40786.980000000003</v>
      </c>
      <c r="AM256">
        <v>-27181.759999999998</v>
      </c>
      <c r="AN256">
        <v>-56533.69</v>
      </c>
      <c r="AO256">
        <v>-35628.17</v>
      </c>
      <c r="AP256">
        <v>-21833.47</v>
      </c>
      <c r="AQ256">
        <v>-10271.06</v>
      </c>
      <c r="AR256">
        <v>-43835.03</v>
      </c>
      <c r="AS256">
        <v>-35817.79</v>
      </c>
      <c r="AT256">
        <v>-24470.07</v>
      </c>
      <c r="AU256">
        <v>-17252.419999999998</v>
      </c>
      <c r="AV256">
        <v>-42004.12</v>
      </c>
      <c r="AW256">
        <v>-21188.62</v>
      </c>
      <c r="AX256">
        <v>-3508.48</v>
      </c>
      <c r="AY256">
        <v>-2513.7199999999998</v>
      </c>
      <c r="AZ256">
        <v>-29411.919999999998</v>
      </c>
      <c r="BA256">
        <v>-27844.5</v>
      </c>
      <c r="BB256">
        <v>-11459.96</v>
      </c>
      <c r="BC256">
        <v>-10682</v>
      </c>
      <c r="BD256">
        <v>-45683</v>
      </c>
      <c r="BE256">
        <v>-37488.51</v>
      </c>
      <c r="BF256">
        <v>-24846</v>
      </c>
      <c r="BG256">
        <v>-17739.849999999999</v>
      </c>
    </row>
    <row r="257" spans="1:59">
      <c r="A257" t="s">
        <v>596</v>
      </c>
      <c r="B257">
        <v>-11968.42</v>
      </c>
      <c r="C257">
        <v>-6640.81</v>
      </c>
      <c r="D257">
        <v>-15139.12</v>
      </c>
      <c r="E257">
        <v>-8046.24</v>
      </c>
      <c r="F257">
        <v>-6382.68</v>
      </c>
      <c r="G257">
        <v>-4012.54</v>
      </c>
      <c r="H257">
        <v>-29099.96</v>
      </c>
      <c r="I257">
        <v>-21317.279999999999</v>
      </c>
      <c r="J257">
        <v>-14614.12</v>
      </c>
      <c r="K257">
        <v>-12649.47</v>
      </c>
      <c r="L257">
        <v>-31179.360000000001</v>
      </c>
      <c r="M257">
        <v>-24338.67</v>
      </c>
      <c r="N257">
        <v>-14658.97</v>
      </c>
      <c r="O257">
        <v>-10654.09</v>
      </c>
      <c r="P257">
        <v>-54605.279999999999</v>
      </c>
      <c r="Q257">
        <v>-44552.79</v>
      </c>
      <c r="R257">
        <v>-30576.87</v>
      </c>
      <c r="S257">
        <v>-11232.12</v>
      </c>
      <c r="T257">
        <v>-27561.07</v>
      </c>
      <c r="U257">
        <v>-17145.63</v>
      </c>
      <c r="V257">
        <v>-12885.64</v>
      </c>
      <c r="W257">
        <v>-7014.47</v>
      </c>
      <c r="X257">
        <v>-29858.73</v>
      </c>
      <c r="Y257">
        <v>-23226.87</v>
      </c>
      <c r="Z257">
        <v>-17994.57</v>
      </c>
      <c r="AA257">
        <v>-11483.79</v>
      </c>
      <c r="AB257">
        <v>-38799.89</v>
      </c>
      <c r="AC257">
        <v>-28487.040000000001</v>
      </c>
      <c r="AD257">
        <v>-12687.41</v>
      </c>
      <c r="AE257">
        <v>-6183.53</v>
      </c>
      <c r="AF257">
        <v>-28130.240000000002</v>
      </c>
      <c r="AG257">
        <v>-23662.7</v>
      </c>
      <c r="AH257">
        <v>-15680.54</v>
      </c>
      <c r="AI257">
        <v>-7873.95</v>
      </c>
      <c r="AJ257">
        <v>-69631.740000000005</v>
      </c>
      <c r="AK257">
        <v>-36106.61</v>
      </c>
      <c r="AL257">
        <v>-24634.880000000001</v>
      </c>
      <c r="AM257">
        <v>-11305.66</v>
      </c>
      <c r="AN257">
        <v>-41055.19</v>
      </c>
      <c r="AO257">
        <v>-33193.25</v>
      </c>
      <c r="AP257">
        <v>-21014.26</v>
      </c>
      <c r="AQ257">
        <v>-9534.06</v>
      </c>
      <c r="AR257">
        <v>-42024.79</v>
      </c>
      <c r="AS257">
        <v>-34007.550000000003</v>
      </c>
      <c r="AT257">
        <v>-22659.83</v>
      </c>
      <c r="AU257">
        <v>-15701.38</v>
      </c>
      <c r="AV257">
        <v>-28389.62</v>
      </c>
      <c r="AW257">
        <v>-21188.62</v>
      </c>
      <c r="AX257">
        <v>-3489.98</v>
      </c>
      <c r="AY257">
        <v>-2495.2199999999998</v>
      </c>
      <c r="AZ257">
        <v>-9748.01</v>
      </c>
      <c r="BA257">
        <v>-27844.5</v>
      </c>
      <c r="BB257">
        <v>-11459.96</v>
      </c>
      <c r="BC257">
        <v>-10682</v>
      </c>
      <c r="BD257">
        <v>-45683</v>
      </c>
      <c r="BE257">
        <v>-37488.51</v>
      </c>
      <c r="BF257">
        <v>-24846</v>
      </c>
      <c r="BG257">
        <v>-17739.849999999999</v>
      </c>
    </row>
    <row r="258" spans="1:59">
      <c r="A258" t="s">
        <v>597</v>
      </c>
      <c r="B258">
        <v>-3669.2</v>
      </c>
      <c r="C258">
        <v>-1975.3</v>
      </c>
      <c r="D258">
        <v>-3654.25</v>
      </c>
      <c r="E258">
        <v>-2355.5100000000002</v>
      </c>
      <c r="F258">
        <v>-2412.91</v>
      </c>
      <c r="G258">
        <v>-31.5</v>
      </c>
      <c r="H258">
        <v>-6269.54</v>
      </c>
      <c r="I258">
        <v>-2485.42</v>
      </c>
      <c r="J258">
        <v>-2205.42</v>
      </c>
      <c r="K258">
        <v>-2205.42</v>
      </c>
      <c r="L258">
        <v>-1228.4000000000001</v>
      </c>
      <c r="M258">
        <v>-1228.4000000000001</v>
      </c>
      <c r="N258">
        <v>-1198.4000000000001</v>
      </c>
      <c r="O258">
        <v>-402.4</v>
      </c>
      <c r="P258">
        <v>-6359.4</v>
      </c>
      <c r="Q258">
        <v>-3055.2</v>
      </c>
      <c r="R258">
        <v>-1061.6500000000001</v>
      </c>
      <c r="S258">
        <v>-278.5</v>
      </c>
      <c r="T258">
        <v>-684.4</v>
      </c>
      <c r="U258">
        <v>-299.39999999999998</v>
      </c>
      <c r="V258">
        <v>-299.39999999999998</v>
      </c>
      <c r="W258">
        <v>0</v>
      </c>
      <c r="X258">
        <v>0</v>
      </c>
      <c r="Y258">
        <v>0</v>
      </c>
      <c r="Z258">
        <v>0</v>
      </c>
      <c r="AA258">
        <v>0</v>
      </c>
      <c r="AB258">
        <v>0</v>
      </c>
      <c r="AC258">
        <v>0</v>
      </c>
      <c r="AD258">
        <v>0</v>
      </c>
      <c r="AE258">
        <v>0</v>
      </c>
      <c r="AF258">
        <v>-1251</v>
      </c>
      <c r="AG258">
        <v>-1251</v>
      </c>
      <c r="AH258">
        <v>-1173</v>
      </c>
      <c r="AI258">
        <v>-576</v>
      </c>
      <c r="AJ258">
        <v>0</v>
      </c>
      <c r="AK258">
        <v>-16174</v>
      </c>
      <c r="AL258">
        <v>-16152.1</v>
      </c>
      <c r="AM258">
        <v>-15876.1</v>
      </c>
      <c r="AN258">
        <v>-15478.5</v>
      </c>
      <c r="AO258">
        <v>-2434.92</v>
      </c>
      <c r="AP258">
        <v>-819.21</v>
      </c>
      <c r="AQ258">
        <v>-737</v>
      </c>
      <c r="AR258">
        <v>-1810.24</v>
      </c>
      <c r="AS258">
        <v>-1810.24</v>
      </c>
      <c r="AT258">
        <v>-1810.24</v>
      </c>
      <c r="AU258">
        <v>-1551.04</v>
      </c>
      <c r="AV258">
        <v>-13614.5</v>
      </c>
      <c r="AW258">
        <v>0</v>
      </c>
      <c r="AX258">
        <v>-18.5</v>
      </c>
      <c r="AY258">
        <v>-18.5</v>
      </c>
      <c r="AZ258">
        <v>-19663.91</v>
      </c>
      <c r="BA258">
        <v>0</v>
      </c>
      <c r="BB258">
        <v>0</v>
      </c>
      <c r="BC258">
        <v>0</v>
      </c>
      <c r="BD258">
        <v>0</v>
      </c>
      <c r="BE258">
        <v>0</v>
      </c>
      <c r="BF258">
        <v>0</v>
      </c>
      <c r="BG258">
        <v>0</v>
      </c>
    </row>
    <row r="259" spans="1:59">
      <c r="A259" t="s">
        <v>599</v>
      </c>
      <c r="B259">
        <v>0</v>
      </c>
      <c r="C259">
        <v>0</v>
      </c>
      <c r="D259">
        <v>-160</v>
      </c>
      <c r="E259">
        <v>-160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row>
    <row r="260" spans="1:59">
      <c r="A260" t="s">
        <v>602</v>
      </c>
      <c r="B260">
        <v>0</v>
      </c>
      <c r="C260">
        <v>0</v>
      </c>
      <c r="D260">
        <v>0</v>
      </c>
      <c r="E260">
        <v>0</v>
      </c>
      <c r="F260">
        <v>0</v>
      </c>
      <c r="G260">
        <v>0</v>
      </c>
      <c r="H260">
        <v>0</v>
      </c>
      <c r="I260">
        <v>0</v>
      </c>
      <c r="J260">
        <v>42589.82</v>
      </c>
      <c r="K260">
        <v>7783.82</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5843.31</v>
      </c>
      <c r="AN260">
        <v>0</v>
      </c>
      <c r="AO260">
        <v>0</v>
      </c>
      <c r="AP260">
        <v>0</v>
      </c>
      <c r="AQ260">
        <v>0</v>
      </c>
      <c r="AR260">
        <v>0</v>
      </c>
      <c r="AS260">
        <v>0</v>
      </c>
      <c r="AT260">
        <v>0</v>
      </c>
      <c r="AU260">
        <v>0</v>
      </c>
      <c r="AV260">
        <v>0</v>
      </c>
      <c r="AW260">
        <v>0</v>
      </c>
      <c r="AX260">
        <v>0</v>
      </c>
      <c r="AY260">
        <v>0</v>
      </c>
      <c r="AZ260">
        <v>0</v>
      </c>
      <c r="BA260">
        <v>0</v>
      </c>
      <c r="BB260">
        <v>0</v>
      </c>
      <c r="BC260">
        <v>0</v>
      </c>
      <c r="BD260">
        <v>0</v>
      </c>
      <c r="BE260">
        <v>-46186.98</v>
      </c>
      <c r="BF260">
        <v>-65782</v>
      </c>
      <c r="BG260">
        <v>0</v>
      </c>
    </row>
    <row r="261" spans="1:59">
      <c r="A261" t="s">
        <v>365</v>
      </c>
      <c r="B261">
        <v>-151000.57</v>
      </c>
      <c r="C261">
        <v>-61977.35</v>
      </c>
      <c r="D261">
        <v>-81848.149999999994</v>
      </c>
      <c r="E261">
        <v>41742.65</v>
      </c>
      <c r="F261">
        <v>-33471.53</v>
      </c>
      <c r="G261">
        <v>-51716.97</v>
      </c>
      <c r="H261">
        <v>-24767.91</v>
      </c>
      <c r="I261">
        <v>34678.019999999997</v>
      </c>
      <c r="J261">
        <v>26795.93</v>
      </c>
      <c r="K261">
        <v>-6084</v>
      </c>
      <c r="L261">
        <v>86846.57</v>
      </c>
      <c r="M261">
        <v>112395.38</v>
      </c>
      <c r="N261">
        <v>114629.99</v>
      </c>
      <c r="O261">
        <v>79672.850000000006</v>
      </c>
      <c r="P261">
        <v>51887.24</v>
      </c>
      <c r="Q261">
        <v>173916.2</v>
      </c>
      <c r="R261">
        <v>152198.32</v>
      </c>
      <c r="S261">
        <v>20201.72</v>
      </c>
      <c r="T261">
        <v>-344857.14</v>
      </c>
      <c r="U261">
        <v>-148895.97</v>
      </c>
      <c r="V261">
        <v>-57428.76</v>
      </c>
      <c r="W261">
        <v>-31472.09</v>
      </c>
      <c r="X261">
        <v>-85312</v>
      </c>
      <c r="Y261">
        <v>-27288.639999999999</v>
      </c>
      <c r="Z261">
        <v>-36966.410000000003</v>
      </c>
      <c r="AA261">
        <v>-12534.98</v>
      </c>
      <c r="AB261">
        <v>-9926.11</v>
      </c>
      <c r="AC261">
        <v>1211.17</v>
      </c>
      <c r="AD261">
        <v>15054.83</v>
      </c>
      <c r="AE261">
        <v>16609.61</v>
      </c>
      <c r="AF261">
        <v>-51415</v>
      </c>
      <c r="AG261">
        <v>-27807.45</v>
      </c>
      <c r="AH261">
        <v>-22695.55</v>
      </c>
      <c r="AI261">
        <v>-18069.75</v>
      </c>
      <c r="AJ261">
        <v>-54464.28</v>
      </c>
      <c r="AK261">
        <v>-32477.46</v>
      </c>
      <c r="AL261">
        <v>-19942.16</v>
      </c>
      <c r="AM261">
        <v>-20929.13</v>
      </c>
      <c r="AN261">
        <v>-72641.460000000006</v>
      </c>
      <c r="AO261">
        <v>-36093.57</v>
      </c>
      <c r="AP261">
        <v>-21301.84</v>
      </c>
      <c r="AQ261">
        <v>-20330.39</v>
      </c>
      <c r="AR261">
        <v>-44040.77</v>
      </c>
      <c r="AS261">
        <v>-36044.730000000003</v>
      </c>
      <c r="AT261">
        <v>-25616.94</v>
      </c>
      <c r="AU261">
        <v>-32780.480000000003</v>
      </c>
      <c r="AV261">
        <v>-32170.77</v>
      </c>
      <c r="AW261">
        <v>-14376.53</v>
      </c>
      <c r="AX261">
        <v>-48647.07</v>
      </c>
      <c r="AY261">
        <v>-20558.849999999999</v>
      </c>
      <c r="AZ261">
        <v>-128975.71</v>
      </c>
      <c r="BA261">
        <v>-60369.87</v>
      </c>
      <c r="BB261">
        <v>-10047.74</v>
      </c>
      <c r="BC261">
        <v>-16226</v>
      </c>
      <c r="BD261">
        <v>-56696</v>
      </c>
      <c r="BE261">
        <v>-83264.649999999994</v>
      </c>
      <c r="BF261">
        <v>-90596</v>
      </c>
      <c r="BG261">
        <v>-17739.849999999999</v>
      </c>
    </row>
    <row r="262" spans="1:59">
      <c r="A262" t="s">
        <v>603</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604</v>
      </c>
      <c r="B263">
        <v>-61923.83</v>
      </c>
      <c r="C263">
        <v>8268.1</v>
      </c>
      <c r="D263">
        <v>-164222.88</v>
      </c>
      <c r="E263">
        <v>-79010.16</v>
      </c>
      <c r="F263">
        <v>-88914.09</v>
      </c>
      <c r="G263">
        <v>-102551.62</v>
      </c>
      <c r="H263">
        <v>-6246.61</v>
      </c>
      <c r="I263">
        <v>56845.7</v>
      </c>
      <c r="J263">
        <v>158149.04</v>
      </c>
      <c r="K263">
        <v>80998.12</v>
      </c>
      <c r="L263">
        <v>408904.89</v>
      </c>
      <c r="M263">
        <v>441811.53</v>
      </c>
      <c r="N263">
        <v>244661.47</v>
      </c>
      <c r="O263">
        <v>76297.75</v>
      </c>
      <c r="P263">
        <v>138162.82999999999</v>
      </c>
      <c r="Q263">
        <v>84473.25</v>
      </c>
      <c r="R263">
        <v>60000</v>
      </c>
      <c r="S263">
        <v>16000</v>
      </c>
      <c r="T263">
        <v>-90000</v>
      </c>
      <c r="U263">
        <v>-89000</v>
      </c>
      <c r="V263">
        <v>-57000</v>
      </c>
      <c r="W263">
        <v>20000</v>
      </c>
      <c r="X263">
        <v>-111000</v>
      </c>
      <c r="Y263">
        <v>-98000</v>
      </c>
      <c r="Z263">
        <v>-94000</v>
      </c>
      <c r="AA263">
        <v>-53000</v>
      </c>
      <c r="AB263">
        <v>-212000</v>
      </c>
      <c r="AC263">
        <v>-101000</v>
      </c>
      <c r="AD263">
        <v>-70000</v>
      </c>
      <c r="AE263">
        <v>-44000</v>
      </c>
      <c r="AF263">
        <v>-101000</v>
      </c>
      <c r="AG263">
        <v>-55133.59</v>
      </c>
      <c r="AH263">
        <v>-50000</v>
      </c>
      <c r="AI263">
        <v>-6000</v>
      </c>
      <c r="AJ263">
        <v>-49000</v>
      </c>
      <c r="AK263">
        <v>-67000</v>
      </c>
      <c r="AL263">
        <v>-101000</v>
      </c>
      <c r="AM263">
        <v>-32000</v>
      </c>
      <c r="AN263">
        <v>-33000</v>
      </c>
      <c r="AO263">
        <v>8000</v>
      </c>
      <c r="AP263">
        <v>-20000</v>
      </c>
      <c r="AQ263">
        <v>30000</v>
      </c>
      <c r="AR263">
        <v>274000</v>
      </c>
      <c r="AS263">
        <v>239000</v>
      </c>
      <c r="AT263">
        <v>188409.05</v>
      </c>
      <c r="AU263">
        <v>80388.36</v>
      </c>
      <c r="AV263">
        <v>-160501.09</v>
      </c>
      <c r="AW263">
        <v>-150501.09</v>
      </c>
      <c r="AX263">
        <v>-64501.09</v>
      </c>
      <c r="AY263">
        <v>-31501.09</v>
      </c>
      <c r="AZ263">
        <v>260284.61</v>
      </c>
      <c r="BA263">
        <v>213783.52</v>
      </c>
      <c r="BB263">
        <v>114783.52</v>
      </c>
      <c r="BC263">
        <v>0</v>
      </c>
      <c r="BD263">
        <v>0</v>
      </c>
      <c r="BE263">
        <v>0</v>
      </c>
      <c r="BF263">
        <v>0</v>
      </c>
      <c r="BG263">
        <v>0</v>
      </c>
    </row>
    <row r="264" spans="1:59">
      <c r="A264" t="s">
        <v>607</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54784</v>
      </c>
      <c r="BD264">
        <v>0</v>
      </c>
      <c r="BE264">
        <v>0</v>
      </c>
      <c r="BF264">
        <v>0</v>
      </c>
      <c r="BG264">
        <v>34874.07</v>
      </c>
    </row>
    <row r="265" spans="1:59">
      <c r="A265" t="s">
        <v>610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54784</v>
      </c>
      <c r="BD265">
        <v>0</v>
      </c>
      <c r="BE265">
        <v>0</v>
      </c>
      <c r="BF265">
        <v>0</v>
      </c>
      <c r="BG265">
        <v>34874.07</v>
      </c>
    </row>
    <row r="266" spans="1:59">
      <c r="A266" t="s">
        <v>611</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54784</v>
      </c>
      <c r="BD266">
        <v>0</v>
      </c>
      <c r="BE266">
        <v>0</v>
      </c>
      <c r="BF266">
        <v>0</v>
      </c>
      <c r="BG266">
        <v>34874.07</v>
      </c>
    </row>
    <row r="267" spans="1:59">
      <c r="A267" t="s">
        <v>614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-200697</v>
      </c>
      <c r="BE267">
        <v>-248489.59</v>
      </c>
      <c r="BF267">
        <v>-226618</v>
      </c>
      <c r="BG267">
        <v>0</v>
      </c>
    </row>
    <row r="268" spans="1:59">
      <c r="A268" t="s">
        <v>617</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-200697</v>
      </c>
      <c r="BE268">
        <v>-248489.59</v>
      </c>
      <c r="BF268">
        <v>-226618</v>
      </c>
      <c r="BG268">
        <v>0</v>
      </c>
    </row>
    <row r="269" spans="1:59">
      <c r="A269" t="s">
        <v>618</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-200697</v>
      </c>
      <c r="BE269">
        <v>-248489.59</v>
      </c>
      <c r="BF269">
        <v>-226618</v>
      </c>
      <c r="BG269">
        <v>0</v>
      </c>
    </row>
    <row r="270" spans="1:59">
      <c r="A270" t="s">
        <v>620</v>
      </c>
      <c r="B270">
        <v>0</v>
      </c>
      <c r="C270">
        <v>0</v>
      </c>
      <c r="D270">
        <v>0</v>
      </c>
      <c r="E270">
        <v>0</v>
      </c>
      <c r="F270">
        <v>-9190.48</v>
      </c>
      <c r="G270">
        <v>-3651.58</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-1421.39</v>
      </c>
      <c r="AS270">
        <v>0</v>
      </c>
      <c r="AT270">
        <v>-1421.39</v>
      </c>
      <c r="AU270">
        <v>-1143.44</v>
      </c>
      <c r="AV270">
        <v>-1463.12</v>
      </c>
      <c r="AW270">
        <v>-1167.8399999999999</v>
      </c>
      <c r="AX270">
        <v>-876.81</v>
      </c>
      <c r="AY270">
        <v>-376.64</v>
      </c>
      <c r="AZ270">
        <v>-1451.38</v>
      </c>
      <c r="BA270">
        <v>-1217.78</v>
      </c>
      <c r="BB270">
        <v>-775.09</v>
      </c>
      <c r="BC270">
        <v>0</v>
      </c>
      <c r="BD270">
        <v>0</v>
      </c>
      <c r="BE270">
        <v>0</v>
      </c>
      <c r="BF270">
        <v>0</v>
      </c>
      <c r="BG270">
        <v>0</v>
      </c>
    </row>
    <row r="271" spans="1:59">
      <c r="A271" t="s">
        <v>623</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327664</v>
      </c>
      <c r="BE271">
        <v>52500</v>
      </c>
      <c r="BF271">
        <v>52500</v>
      </c>
      <c r="BG271">
        <v>0</v>
      </c>
    </row>
    <row r="272" spans="1:59">
      <c r="A272" t="s">
        <v>826</v>
      </c>
      <c r="B272">
        <v>750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624</v>
      </c>
      <c r="B273">
        <v>-153076.09</v>
      </c>
      <c r="C273">
        <v>0</v>
      </c>
      <c r="D273">
        <v>-299063.71000000002</v>
      </c>
      <c r="E273">
        <v>-298943.31</v>
      </c>
      <c r="F273">
        <v>-156468.31</v>
      </c>
      <c r="G273">
        <v>0</v>
      </c>
      <c r="H273">
        <v>-337329.35</v>
      </c>
      <c r="I273">
        <v>-337266.14</v>
      </c>
      <c r="J273">
        <v>-215568.9</v>
      </c>
      <c r="K273">
        <v>-72.239999999999995</v>
      </c>
      <c r="L273">
        <v>-385961.77</v>
      </c>
      <c r="M273">
        <v>-385901.57</v>
      </c>
      <c r="N273">
        <v>-187717.73</v>
      </c>
      <c r="O273">
        <v>0</v>
      </c>
      <c r="P273">
        <v>-410206.52</v>
      </c>
      <c r="Q273">
        <v>-410050</v>
      </c>
      <c r="R273">
        <v>-236300</v>
      </c>
      <c r="S273">
        <v>0</v>
      </c>
      <c r="T273">
        <v>-97300</v>
      </c>
      <c r="U273">
        <v>-97300</v>
      </c>
      <c r="V273">
        <v>-48650</v>
      </c>
      <c r="W273">
        <v>0</v>
      </c>
      <c r="X273">
        <v>-72975</v>
      </c>
      <c r="Y273">
        <v>-72975</v>
      </c>
      <c r="Z273">
        <v>-38225</v>
      </c>
      <c r="AA273">
        <v>0</v>
      </c>
      <c r="AB273">
        <v>-62550</v>
      </c>
      <c r="AC273">
        <v>-62550</v>
      </c>
      <c r="AD273">
        <v>-34750</v>
      </c>
      <c r="AE273">
        <v>0</v>
      </c>
      <c r="AF273">
        <v>-46912.5</v>
      </c>
      <c r="AG273">
        <v>-46912.5</v>
      </c>
      <c r="AH273">
        <v>-22587.5</v>
      </c>
      <c r="AI273">
        <v>0</v>
      </c>
      <c r="AJ273">
        <v>-39962.5</v>
      </c>
      <c r="AK273">
        <v>-39962.5</v>
      </c>
      <c r="AL273">
        <v>-17375</v>
      </c>
      <c r="AM273">
        <v>0</v>
      </c>
      <c r="AN273">
        <v>-33012.5</v>
      </c>
      <c r="AO273">
        <v>0</v>
      </c>
      <c r="AP273">
        <v>0</v>
      </c>
      <c r="AQ273">
        <v>0</v>
      </c>
      <c r="AR273">
        <v>-90350</v>
      </c>
      <c r="AS273">
        <v>-90350</v>
      </c>
      <c r="AT273">
        <v>0</v>
      </c>
      <c r="AU273">
        <v>0</v>
      </c>
      <c r="AV273">
        <v>0</v>
      </c>
      <c r="AW273">
        <v>-22935</v>
      </c>
      <c r="AX273">
        <v>0</v>
      </c>
      <c r="AY273">
        <v>0</v>
      </c>
      <c r="AZ273">
        <v>0</v>
      </c>
      <c r="BA273">
        <v>-45175</v>
      </c>
      <c r="BB273">
        <v>-45175</v>
      </c>
      <c r="BC273">
        <v>0</v>
      </c>
      <c r="BD273">
        <v>-128825</v>
      </c>
      <c r="BE273">
        <v>-128825</v>
      </c>
      <c r="BF273">
        <v>-76700</v>
      </c>
      <c r="BG273">
        <v>-76700</v>
      </c>
    </row>
    <row r="274" spans="1:59">
      <c r="A274" t="s">
        <v>626</v>
      </c>
      <c r="B274">
        <v>-13754.34</v>
      </c>
      <c r="C274">
        <v>-6859.67</v>
      </c>
      <c r="D274">
        <v>-15875.82</v>
      </c>
      <c r="E274">
        <v>-27104.37</v>
      </c>
      <c r="F274">
        <v>0</v>
      </c>
      <c r="G274">
        <v>0</v>
      </c>
      <c r="H274">
        <v>36152.129999999997</v>
      </c>
      <c r="I274">
        <v>37955.86</v>
      </c>
      <c r="J274">
        <v>41231.01</v>
      </c>
      <c r="K274">
        <v>39380.910000000003</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-33012.5</v>
      </c>
      <c r="AP274">
        <v>-10425</v>
      </c>
      <c r="AQ274">
        <v>0</v>
      </c>
      <c r="AR274">
        <v>0</v>
      </c>
      <c r="AS274">
        <v>-1421.39</v>
      </c>
      <c r="AT274">
        <v>-90350</v>
      </c>
      <c r="AU274">
        <v>0</v>
      </c>
      <c r="AV274">
        <v>-22935</v>
      </c>
      <c r="AW274">
        <v>0</v>
      </c>
      <c r="AX274">
        <v>-22935</v>
      </c>
      <c r="AY274">
        <v>0</v>
      </c>
      <c r="AZ274">
        <v>-45175</v>
      </c>
      <c r="BA274">
        <v>0</v>
      </c>
      <c r="BB274">
        <v>0</v>
      </c>
      <c r="BC274">
        <v>-355</v>
      </c>
      <c r="BD274">
        <v>-1681</v>
      </c>
      <c r="BE274">
        <v>275164</v>
      </c>
      <c r="BF274">
        <v>275164</v>
      </c>
      <c r="BG274">
        <v>0</v>
      </c>
    </row>
    <row r="275" spans="1:59">
      <c r="A275" t="s">
        <v>366</v>
      </c>
      <c r="B275">
        <v>-228004.26</v>
      </c>
      <c r="C275">
        <v>1408.43</v>
      </c>
      <c r="D275">
        <v>-479162.41</v>
      </c>
      <c r="E275">
        <v>-405057.84</v>
      </c>
      <c r="F275">
        <v>-254572.89</v>
      </c>
      <c r="G275">
        <v>-106203.2</v>
      </c>
      <c r="H275">
        <v>-307423.82</v>
      </c>
      <c r="I275">
        <v>-242464.58</v>
      </c>
      <c r="J275">
        <v>-16188.85</v>
      </c>
      <c r="K275">
        <v>120306.79</v>
      </c>
      <c r="L275">
        <v>22943.119999999999</v>
      </c>
      <c r="M275">
        <v>55909.96</v>
      </c>
      <c r="N275">
        <v>56943.74</v>
      </c>
      <c r="O275">
        <v>76297.75</v>
      </c>
      <c r="P275">
        <v>-272043.69</v>
      </c>
      <c r="Q275">
        <v>-325576.75</v>
      </c>
      <c r="R275">
        <v>-176300</v>
      </c>
      <c r="S275">
        <v>16000</v>
      </c>
      <c r="T275">
        <v>-187300</v>
      </c>
      <c r="U275">
        <v>-186300</v>
      </c>
      <c r="V275">
        <v>-105650</v>
      </c>
      <c r="W275">
        <v>20000</v>
      </c>
      <c r="X275">
        <v>-183975</v>
      </c>
      <c r="Y275">
        <v>-170975</v>
      </c>
      <c r="Z275">
        <v>-132225</v>
      </c>
      <c r="AA275">
        <v>-53000</v>
      </c>
      <c r="AB275">
        <v>-274550</v>
      </c>
      <c r="AC275">
        <v>-163550</v>
      </c>
      <c r="AD275">
        <v>-104750</v>
      </c>
      <c r="AE275">
        <v>-44000</v>
      </c>
      <c r="AF275">
        <v>-147912.5</v>
      </c>
      <c r="AG275">
        <v>-102046.09</v>
      </c>
      <c r="AH275">
        <v>-72587.5</v>
      </c>
      <c r="AI275">
        <v>-6000</v>
      </c>
      <c r="AJ275">
        <v>-88962.5</v>
      </c>
      <c r="AK275">
        <v>-106962.5</v>
      </c>
      <c r="AL275">
        <v>-118375</v>
      </c>
      <c r="AM275">
        <v>-32000</v>
      </c>
      <c r="AN275">
        <v>-66012.5</v>
      </c>
      <c r="AO275">
        <v>-25012.5</v>
      </c>
      <c r="AP275">
        <v>-30425</v>
      </c>
      <c r="AQ275">
        <v>30000</v>
      </c>
      <c r="AR275">
        <v>182228.61</v>
      </c>
      <c r="AS275">
        <v>147228.60999999999</v>
      </c>
      <c r="AT275">
        <v>96637.65</v>
      </c>
      <c r="AU275">
        <v>79244.92</v>
      </c>
      <c r="AV275">
        <v>-184899.21</v>
      </c>
      <c r="AW275">
        <v>-174603.93</v>
      </c>
      <c r="AX275">
        <v>-88312.9</v>
      </c>
      <c r="AY275">
        <v>-31877.73</v>
      </c>
      <c r="AZ275">
        <v>213658.23</v>
      </c>
      <c r="BA275">
        <v>167390.75</v>
      </c>
      <c r="BB275">
        <v>68833.429999999993</v>
      </c>
      <c r="BC275">
        <v>54429</v>
      </c>
      <c r="BD275">
        <v>-3539</v>
      </c>
      <c r="BE275">
        <v>-49650.59</v>
      </c>
      <c r="BF275">
        <v>24346</v>
      </c>
      <c r="BG275">
        <v>-41825.93</v>
      </c>
    </row>
    <row r="276" spans="1:59">
      <c r="A276" t="s">
        <v>367</v>
      </c>
      <c r="B276">
        <v>23944.400000000001</v>
      </c>
      <c r="C276">
        <v>41824.879999999997</v>
      </c>
      <c r="D276">
        <v>16942.669999999998</v>
      </c>
      <c r="E276">
        <v>7497.84</v>
      </c>
      <c r="F276">
        <v>-10437.81</v>
      </c>
      <c r="G276">
        <v>-13972.84</v>
      </c>
      <c r="H276">
        <v>-2264.84</v>
      </c>
      <c r="I276">
        <v>-13251.19</v>
      </c>
      <c r="J276">
        <v>20826.96</v>
      </c>
      <c r="K276">
        <v>-16489.16</v>
      </c>
      <c r="L276">
        <v>4730.38</v>
      </c>
      <c r="M276">
        <v>-15153.81</v>
      </c>
      <c r="N276">
        <v>-2305.38</v>
      </c>
      <c r="O276">
        <v>-7968.91</v>
      </c>
      <c r="P276">
        <v>16529.43</v>
      </c>
      <c r="Q276">
        <v>24722.74</v>
      </c>
      <c r="R276">
        <v>-7536.52</v>
      </c>
      <c r="S276">
        <v>-5812.79</v>
      </c>
      <c r="T276">
        <v>2955.72</v>
      </c>
      <c r="U276">
        <v>-7139.61</v>
      </c>
      <c r="V276">
        <v>2359.5</v>
      </c>
      <c r="W276">
        <v>560.84</v>
      </c>
      <c r="X276">
        <v>1541.48</v>
      </c>
      <c r="Y276">
        <v>-8136.36</v>
      </c>
      <c r="Z276">
        <v>-6238.5</v>
      </c>
      <c r="AA276">
        <v>-5759.47</v>
      </c>
      <c r="AB276">
        <v>-4557.08</v>
      </c>
      <c r="AC276">
        <v>-11580.92</v>
      </c>
      <c r="AD276">
        <v>-10711.69</v>
      </c>
      <c r="AE276">
        <v>-3637.62</v>
      </c>
      <c r="AF276">
        <v>-251.08</v>
      </c>
      <c r="AG276">
        <v>-13576.97</v>
      </c>
      <c r="AH276">
        <v>-6659.55</v>
      </c>
      <c r="AI276">
        <v>-12282.56</v>
      </c>
      <c r="AJ276">
        <v>20315.28</v>
      </c>
      <c r="AK276">
        <v>15584.09</v>
      </c>
      <c r="AL276">
        <v>6098.71</v>
      </c>
      <c r="AM276">
        <v>7772.9</v>
      </c>
      <c r="AN276">
        <v>702.88</v>
      </c>
      <c r="AO276">
        <v>-6567.4</v>
      </c>
      <c r="AP276">
        <v>-2310.9299999999998</v>
      </c>
      <c r="AQ276">
        <v>6310.8</v>
      </c>
      <c r="AR276">
        <v>7576.65</v>
      </c>
      <c r="AS276">
        <v>916.56</v>
      </c>
      <c r="AT276">
        <v>-675.99</v>
      </c>
      <c r="AU276">
        <v>6783.98</v>
      </c>
      <c r="AV276">
        <v>-9553.02</v>
      </c>
      <c r="AW276">
        <v>-10098.17</v>
      </c>
      <c r="AX276">
        <v>-6555.35</v>
      </c>
      <c r="AY276">
        <v>6094.93</v>
      </c>
      <c r="AZ276">
        <v>7457.36</v>
      </c>
      <c r="BA276">
        <v>27876.89</v>
      </c>
      <c r="BB276">
        <v>23419.02</v>
      </c>
      <c r="BC276">
        <v>17196</v>
      </c>
      <c r="BD276">
        <v>-6501</v>
      </c>
      <c r="BE276">
        <v>-723.92</v>
      </c>
      <c r="BF276">
        <v>14600</v>
      </c>
      <c r="BG276">
        <v>28208.43</v>
      </c>
    </row>
    <row r="277" spans="1:59">
      <c r="A277" t="s">
        <v>630</v>
      </c>
      <c r="B277">
        <v>79824.350000000006</v>
      </c>
      <c r="C277">
        <v>79824.350000000006</v>
      </c>
      <c r="D277">
        <v>62881.68</v>
      </c>
      <c r="E277">
        <v>62881.68</v>
      </c>
      <c r="F277">
        <v>62881.68</v>
      </c>
      <c r="G277">
        <v>62881.68</v>
      </c>
      <c r="H277">
        <v>65146.52</v>
      </c>
      <c r="I277">
        <v>65146.52</v>
      </c>
      <c r="J277">
        <v>65146.52</v>
      </c>
      <c r="K277">
        <v>65146.52</v>
      </c>
      <c r="L277">
        <v>60416.14</v>
      </c>
      <c r="M277">
        <v>60416.14</v>
      </c>
      <c r="N277">
        <v>60416.14</v>
      </c>
      <c r="O277">
        <v>60416.14</v>
      </c>
      <c r="P277">
        <v>43886.71</v>
      </c>
      <c r="Q277">
        <v>43886.71</v>
      </c>
      <c r="R277">
        <v>43886.71</v>
      </c>
      <c r="S277">
        <v>43886.71</v>
      </c>
      <c r="T277">
        <v>40930.99</v>
      </c>
      <c r="U277">
        <v>40930.99</v>
      </c>
      <c r="V277">
        <v>40930.99</v>
      </c>
      <c r="W277">
        <v>40930.99</v>
      </c>
      <c r="X277">
        <v>39389.51</v>
      </c>
      <c r="Y277">
        <v>39389.51</v>
      </c>
      <c r="Z277">
        <v>39389.51</v>
      </c>
      <c r="AA277">
        <v>39389.51</v>
      </c>
      <c r="AB277">
        <v>43946.59</v>
      </c>
      <c r="AC277">
        <v>43946.59</v>
      </c>
      <c r="AD277">
        <v>43946.59</v>
      </c>
      <c r="AE277">
        <v>43946.59</v>
      </c>
      <c r="AF277">
        <v>44197.67</v>
      </c>
      <c r="AG277">
        <v>44197.67</v>
      </c>
      <c r="AH277">
        <v>44197.67</v>
      </c>
      <c r="AI277">
        <v>44197.67</v>
      </c>
      <c r="AJ277">
        <v>23882.38</v>
      </c>
      <c r="AK277">
        <v>23882.38</v>
      </c>
      <c r="AL277">
        <v>23882.38</v>
      </c>
      <c r="AM277">
        <v>23882.38</v>
      </c>
      <c r="AN277">
        <v>23179.5</v>
      </c>
      <c r="AO277">
        <v>23179.5</v>
      </c>
      <c r="AP277">
        <v>23179.5</v>
      </c>
      <c r="AQ277">
        <v>23179.5</v>
      </c>
      <c r="AR277">
        <v>15602.85</v>
      </c>
      <c r="AS277">
        <v>15602.85</v>
      </c>
      <c r="AT277">
        <v>15602.85</v>
      </c>
      <c r="AU277">
        <v>15602.85</v>
      </c>
      <c r="AV277">
        <v>25155.87</v>
      </c>
      <c r="AW277">
        <v>25155.87</v>
      </c>
      <c r="AX277">
        <v>25155.87</v>
      </c>
      <c r="AY277">
        <v>25155.87</v>
      </c>
      <c r="AZ277">
        <v>17698.52</v>
      </c>
      <c r="BA277">
        <v>17698.52</v>
      </c>
      <c r="BB277">
        <v>17698.52</v>
      </c>
      <c r="BC277">
        <v>17699</v>
      </c>
      <c r="BD277">
        <v>24200</v>
      </c>
      <c r="BE277">
        <v>24199.59</v>
      </c>
      <c r="BF277">
        <v>24200</v>
      </c>
      <c r="BG277">
        <v>24199.59</v>
      </c>
    </row>
    <row r="278" spans="1:59">
      <c r="A278" t="s">
        <v>631</v>
      </c>
      <c r="B278">
        <v>103768.76</v>
      </c>
      <c r="C278">
        <v>121649.23</v>
      </c>
      <c r="D278">
        <v>79824.350000000006</v>
      </c>
      <c r="E278">
        <v>70379.520000000004</v>
      </c>
      <c r="F278">
        <v>52443.87</v>
      </c>
      <c r="G278">
        <v>48908.84</v>
      </c>
      <c r="H278">
        <v>62881.68</v>
      </c>
      <c r="I278">
        <v>51895.33</v>
      </c>
      <c r="J278">
        <v>85973.49</v>
      </c>
      <c r="K278">
        <v>48657.36</v>
      </c>
      <c r="L278">
        <v>65146.52</v>
      </c>
      <c r="M278">
        <v>45262.33</v>
      </c>
      <c r="N278">
        <v>58110.76</v>
      </c>
      <c r="O278">
        <v>52447.23</v>
      </c>
      <c r="P278">
        <v>60416.14</v>
      </c>
      <c r="Q278">
        <v>68609.45</v>
      </c>
      <c r="R278">
        <v>36350.19</v>
      </c>
      <c r="S278">
        <v>38073.919999999998</v>
      </c>
      <c r="T278">
        <v>43886.71</v>
      </c>
      <c r="U278">
        <v>33791.379999999997</v>
      </c>
      <c r="V278">
        <v>43290.49</v>
      </c>
      <c r="W278">
        <v>41491.83</v>
      </c>
      <c r="X278">
        <v>40930.99</v>
      </c>
      <c r="Y278">
        <v>31253.15</v>
      </c>
      <c r="Z278">
        <v>33151.01</v>
      </c>
      <c r="AA278">
        <v>33630.04</v>
      </c>
      <c r="AB278">
        <v>39389.51</v>
      </c>
      <c r="AC278">
        <v>32365.67</v>
      </c>
      <c r="AD278">
        <v>33234.9</v>
      </c>
      <c r="AE278">
        <v>40308.97</v>
      </c>
      <c r="AF278">
        <v>43946.59</v>
      </c>
      <c r="AG278">
        <v>30620.7</v>
      </c>
      <c r="AH278">
        <v>37538.120000000003</v>
      </c>
      <c r="AI278">
        <v>31915.11</v>
      </c>
      <c r="AJ278">
        <v>44197.67</v>
      </c>
      <c r="AK278">
        <v>39466.47</v>
      </c>
      <c r="AL278">
        <v>29981.1</v>
      </c>
      <c r="AM278">
        <v>31655.279999999999</v>
      </c>
      <c r="AN278">
        <v>23882.38</v>
      </c>
      <c r="AO278">
        <v>16612.099999999999</v>
      </c>
      <c r="AP278">
        <v>20868.57</v>
      </c>
      <c r="AQ278">
        <v>29490.3</v>
      </c>
      <c r="AR278">
        <v>23179.5</v>
      </c>
      <c r="AS278">
        <v>16519.41</v>
      </c>
      <c r="AT278">
        <v>14926.86</v>
      </c>
      <c r="AU278">
        <v>22386.83</v>
      </c>
      <c r="AV278">
        <v>15602.85</v>
      </c>
      <c r="AW278">
        <v>15057.71</v>
      </c>
      <c r="AX278">
        <v>18600.53</v>
      </c>
      <c r="AY278">
        <v>31250.799999999999</v>
      </c>
      <c r="AZ278">
        <v>25155.87</v>
      </c>
      <c r="BA278">
        <v>45575.4</v>
      </c>
      <c r="BB278">
        <v>41117.54</v>
      </c>
      <c r="BC278">
        <v>34895</v>
      </c>
      <c r="BD278">
        <v>17699</v>
      </c>
      <c r="BE278">
        <v>23475.67</v>
      </c>
      <c r="BF278">
        <v>38800</v>
      </c>
      <c r="BG278">
        <v>52408.01</v>
      </c>
    </row>
    <row r="279" spans="1:59">
      <c r="A279" t="s">
        <v>632</v>
      </c>
      <c r="B279" t="s">
        <v>2080</v>
      </c>
      <c r="C279" t="s">
        <v>819</v>
      </c>
      <c r="D279" t="s">
        <v>820</v>
      </c>
      <c r="E279" t="s">
        <v>821</v>
      </c>
      <c r="F279" t="s">
        <v>730</v>
      </c>
      <c r="G279" t="s">
        <v>633</v>
      </c>
      <c r="H279" t="s">
        <v>634</v>
      </c>
      <c r="I279" t="s">
        <v>635</v>
      </c>
      <c r="J279" t="s">
        <v>636</v>
      </c>
      <c r="K279" t="s">
        <v>637</v>
      </c>
      <c r="L279" t="s">
        <v>638</v>
      </c>
      <c r="M279" t="s">
        <v>639</v>
      </c>
      <c r="N279" t="s">
        <v>640</v>
      </c>
      <c r="O279" t="s">
        <v>641</v>
      </c>
      <c r="P279" t="s">
        <v>642</v>
      </c>
      <c r="Q279" t="s">
        <v>643</v>
      </c>
      <c r="R279" t="s">
        <v>644</v>
      </c>
      <c r="S279" t="s">
        <v>645</v>
      </c>
      <c r="T279" t="s">
        <v>646</v>
      </c>
      <c r="U279" t="s">
        <v>647</v>
      </c>
      <c r="V279" t="s">
        <v>648</v>
      </c>
      <c r="W279" t="s">
        <v>649</v>
      </c>
      <c r="X279" t="s">
        <v>650</v>
      </c>
      <c r="Y279" t="s">
        <v>651</v>
      </c>
      <c r="Z279" t="s">
        <v>652</v>
      </c>
      <c r="AA279" t="s">
        <v>653</v>
      </c>
      <c r="AB279" t="s">
        <v>654</v>
      </c>
      <c r="AC279" t="s">
        <v>655</v>
      </c>
      <c r="AD279" t="s">
        <v>656</v>
      </c>
      <c r="AE279" t="s">
        <v>657</v>
      </c>
      <c r="AF279" t="s">
        <v>658</v>
      </c>
      <c r="AG279" t="s">
        <v>659</v>
      </c>
      <c r="AH279" t="s">
        <v>660</v>
      </c>
      <c r="AI279" t="s">
        <v>661</v>
      </c>
      <c r="AJ279" t="s">
        <v>662</v>
      </c>
      <c r="AK279" t="s">
        <v>663</v>
      </c>
      <c r="AL279" t="s">
        <v>664</v>
      </c>
      <c r="AM279" t="s">
        <v>665</v>
      </c>
      <c r="AN279" t="s">
        <v>666</v>
      </c>
      <c r="AO279" t="s">
        <v>667</v>
      </c>
      <c r="AP279" t="s">
        <v>668</v>
      </c>
      <c r="AQ279" t="s">
        <v>669</v>
      </c>
      <c r="AR279" t="s">
        <v>670</v>
      </c>
      <c r="AS279" t="s">
        <v>671</v>
      </c>
      <c r="AT279" t="s">
        <v>672</v>
      </c>
      <c r="AU279" t="s">
        <v>673</v>
      </c>
      <c r="AV279" t="s">
        <v>674</v>
      </c>
      <c r="AW279" t="s">
        <v>675</v>
      </c>
      <c r="AX279" t="s">
        <v>676</v>
      </c>
      <c r="AY279" t="s">
        <v>677</v>
      </c>
      <c r="AZ279" t="s">
        <v>678</v>
      </c>
      <c r="BA279" t="s">
        <v>679</v>
      </c>
      <c r="BB279" t="s">
        <v>680</v>
      </c>
      <c r="BC279" t="s">
        <v>681</v>
      </c>
      <c r="BD279" t="s">
        <v>682</v>
      </c>
      <c r="BE279" t="s">
        <v>683</v>
      </c>
      <c r="BF279" t="s">
        <v>684</v>
      </c>
      <c r="BG279" t="s">
        <v>685</v>
      </c>
    </row>
    <row r="280" spans="1:59">
      <c r="A280" t="s">
        <v>686</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822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688</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f t="shared" ref="B351:O353"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6"/>
      <c r="Q352" s="9" t="s">
        <v>13</v>
      </c>
    </row>
    <row r="353" spans="2:17">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f t="shared" si="9"/>
        <v>70379.520000000004</v>
      </c>
      <c r="P353" s="6"/>
      <c r="Q353" s="9" t="s">
        <v>14</v>
      </c>
    </row>
    <row r="354" spans="2:17">
      <c r="B354" s="7">
        <f t="shared" ref="B354:M354" si="10">IFERROR(VLOOKUP($B$350,$4:$126,MATCH($Q354&amp;"/"&amp;B$348,$2:$2,0),FALSE),"")</f>
        <v>17698</v>
      </c>
      <c r="C354" s="7">
        <f t="shared" si="10"/>
        <v>25155.87</v>
      </c>
      <c r="D354" s="7">
        <f t="shared" si="10"/>
        <v>15602.85</v>
      </c>
      <c r="E354" s="7">
        <f t="shared" si="10"/>
        <v>23179.5</v>
      </c>
      <c r="F354" s="7">
        <f t="shared" si="10"/>
        <v>23882.38</v>
      </c>
      <c r="G354" s="7">
        <f t="shared" si="10"/>
        <v>44197.67</v>
      </c>
      <c r="H354" s="7">
        <f t="shared" si="10"/>
        <v>43946.59</v>
      </c>
      <c r="I354" s="7">
        <f t="shared" si="10"/>
        <v>39389.51</v>
      </c>
      <c r="J354" s="7">
        <f t="shared" si="10"/>
        <v>40930.99</v>
      </c>
      <c r="K354" s="7">
        <f t="shared" si="10"/>
        <v>43886.71</v>
      </c>
      <c r="L354" s="7">
        <f t="shared" si="10"/>
        <v>60416.14</v>
      </c>
      <c r="M354" s="7">
        <f t="shared" si="10"/>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79824.350000000006</v>
      </c>
      <c r="P354" s="6"/>
      <c r="Q354" s="9" t="s">
        <v>15</v>
      </c>
    </row>
    <row r="355" spans="2:17">
      <c r="B355" s="12">
        <f t="shared" ref="B355:O355" si="11">+B354/B$402</f>
        <v>9.8388196974304436E-3</v>
      </c>
      <c r="C355" s="12">
        <f t="shared" si="11"/>
        <v>1.236673393911044E-2</v>
      </c>
      <c r="D355" s="12">
        <f t="shared" si="11"/>
        <v>8.2396136263702489E-3</v>
      </c>
      <c r="E355" s="12">
        <f t="shared" si="11"/>
        <v>1.0850401575096617E-2</v>
      </c>
      <c r="F355" s="12">
        <f t="shared" si="11"/>
        <v>1.1018978876374094E-2</v>
      </c>
      <c r="G355" s="12">
        <f t="shared" si="11"/>
        <v>1.9271607588001644E-2</v>
      </c>
      <c r="H355" s="12">
        <f t="shared" si="11"/>
        <v>1.9045040013526967E-2</v>
      </c>
      <c r="I355" s="12">
        <f t="shared" si="11"/>
        <v>1.7776164018368876E-2</v>
      </c>
      <c r="J355" s="12">
        <f t="shared" si="11"/>
        <v>1.8288840344926244E-2</v>
      </c>
      <c r="K355" s="12">
        <f t="shared" si="11"/>
        <v>1.8383799227998484E-2</v>
      </c>
      <c r="L355" s="12">
        <f t="shared" si="11"/>
        <v>2.3218916267665167E-2</v>
      </c>
      <c r="M355" s="12">
        <f t="shared" si="11"/>
        <v>2.1586652698710157E-2</v>
      </c>
      <c r="N355" s="12">
        <f t="shared" si="11"/>
        <v>2.2426174332469836E-2</v>
      </c>
      <c r="O355" s="12">
        <f t="shared" si="11"/>
        <v>2.9528331328294296E-2</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f t="shared" ref="B357:O359" si="12">IFERROR(VLOOKUP($B$356,$4:$126,MATCH($Q357&amp;"/"&amp;B$348,$2:$2,0),FALSE),"")</f>
        <v>0</v>
      </c>
      <c r="C357" s="8">
        <f t="shared" si="12"/>
        <v>17007</v>
      </c>
      <c r="D357" s="8">
        <f t="shared" si="12"/>
        <v>28988.58</v>
      </c>
      <c r="E357" s="8">
        <f t="shared" si="12"/>
        <v>16755.490000000002</v>
      </c>
      <c r="F357" s="8">
        <f t="shared" si="12"/>
        <v>12352.92</v>
      </c>
      <c r="G357" s="8">
        <f t="shared" si="12"/>
        <v>14276</v>
      </c>
      <c r="H357" s="8">
        <f t="shared" si="12"/>
        <v>77903.78</v>
      </c>
      <c r="I357" s="8">
        <f t="shared" si="12"/>
        <v>91954.94</v>
      </c>
      <c r="J357" s="8">
        <f t="shared" si="12"/>
        <v>76173.75</v>
      </c>
      <c r="K357" s="8">
        <f t="shared" si="12"/>
        <v>144030.79</v>
      </c>
      <c r="L357" s="8">
        <f t="shared" si="12"/>
        <v>391134.16</v>
      </c>
      <c r="M357" s="8">
        <f t="shared" si="12"/>
        <v>215569.5</v>
      </c>
      <c r="N357" s="8">
        <f t="shared" si="12"/>
        <v>0</v>
      </c>
      <c r="O357" s="8">
        <f t="shared" si="12"/>
        <v>224921.13</v>
      </c>
      <c r="P357" s="6"/>
      <c r="Q357" s="9" t="s">
        <v>12</v>
      </c>
    </row>
    <row r="358" spans="2:17">
      <c r="B358" s="8">
        <f t="shared" si="12"/>
        <v>65782</v>
      </c>
      <c r="C358" s="8">
        <f t="shared" si="12"/>
        <v>10067.950000000001</v>
      </c>
      <c r="D358" s="8">
        <f t="shared" si="12"/>
        <v>56090.37</v>
      </c>
      <c r="E358" s="8">
        <f t="shared" si="12"/>
        <v>2377.5100000000002</v>
      </c>
      <c r="F358" s="8">
        <f t="shared" si="12"/>
        <v>1875.6</v>
      </c>
      <c r="G358" s="8">
        <f t="shared" si="12"/>
        <v>60178.9</v>
      </c>
      <c r="H358" s="8">
        <f t="shared" si="12"/>
        <v>87538.83</v>
      </c>
      <c r="I358" s="8">
        <f t="shared" si="12"/>
        <v>91520.56</v>
      </c>
      <c r="J358" s="8">
        <f t="shared" si="12"/>
        <v>90099.09</v>
      </c>
      <c r="K358" s="8">
        <f t="shared" si="12"/>
        <v>164291.07999999999</v>
      </c>
      <c r="L358" s="8">
        <f t="shared" si="12"/>
        <v>234184.9</v>
      </c>
      <c r="M358" s="8">
        <f t="shared" si="12"/>
        <v>179914.76</v>
      </c>
      <c r="N358" s="8">
        <f t="shared" si="12"/>
        <v>0</v>
      </c>
      <c r="O358" s="8">
        <f t="shared" si="12"/>
        <v>234432.06</v>
      </c>
      <c r="P358" s="6"/>
      <c r="Q358" s="9" t="s">
        <v>13</v>
      </c>
    </row>
    <row r="359" spans="2:17">
      <c r="B359" s="8">
        <f t="shared" si="12"/>
        <v>46186.98</v>
      </c>
      <c r="C359" s="8">
        <f t="shared" si="12"/>
        <v>44113.78</v>
      </c>
      <c r="D359" s="8">
        <f t="shared" si="12"/>
        <v>101151.44</v>
      </c>
      <c r="E359" s="8">
        <f t="shared" si="12"/>
        <v>1517.18</v>
      </c>
      <c r="F359" s="8">
        <f t="shared" si="12"/>
        <v>3011.72</v>
      </c>
      <c r="G359" s="8">
        <f t="shared" si="12"/>
        <v>59242.35</v>
      </c>
      <c r="H359" s="8">
        <f t="shared" si="12"/>
        <v>96657.5</v>
      </c>
      <c r="I359" s="8">
        <f t="shared" si="12"/>
        <v>90080.45</v>
      </c>
      <c r="J359" s="8">
        <f t="shared" si="12"/>
        <v>64691.56</v>
      </c>
      <c r="K359" s="8">
        <f t="shared" si="12"/>
        <v>246253.36</v>
      </c>
      <c r="L359" s="8">
        <f t="shared" si="12"/>
        <v>202869.89</v>
      </c>
      <c r="M359" s="8">
        <f t="shared" si="12"/>
        <v>167406.70000000001</v>
      </c>
      <c r="N359" s="8">
        <f t="shared" si="12"/>
        <v>0</v>
      </c>
      <c r="O359" s="8">
        <f t="shared" si="12"/>
        <v>140652.21</v>
      </c>
      <c r="P359" s="6"/>
      <c r="Q359" s="9" t="s">
        <v>14</v>
      </c>
    </row>
    <row r="360" spans="2:17">
      <c r="B360" s="8">
        <f t="shared" ref="B360:O360" si="13">IFERROR(VLOOKUP($B$356,$4:$126,MATCH($Q360&amp;"/"&amp;B$348,$2:$2,0),FALSE),IFERROR(VLOOKUP($B$356,$4:$126,MATCH($Q359&amp;"/"&amp;B$348,$2:$2,0),FALSE),IFERROR(VLOOKUP($B$356,$4:$126,MATCH($Q358&amp;"/"&amp;B$348,$2:$2,0),FALSE),IFERROR(VLOOKUP($B$356,$4:$126,MATCH($Q357&amp;"/"&amp;B$348,$2:$2,0),FALSE),""))))</f>
        <v>11424</v>
      </c>
      <c r="C360" s="8">
        <f t="shared" si="13"/>
        <v>10941.74</v>
      </c>
      <c r="D360" s="8">
        <f t="shared" si="13"/>
        <v>1214.0899999999999</v>
      </c>
      <c r="E360" s="8">
        <f t="shared" si="13"/>
        <v>61653.4</v>
      </c>
      <c r="F360" s="8">
        <f t="shared" si="13"/>
        <v>20119.32</v>
      </c>
      <c r="G360" s="8">
        <f t="shared" si="13"/>
        <v>63801.63</v>
      </c>
      <c r="H360" s="8">
        <f t="shared" si="13"/>
        <v>106825.7</v>
      </c>
      <c r="I360" s="8">
        <f t="shared" si="13"/>
        <v>75621.070000000007</v>
      </c>
      <c r="J360" s="8">
        <f t="shared" si="13"/>
        <v>116770.73</v>
      </c>
      <c r="K360" s="8">
        <f t="shared" si="13"/>
        <v>369438.91</v>
      </c>
      <c r="L360" s="8">
        <f t="shared" si="13"/>
        <v>298972.33</v>
      </c>
      <c r="M360" s="8">
        <f t="shared" si="13"/>
        <v>177945.53</v>
      </c>
      <c r="N360" s="8">
        <f t="shared" si="13"/>
        <v>0</v>
      </c>
      <c r="O360" s="8">
        <f t="shared" si="13"/>
        <v>273835.25</v>
      </c>
      <c r="P360" s="6"/>
      <c r="Q360" s="9" t="s">
        <v>15</v>
      </c>
    </row>
    <row r="361" spans="2:17">
      <c r="B361" s="12">
        <f t="shared" ref="B361:O361" si="14">+B360/B$402</f>
        <v>6.350925314919504E-3</v>
      </c>
      <c r="C361" s="12">
        <f t="shared" si="14"/>
        <v>5.3790064669169569E-3</v>
      </c>
      <c r="D361" s="12">
        <f t="shared" si="14"/>
        <v>6.4114136248440861E-4</v>
      </c>
      <c r="E361" s="12">
        <f t="shared" si="14"/>
        <v>2.886016300912711E-2</v>
      </c>
      <c r="F361" s="12">
        <f t="shared" si="14"/>
        <v>9.2827583384491336E-3</v>
      </c>
      <c r="G361" s="12">
        <f t="shared" si="14"/>
        <v>2.7819565529922128E-2</v>
      </c>
      <c r="H361" s="12">
        <f t="shared" si="14"/>
        <v>4.6294825855044228E-2</v>
      </c>
      <c r="I361" s="12">
        <f t="shared" si="14"/>
        <v>3.4127171004781583E-2</v>
      </c>
      <c r="J361" s="12">
        <f t="shared" si="14"/>
        <v>5.2175655607902209E-2</v>
      </c>
      <c r="K361" s="12">
        <f t="shared" si="14"/>
        <v>0.15475506704536751</v>
      </c>
      <c r="L361" s="12">
        <f t="shared" si="14"/>
        <v>0.11489998362389188</v>
      </c>
      <c r="M361" s="12">
        <f t="shared" si="14"/>
        <v>5.8963216383590554E-2</v>
      </c>
      <c r="N361" s="12">
        <f t="shared" si="14"/>
        <v>0</v>
      </c>
      <c r="O361" s="12">
        <f t="shared" si="14"/>
        <v>0.10129613321456798</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f t="shared" ref="B363:O365" si="15">IFERROR(VLOOKUP($B$362,$4:$126,MATCH($Q363&amp;"/"&amp;B$348,$2:$2,0),FALSE),"")</f>
        <v>542068.16</v>
      </c>
      <c r="C363" s="8">
        <f t="shared" si="15"/>
        <v>568635</v>
      </c>
      <c r="D363" s="8">
        <f t="shared" si="15"/>
        <v>578974.67000000004</v>
      </c>
      <c r="E363" s="8">
        <f t="shared" si="15"/>
        <v>610002.06000000006</v>
      </c>
      <c r="F363" s="8">
        <f t="shared" si="15"/>
        <v>529237.82999999996</v>
      </c>
      <c r="G363" s="8">
        <f t="shared" si="15"/>
        <v>477869.14</v>
      </c>
      <c r="H363" s="8">
        <f t="shared" si="15"/>
        <v>312550.7</v>
      </c>
      <c r="I363" s="8">
        <f t="shared" si="15"/>
        <v>248101.88</v>
      </c>
      <c r="J363" s="8">
        <f t="shared" si="15"/>
        <v>302042.48</v>
      </c>
      <c r="K363" s="8">
        <f t="shared" si="15"/>
        <v>328718.87</v>
      </c>
      <c r="L363" s="8">
        <f t="shared" si="15"/>
        <v>409487.69</v>
      </c>
      <c r="M363" s="8">
        <f t="shared" si="15"/>
        <v>518617.54</v>
      </c>
      <c r="N363" s="8">
        <f t="shared" si="15"/>
        <v>396367.06</v>
      </c>
      <c r="O363" s="8">
        <f t="shared" si="15"/>
        <v>423078.51</v>
      </c>
      <c r="P363" s="6"/>
      <c r="Q363" s="9" t="s">
        <v>12</v>
      </c>
    </row>
    <row r="364" spans="2:17">
      <c r="B364" s="8">
        <f t="shared" si="15"/>
        <v>583141</v>
      </c>
      <c r="C364" s="8">
        <f t="shared" si="15"/>
        <v>563000.31999999995</v>
      </c>
      <c r="D364" s="8">
        <f t="shared" si="15"/>
        <v>566396.05000000005</v>
      </c>
      <c r="E364" s="8">
        <f t="shared" si="15"/>
        <v>608237.11</v>
      </c>
      <c r="F364" s="8">
        <f t="shared" si="15"/>
        <v>508328.27</v>
      </c>
      <c r="G364" s="8">
        <f t="shared" si="15"/>
        <v>445787.51</v>
      </c>
      <c r="H364" s="8">
        <f t="shared" si="15"/>
        <v>304750.74</v>
      </c>
      <c r="I364" s="8">
        <f t="shared" si="15"/>
        <v>289102.83</v>
      </c>
      <c r="J364" s="8">
        <f t="shared" si="15"/>
        <v>328060.09999999998</v>
      </c>
      <c r="K364" s="8">
        <f t="shared" si="15"/>
        <v>365996.79999999999</v>
      </c>
      <c r="L364" s="8">
        <f t="shared" si="15"/>
        <v>463796.9</v>
      </c>
      <c r="M364" s="8">
        <f t="shared" si="15"/>
        <v>514664.03</v>
      </c>
      <c r="N364" s="8">
        <f t="shared" si="15"/>
        <v>451378.17</v>
      </c>
      <c r="O364" s="8">
        <f t="shared" si="15"/>
        <v>398801.97</v>
      </c>
      <c r="P364" s="6"/>
      <c r="Q364" s="9" t="s">
        <v>13</v>
      </c>
    </row>
    <row r="365" spans="2:17">
      <c r="B365" s="8">
        <f t="shared" si="15"/>
        <v>577095.47</v>
      </c>
      <c r="C365" s="8">
        <f t="shared" si="15"/>
        <v>582500.12</v>
      </c>
      <c r="D365" s="8">
        <f t="shared" si="15"/>
        <v>600069.85</v>
      </c>
      <c r="E365" s="8">
        <f t="shared" si="15"/>
        <v>564868.54</v>
      </c>
      <c r="F365" s="8">
        <f t="shared" si="15"/>
        <v>489145.93</v>
      </c>
      <c r="G365" s="8">
        <f t="shared" si="15"/>
        <v>360105.91</v>
      </c>
      <c r="H365" s="8">
        <f t="shared" si="15"/>
        <v>287930.59999999998</v>
      </c>
      <c r="I365" s="8">
        <f t="shared" si="15"/>
        <v>302179.40999999997</v>
      </c>
      <c r="J365" s="8">
        <f t="shared" si="15"/>
        <v>300684.92</v>
      </c>
      <c r="K365" s="8">
        <f t="shared" si="15"/>
        <v>419478.18</v>
      </c>
      <c r="L365" s="8">
        <f t="shared" si="15"/>
        <v>496616.12</v>
      </c>
      <c r="M365" s="8">
        <f t="shared" si="15"/>
        <v>499069.79</v>
      </c>
      <c r="N365" s="8">
        <f t="shared" si="15"/>
        <v>439746.64</v>
      </c>
      <c r="O365" s="8">
        <f t="shared" si="15"/>
        <v>371976.17</v>
      </c>
      <c r="P365" s="6"/>
      <c r="Q365" s="9" t="s">
        <v>14</v>
      </c>
    </row>
    <row r="366" spans="2:17">
      <c r="B366" s="8">
        <f t="shared" ref="B366:M366" si="16">IFERROR(VLOOKUP($B$362,$4:$126,MATCH($Q366&amp;"/"&amp;B$348,$2:$2,0),FALSE),"")</f>
        <v>623917</v>
      </c>
      <c r="C366" s="8">
        <f t="shared" si="16"/>
        <v>596402.81000000006</v>
      </c>
      <c r="D366" s="8">
        <f t="shared" si="16"/>
        <v>602189.78</v>
      </c>
      <c r="E366" s="8">
        <f t="shared" si="16"/>
        <v>532852.92000000004</v>
      </c>
      <c r="F366" s="8">
        <f t="shared" si="16"/>
        <v>493068.52</v>
      </c>
      <c r="G366" s="8">
        <f t="shared" si="16"/>
        <v>368118.3</v>
      </c>
      <c r="H366" s="8">
        <f t="shared" si="16"/>
        <v>309159.55</v>
      </c>
      <c r="I366" s="8">
        <f t="shared" si="16"/>
        <v>334168.36</v>
      </c>
      <c r="J366" s="8">
        <f t="shared" si="16"/>
        <v>318828.59000000003</v>
      </c>
      <c r="K366" s="8">
        <f t="shared" si="16"/>
        <v>350548.91</v>
      </c>
      <c r="L366" s="8">
        <f t="shared" si="16"/>
        <v>465580.02</v>
      </c>
      <c r="M366" s="8">
        <f t="shared" si="16"/>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445460.46</v>
      </c>
      <c r="P366" s="6"/>
      <c r="Q366" s="9" t="s">
        <v>15</v>
      </c>
    </row>
    <row r="367" spans="2:17">
      <c r="B367" s="12">
        <f t="shared" ref="B367:O367" si="17">+B366/B$402</f>
        <v>0.34685313985544752</v>
      </c>
      <c r="C367" s="12">
        <f t="shared" si="17"/>
        <v>0.29319418775052647</v>
      </c>
      <c r="D367" s="12">
        <f t="shared" si="17"/>
        <v>0.31800671780789425</v>
      </c>
      <c r="E367" s="12">
        <f t="shared" si="17"/>
        <v>0.24943023630634106</v>
      </c>
      <c r="F367" s="12">
        <f t="shared" si="17"/>
        <v>0.22749456320873537</v>
      </c>
      <c r="G367" s="12">
        <f t="shared" si="17"/>
        <v>0.16051143473314919</v>
      </c>
      <c r="H367" s="12">
        <f t="shared" si="17"/>
        <v>0.13397981505081491</v>
      </c>
      <c r="I367" s="12">
        <f t="shared" si="17"/>
        <v>0.15080745043818358</v>
      </c>
      <c r="J367" s="12">
        <f t="shared" si="17"/>
        <v>0.1424594220640143</v>
      </c>
      <c r="K367" s="12">
        <f t="shared" si="17"/>
        <v>0.14684219393601639</v>
      </c>
      <c r="L367" s="12">
        <f t="shared" si="17"/>
        <v>0.17893005909145923</v>
      </c>
      <c r="M367" s="12">
        <f t="shared" si="17"/>
        <v>0.16290743110760403</v>
      </c>
      <c r="N367" s="12">
        <f t="shared" si="17"/>
        <v>0.15560617659970691</v>
      </c>
      <c r="O367" s="12">
        <f t="shared" si="17"/>
        <v>0.16478310260633988</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f t="shared" ref="B369:O371" si="18">IFERROR(VLOOKUP($B$368,$4:$126,MATCH($Q369&amp;"/"&amp;B$348,$2:$2,0),FALSE),"")</f>
        <v>528650.32999999996</v>
      </c>
      <c r="C369" s="8">
        <f t="shared" si="18"/>
        <v>659736</v>
      </c>
      <c r="D369" s="8">
        <f t="shared" si="18"/>
        <v>759872.81</v>
      </c>
      <c r="E369" s="8">
        <f t="shared" si="18"/>
        <v>810352.62</v>
      </c>
      <c r="F369" s="8">
        <f t="shared" si="18"/>
        <v>1102897.1299999999</v>
      </c>
      <c r="G369" s="8">
        <f t="shared" si="18"/>
        <v>1099688.3700000001</v>
      </c>
      <c r="H369" s="8">
        <f t="shared" si="18"/>
        <v>1209282.46</v>
      </c>
      <c r="I369" s="8">
        <f t="shared" si="18"/>
        <v>1260902.6599999999</v>
      </c>
      <c r="J369" s="8">
        <f t="shared" si="18"/>
        <v>1138411.76</v>
      </c>
      <c r="K369" s="8">
        <f t="shared" si="18"/>
        <v>1130488.9099999999</v>
      </c>
      <c r="L369" s="8">
        <f t="shared" si="18"/>
        <v>1010225.76</v>
      </c>
      <c r="M369" s="8">
        <f t="shared" si="18"/>
        <v>1241254.81</v>
      </c>
      <c r="N369" s="8">
        <f t="shared" si="18"/>
        <v>1644064.29</v>
      </c>
      <c r="O369" s="8">
        <f t="shared" si="18"/>
        <v>1330577.98</v>
      </c>
      <c r="P369" s="6"/>
      <c r="Q369" s="9" t="s">
        <v>12</v>
      </c>
    </row>
    <row r="370" spans="1:17">
      <c r="B370" s="8">
        <f t="shared" si="18"/>
        <v>580010</v>
      </c>
      <c r="C370" s="8">
        <f t="shared" si="18"/>
        <v>756416.17</v>
      </c>
      <c r="D370" s="8">
        <f t="shared" si="18"/>
        <v>747947.32</v>
      </c>
      <c r="E370" s="8">
        <f t="shared" si="18"/>
        <v>946053.5</v>
      </c>
      <c r="F370" s="8">
        <f t="shared" si="18"/>
        <v>1113382.8400000001</v>
      </c>
      <c r="G370" s="8">
        <f t="shared" si="18"/>
        <v>1076083.27</v>
      </c>
      <c r="H370" s="8">
        <f t="shared" si="18"/>
        <v>1201361.93</v>
      </c>
      <c r="I370" s="8">
        <f t="shared" si="18"/>
        <v>1213531.19</v>
      </c>
      <c r="J370" s="8">
        <f t="shared" si="18"/>
        <v>1097685.17</v>
      </c>
      <c r="K370" s="8">
        <f t="shared" si="18"/>
        <v>1045778.3</v>
      </c>
      <c r="L370" s="8">
        <f t="shared" si="18"/>
        <v>1012248.88</v>
      </c>
      <c r="M370" s="8">
        <f t="shared" si="18"/>
        <v>1385552.71</v>
      </c>
      <c r="N370" s="8">
        <f t="shared" si="18"/>
        <v>1550195.29</v>
      </c>
      <c r="O370" s="8">
        <f t="shared" si="18"/>
        <v>1337247.27</v>
      </c>
      <c r="P370" s="6"/>
      <c r="Q370" s="9" t="s">
        <v>13</v>
      </c>
    </row>
    <row r="371" spans="1:17">
      <c r="B371" s="8">
        <f t="shared" si="18"/>
        <v>620325.57999999996</v>
      </c>
      <c r="C371" s="8">
        <f t="shared" si="18"/>
        <v>835444.85</v>
      </c>
      <c r="D371" s="8">
        <f t="shared" si="18"/>
        <v>727140.08</v>
      </c>
      <c r="E371" s="8">
        <f t="shared" si="18"/>
        <v>1056944.1299999999</v>
      </c>
      <c r="F371" s="8">
        <f t="shared" si="18"/>
        <v>1143184.1100000001</v>
      </c>
      <c r="G371" s="8">
        <f t="shared" si="18"/>
        <v>1161143.1000000001</v>
      </c>
      <c r="H371" s="8">
        <f t="shared" si="18"/>
        <v>1233692.99</v>
      </c>
      <c r="I371" s="8">
        <f t="shared" si="18"/>
        <v>1185394.47</v>
      </c>
      <c r="J371" s="8">
        <f t="shared" si="18"/>
        <v>1154513.8600000001</v>
      </c>
      <c r="K371" s="8">
        <f t="shared" si="18"/>
        <v>984216.02</v>
      </c>
      <c r="L371" s="8">
        <f t="shared" si="18"/>
        <v>984484.91</v>
      </c>
      <c r="M371" s="8">
        <f t="shared" si="18"/>
        <v>1490368.06</v>
      </c>
      <c r="N371" s="8">
        <f t="shared" si="18"/>
        <v>1453090.33</v>
      </c>
      <c r="O371" s="8">
        <f t="shared" si="18"/>
        <v>1366822.54</v>
      </c>
      <c r="P371" s="6"/>
      <c r="Q371" s="9" t="s">
        <v>14</v>
      </c>
    </row>
    <row r="372" spans="1:17">
      <c r="B372" s="8">
        <f t="shared" ref="B372:M372" si="19">IFERROR(VLOOKUP($B$368,$4:$126,MATCH($Q372&amp;"/"&amp;B$348,$2:$2,0),FALSE),"")</f>
        <v>657061</v>
      </c>
      <c r="C372" s="8">
        <f t="shared" si="19"/>
        <v>828136.28</v>
      </c>
      <c r="D372" s="8">
        <f t="shared" si="19"/>
        <v>758799.89</v>
      </c>
      <c r="E372" s="8">
        <f t="shared" si="19"/>
        <v>1070421.67</v>
      </c>
      <c r="F372" s="8">
        <f t="shared" si="19"/>
        <v>1088038.54</v>
      </c>
      <c r="G372" s="8">
        <f t="shared" si="19"/>
        <v>1182023.74</v>
      </c>
      <c r="H372" s="8">
        <f t="shared" si="19"/>
        <v>1225137.29</v>
      </c>
      <c r="I372" s="8">
        <f t="shared" si="19"/>
        <v>1147592.3899999999</v>
      </c>
      <c r="J372" s="8">
        <f t="shared" si="19"/>
        <v>1151156.04</v>
      </c>
      <c r="K372" s="8">
        <f t="shared" si="19"/>
        <v>975636.11</v>
      </c>
      <c r="L372" s="8">
        <f t="shared" si="19"/>
        <v>1117502.99</v>
      </c>
      <c r="M372" s="8">
        <f t="shared" si="19"/>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1260296.81</v>
      </c>
      <c r="P372" s="6"/>
      <c r="Q372" s="9" t="s">
        <v>15</v>
      </c>
    </row>
    <row r="373" spans="1:17">
      <c r="B373" s="12">
        <f t="shared" ref="B373:O373" si="20">+B372/B$402</f>
        <v>0.36527882863675809</v>
      </c>
      <c r="C373" s="12">
        <f t="shared" si="20"/>
        <v>0.4071153587645614</v>
      </c>
      <c r="D373" s="12">
        <f t="shared" si="20"/>
        <v>0.40070999293925441</v>
      </c>
      <c r="E373" s="12">
        <f t="shared" si="20"/>
        <v>0.50106796842837642</v>
      </c>
      <c r="F373" s="12">
        <f t="shared" si="20"/>
        <v>0.50200497977759795</v>
      </c>
      <c r="G373" s="12">
        <f t="shared" si="20"/>
        <v>0.51540041990860797</v>
      </c>
      <c r="H373" s="12">
        <f t="shared" si="20"/>
        <v>0.53093513535666803</v>
      </c>
      <c r="I373" s="12">
        <f t="shared" si="20"/>
        <v>0.51789906883512749</v>
      </c>
      <c r="J373" s="12">
        <f t="shared" si="20"/>
        <v>0.51436109968650967</v>
      </c>
      <c r="K373" s="12">
        <f t="shared" si="20"/>
        <v>0.4086863281805686</v>
      </c>
      <c r="L373" s="12">
        <f t="shared" si="20"/>
        <v>0.4294747786547678</v>
      </c>
      <c r="M373" s="12">
        <f t="shared" si="20"/>
        <v>0.51816959131732154</v>
      </c>
      <c r="N373" s="12">
        <f t="shared" si="20"/>
        <v>0.50070611317256242</v>
      </c>
      <c r="O373" s="12">
        <f t="shared" si="20"/>
        <v>0.46620438221761107</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f t="shared" ref="B375:O377" si="21">IFERROR(VLOOKUP($B$374,$4:$126,MATCH($Q375&amp;"/"&amp;B$348,$2:$2,0),FALSE),"")</f>
        <v>1148406.5</v>
      </c>
      <c r="C375" s="8">
        <f t="shared" si="21"/>
        <v>1301239</v>
      </c>
      <c r="D375" s="8">
        <f t="shared" si="21"/>
        <v>1537182.8</v>
      </c>
      <c r="E375" s="8">
        <f t="shared" si="21"/>
        <v>1548020.07</v>
      </c>
      <c r="F375" s="8">
        <f t="shared" si="21"/>
        <v>1766957.2</v>
      </c>
      <c r="G375" s="8">
        <f t="shared" si="21"/>
        <v>1743280.37</v>
      </c>
      <c r="H375" s="8">
        <f t="shared" si="21"/>
        <v>1700049.68</v>
      </c>
      <c r="I375" s="8">
        <f t="shared" si="21"/>
        <v>1708045.27</v>
      </c>
      <c r="J375" s="8">
        <f t="shared" si="21"/>
        <v>1627395.24</v>
      </c>
      <c r="K375" s="8">
        <f t="shared" si="21"/>
        <v>1723962.62</v>
      </c>
      <c r="L375" s="8">
        <f t="shared" si="21"/>
        <v>1927880.64</v>
      </c>
      <c r="M375" s="8">
        <f t="shared" si="21"/>
        <v>2124088.46</v>
      </c>
      <c r="N375" s="8">
        <f t="shared" si="21"/>
        <v>2336970.15</v>
      </c>
      <c r="O375" s="8">
        <f t="shared" si="21"/>
        <v>2106770.56</v>
      </c>
      <c r="P375" s="6"/>
      <c r="Q375" s="9" t="s">
        <v>12</v>
      </c>
    </row>
    <row r="376" spans="1:17">
      <c r="B376" s="8">
        <f t="shared" si="21"/>
        <v>1288056</v>
      </c>
      <c r="C376" s="8">
        <f t="shared" si="21"/>
        <v>1398097.54</v>
      </c>
      <c r="D376" s="8">
        <f t="shared" si="21"/>
        <v>1520897.57</v>
      </c>
      <c r="E376" s="8">
        <f t="shared" si="21"/>
        <v>1661396.27</v>
      </c>
      <c r="F376" s="8">
        <f t="shared" si="21"/>
        <v>1733939.1</v>
      </c>
      <c r="G376" s="8">
        <f t="shared" si="21"/>
        <v>1667545.64</v>
      </c>
      <c r="H376" s="8">
        <f t="shared" si="21"/>
        <v>1696958.26</v>
      </c>
      <c r="I376" s="8">
        <f t="shared" si="21"/>
        <v>1694504.12</v>
      </c>
      <c r="J376" s="8">
        <f t="shared" si="21"/>
        <v>1627001.82</v>
      </c>
      <c r="K376" s="8">
        <f t="shared" si="21"/>
        <v>1691753.19</v>
      </c>
      <c r="L376" s="8">
        <f t="shared" si="21"/>
        <v>1823106.69</v>
      </c>
      <c r="M376" s="8">
        <f t="shared" si="21"/>
        <v>2232994.36</v>
      </c>
      <c r="N376" s="8">
        <f t="shared" si="21"/>
        <v>2294923.71</v>
      </c>
      <c r="O376" s="8">
        <f t="shared" si="21"/>
        <v>2094120.31</v>
      </c>
      <c r="P376" s="6"/>
      <c r="Q376" s="9" t="s">
        <v>13</v>
      </c>
    </row>
    <row r="377" spans="1:17">
      <c r="B377" s="8">
        <f t="shared" si="21"/>
        <v>1312983.04</v>
      </c>
      <c r="C377" s="8">
        <f t="shared" si="21"/>
        <v>1542591.83</v>
      </c>
      <c r="D377" s="8">
        <f t="shared" si="21"/>
        <v>1478998.83</v>
      </c>
      <c r="E377" s="8">
        <f t="shared" si="21"/>
        <v>1761054.17</v>
      </c>
      <c r="F377" s="8">
        <f t="shared" si="21"/>
        <v>1797786.28</v>
      </c>
      <c r="G377" s="8">
        <f t="shared" si="21"/>
        <v>1723138.82</v>
      </c>
      <c r="H377" s="8">
        <f t="shared" si="21"/>
        <v>1751076.51</v>
      </c>
      <c r="I377" s="8">
        <f t="shared" si="21"/>
        <v>1700131.96</v>
      </c>
      <c r="J377" s="8">
        <f t="shared" si="21"/>
        <v>1651548.95</v>
      </c>
      <c r="K377" s="8">
        <f t="shared" si="21"/>
        <v>1760233.42</v>
      </c>
      <c r="L377" s="8">
        <f t="shared" si="21"/>
        <v>1879958.63</v>
      </c>
      <c r="M377" s="8">
        <f t="shared" si="21"/>
        <v>2376712.6800000002</v>
      </c>
      <c r="N377" s="8">
        <f t="shared" si="21"/>
        <v>2180698.52</v>
      </c>
      <c r="O377" s="8">
        <f t="shared" si="21"/>
        <v>2026153.47</v>
      </c>
      <c r="P377" s="6"/>
      <c r="Q377" s="9" t="s">
        <v>14</v>
      </c>
    </row>
    <row r="378" spans="1:17">
      <c r="B378" s="8">
        <f t="shared" ref="B378:M378" si="22">IFERROR(VLOOKUP($B$374,$4:$126,MATCH($Q378&amp;"/"&amp;B$348,$2:$2,0),FALSE),"")</f>
        <v>1337495</v>
      </c>
      <c r="C378" s="8">
        <f t="shared" si="22"/>
        <v>1598902.15</v>
      </c>
      <c r="D378" s="8">
        <f t="shared" si="22"/>
        <v>1463224.15</v>
      </c>
      <c r="E378" s="8">
        <f t="shared" si="22"/>
        <v>1715552.17</v>
      </c>
      <c r="F378" s="8">
        <f t="shared" si="22"/>
        <v>1738682.71</v>
      </c>
      <c r="G378" s="8">
        <f t="shared" si="22"/>
        <v>1726613.14</v>
      </c>
      <c r="H378" s="8">
        <f t="shared" si="22"/>
        <v>1757014.51</v>
      </c>
      <c r="I378" s="8">
        <f t="shared" si="22"/>
        <v>1671001.76</v>
      </c>
      <c r="J378" s="8">
        <f t="shared" si="22"/>
        <v>1705742.97</v>
      </c>
      <c r="K378" s="8">
        <f t="shared" si="22"/>
        <v>1869437.04</v>
      </c>
      <c r="L378" s="8">
        <f t="shared" si="22"/>
        <v>2029033.22</v>
      </c>
      <c r="M378" s="8">
        <f t="shared" si="22"/>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2145007.0699999998</v>
      </c>
      <c r="P378" s="6"/>
      <c r="Q378" s="9" t="s">
        <v>15</v>
      </c>
    </row>
    <row r="379" spans="1:17">
      <c r="B379" s="12">
        <f t="shared" ref="B379:O379" si="23">+B378/B$402</f>
        <v>0.74355137027995999</v>
      </c>
      <c r="C379" s="12">
        <f t="shared" si="23"/>
        <v>0.78602717710505154</v>
      </c>
      <c r="D379" s="12">
        <f t="shared" si="23"/>
        <v>0.77270509200396231</v>
      </c>
      <c r="E379" s="12">
        <f t="shared" si="23"/>
        <v>0.80305571593556457</v>
      </c>
      <c r="F379" s="12">
        <f t="shared" si="23"/>
        <v>0.80220263031602645</v>
      </c>
      <c r="G379" s="12">
        <f t="shared" si="23"/>
        <v>0.75285893782109659</v>
      </c>
      <c r="H379" s="12">
        <f t="shared" si="23"/>
        <v>0.76143363221805116</v>
      </c>
      <c r="I379" s="12">
        <f t="shared" si="23"/>
        <v>0.75410944083191356</v>
      </c>
      <c r="J379" s="12">
        <f t="shared" si="23"/>
        <v>0.76216238228809796</v>
      </c>
      <c r="K379" s="12">
        <f t="shared" si="23"/>
        <v>0.78309254015039564</v>
      </c>
      <c r="L379" s="12">
        <f t="shared" si="23"/>
        <v>0.77979083800274285</v>
      </c>
      <c r="M379" s="12">
        <f t="shared" si="23"/>
        <v>0.79759163257309296</v>
      </c>
      <c r="N379" s="12">
        <f t="shared" si="23"/>
        <v>0.77129489358169412</v>
      </c>
      <c r="O379" s="12">
        <f t="shared" si="23"/>
        <v>0.79347316281928693</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f t="shared" ref="B381:O383" si="24">IFERROR(VLOOKUP($B$380,$4:$126,MATCH($Q381&amp;"/"&amp;B$348,$2:$2,0),FALSE),"")</f>
        <v>457285.23</v>
      </c>
      <c r="C381" s="8">
        <f t="shared" si="24"/>
        <v>434381</v>
      </c>
      <c r="D381" s="8">
        <f t="shared" si="24"/>
        <v>390934.59</v>
      </c>
      <c r="E381" s="8">
        <f t="shared" si="24"/>
        <v>386281.78</v>
      </c>
      <c r="F381" s="8">
        <f t="shared" si="24"/>
        <v>373345.89</v>
      </c>
      <c r="G381" s="8">
        <f t="shared" si="24"/>
        <v>366016.68</v>
      </c>
      <c r="H381" s="8">
        <f t="shared" si="24"/>
        <v>398909.8</v>
      </c>
      <c r="I381" s="8">
        <f t="shared" si="24"/>
        <v>368542.65</v>
      </c>
      <c r="J381" s="8">
        <f t="shared" si="24"/>
        <v>353518.02</v>
      </c>
      <c r="K381" s="8">
        <f t="shared" si="24"/>
        <v>320471.84000000003</v>
      </c>
      <c r="L381" s="8">
        <f t="shared" si="24"/>
        <v>300255.02</v>
      </c>
      <c r="M381" s="8">
        <f t="shared" si="24"/>
        <v>293813.71000000002</v>
      </c>
      <c r="N381" s="8">
        <f t="shared" si="24"/>
        <v>283886.34000000003</v>
      </c>
      <c r="O381" s="8">
        <f t="shared" si="24"/>
        <v>261331.1</v>
      </c>
      <c r="P381" s="6"/>
      <c r="Q381" s="9" t="s">
        <v>12</v>
      </c>
    </row>
    <row r="382" spans="1:17">
      <c r="B382" s="8">
        <f t="shared" si="24"/>
        <v>449799</v>
      </c>
      <c r="C382" s="8">
        <f t="shared" si="24"/>
        <v>422527.75</v>
      </c>
      <c r="D382" s="8">
        <f t="shared" si="24"/>
        <v>380413.67</v>
      </c>
      <c r="E382" s="8">
        <f t="shared" si="24"/>
        <v>381404.54</v>
      </c>
      <c r="F382" s="8">
        <f t="shared" si="24"/>
        <v>372874.45</v>
      </c>
      <c r="G382" s="8">
        <f t="shared" si="24"/>
        <v>404519.96</v>
      </c>
      <c r="H382" s="8">
        <f t="shared" si="24"/>
        <v>358565.04</v>
      </c>
      <c r="I382" s="8">
        <f t="shared" si="24"/>
        <v>360613.72</v>
      </c>
      <c r="J382" s="8">
        <f t="shared" si="24"/>
        <v>344791.15</v>
      </c>
      <c r="K382" s="8">
        <f t="shared" si="24"/>
        <v>312676.05</v>
      </c>
      <c r="L382" s="8">
        <f t="shared" si="24"/>
        <v>307294.15999999997</v>
      </c>
      <c r="M382" s="8">
        <f t="shared" si="24"/>
        <v>287202.86</v>
      </c>
      <c r="N382" s="8">
        <f t="shared" si="24"/>
        <v>274728.78000000003</v>
      </c>
      <c r="O382" s="8">
        <f t="shared" si="24"/>
        <v>253802.92</v>
      </c>
      <c r="P382" s="6"/>
      <c r="Q382" s="9" t="s">
        <v>13</v>
      </c>
    </row>
    <row r="383" spans="1:17">
      <c r="B383" s="8">
        <f t="shared" si="24"/>
        <v>447240.57</v>
      </c>
      <c r="C383" s="8">
        <f t="shared" si="24"/>
        <v>412269.94</v>
      </c>
      <c r="D383" s="8">
        <f t="shared" si="24"/>
        <v>373356.16</v>
      </c>
      <c r="E383" s="8">
        <f t="shared" si="24"/>
        <v>380299.69</v>
      </c>
      <c r="F383" s="8">
        <f t="shared" si="24"/>
        <v>372679.7</v>
      </c>
      <c r="G383" s="8">
        <f t="shared" si="24"/>
        <v>402083.44</v>
      </c>
      <c r="H383" s="8">
        <f t="shared" si="24"/>
        <v>353664.91</v>
      </c>
      <c r="I383" s="8">
        <f t="shared" si="24"/>
        <v>361741.16</v>
      </c>
      <c r="J383" s="8">
        <f t="shared" si="24"/>
        <v>335430.63</v>
      </c>
      <c r="K383" s="8">
        <f t="shared" si="24"/>
        <v>284602.5</v>
      </c>
      <c r="L383" s="8">
        <f t="shared" si="24"/>
        <v>294613.39</v>
      </c>
      <c r="M383" s="8">
        <f t="shared" si="24"/>
        <v>295928</v>
      </c>
      <c r="N383" s="8">
        <f t="shared" si="24"/>
        <v>334829.94</v>
      </c>
      <c r="O383" s="8">
        <f t="shared" si="24"/>
        <v>245928.26</v>
      </c>
      <c r="P383" s="6"/>
      <c r="Q383" s="9" t="s">
        <v>14</v>
      </c>
    </row>
    <row r="384" spans="1:17">
      <c r="B384" s="8">
        <f t="shared" ref="B384:M384" si="25">IFERROR(VLOOKUP($B$380,$4:$126,MATCH($Q384&amp;"/"&amp;B$348,$2:$2,0),FALSE),"")</f>
        <v>440372</v>
      </c>
      <c r="C384" s="8">
        <f t="shared" si="25"/>
        <v>400253.24</v>
      </c>
      <c r="D384" s="8">
        <f t="shared" si="25"/>
        <v>382091.93</v>
      </c>
      <c r="E384" s="8">
        <f t="shared" si="25"/>
        <v>394146.7</v>
      </c>
      <c r="F384" s="8">
        <f t="shared" si="25"/>
        <v>393835.3</v>
      </c>
      <c r="G384" s="8">
        <f t="shared" si="25"/>
        <v>368435.8</v>
      </c>
      <c r="H384" s="8">
        <f t="shared" si="25"/>
        <v>376498.92</v>
      </c>
      <c r="I384" s="8">
        <f t="shared" si="25"/>
        <v>356866.22</v>
      </c>
      <c r="J384" s="8">
        <f t="shared" si="25"/>
        <v>327477.03000000003</v>
      </c>
      <c r="K384" s="8">
        <f t="shared" si="25"/>
        <v>301067.89</v>
      </c>
      <c r="L384" s="8">
        <f t="shared" si="25"/>
        <v>306803.90999999997</v>
      </c>
      <c r="M384" s="8">
        <f t="shared" si="25"/>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243625.59</v>
      </c>
      <c r="P384" s="6"/>
      <c r="Q384" s="9" t="s">
        <v>15</v>
      </c>
    </row>
    <row r="385" spans="1:17">
      <c r="A385" s="84"/>
      <c r="B385" s="12">
        <f t="shared" ref="B385:O385" si="26">+B384/B$402</f>
        <v>0.24481527335274264</v>
      </c>
      <c r="C385" s="12">
        <f t="shared" si="26"/>
        <v>0.19676621509599615</v>
      </c>
      <c r="D385" s="12">
        <f t="shared" si="26"/>
        <v>0.20177659036356224</v>
      </c>
      <c r="E385" s="12">
        <f t="shared" si="26"/>
        <v>0.18450139021545478</v>
      </c>
      <c r="F385" s="12">
        <f t="shared" si="26"/>
        <v>0.1817098149962631</v>
      </c>
      <c r="G385" s="12">
        <f t="shared" si="26"/>
        <v>0.16064987495882602</v>
      </c>
      <c r="H385" s="12">
        <f t="shared" si="26"/>
        <v>0.16316253425919255</v>
      </c>
      <c r="I385" s="12">
        <f t="shared" si="26"/>
        <v>0.16105080919603496</v>
      </c>
      <c r="J385" s="12">
        <f t="shared" si="26"/>
        <v>0.1463237297290054</v>
      </c>
      <c r="K385" s="12">
        <f t="shared" si="26"/>
        <v>0.12611498204711932</v>
      </c>
      <c r="L385" s="12">
        <f t="shared" si="26"/>
        <v>0.11790978862407098</v>
      </c>
      <c r="M385" s="12">
        <f t="shared" si="26"/>
        <v>9.3471239484166413E-2</v>
      </c>
      <c r="N385" s="12">
        <f t="shared" si="26"/>
        <v>0.1182094864419887</v>
      </c>
      <c r="O385" s="12">
        <f t="shared" si="26"/>
        <v>9.012108637992268E-2</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f t="shared" ref="B387:O389" si="27">IFERROR(VLOOKUP($B$386,$4:$126,MATCH($Q387&amp;"/"&amp;B$348,$2:$2,0),FALSE),"")</f>
        <v>19226.93</v>
      </c>
      <c r="C387" s="8">
        <f t="shared" si="27"/>
        <v>19616</v>
      </c>
      <c r="D387" s="8">
        <f t="shared" si="27"/>
        <v>26880.41</v>
      </c>
      <c r="E387" s="8">
        <f t="shared" si="27"/>
        <v>33372.25</v>
      </c>
      <c r="F387" s="8">
        <f t="shared" si="27"/>
        <v>8788.2199999999993</v>
      </c>
      <c r="G387" s="8">
        <f t="shared" si="27"/>
        <v>7374.81</v>
      </c>
      <c r="H387" s="8">
        <f t="shared" si="27"/>
        <v>7382.28</v>
      </c>
      <c r="I387" s="8">
        <f t="shared" si="27"/>
        <v>6446.57</v>
      </c>
      <c r="J387" s="8">
        <f t="shared" si="27"/>
        <v>5101.8599999999997</v>
      </c>
      <c r="K387" s="8">
        <f t="shared" si="27"/>
        <v>4221.8</v>
      </c>
      <c r="L387" s="8">
        <f t="shared" si="27"/>
        <v>3509.38</v>
      </c>
      <c r="M387" s="8">
        <f t="shared" si="27"/>
        <v>8669.6200000000008</v>
      </c>
      <c r="N387" s="8">
        <f t="shared" si="27"/>
        <v>10629.06</v>
      </c>
      <c r="O387" s="8">
        <f t="shared" si="27"/>
        <v>13259.77</v>
      </c>
      <c r="P387" s="6"/>
      <c r="Q387" s="9" t="s">
        <v>12</v>
      </c>
    </row>
    <row r="388" spans="1:17">
      <c r="B388" s="8">
        <f t="shared" si="27"/>
        <v>18200</v>
      </c>
      <c r="C388" s="8">
        <f t="shared" si="27"/>
        <v>17434</v>
      </c>
      <c r="D388" s="8">
        <f t="shared" si="27"/>
        <v>24915.63</v>
      </c>
      <c r="E388" s="8">
        <f t="shared" si="27"/>
        <v>31455.79</v>
      </c>
      <c r="F388" s="8">
        <f t="shared" si="27"/>
        <v>8433.7199999999993</v>
      </c>
      <c r="G388" s="8">
        <f t="shared" si="27"/>
        <v>7240.08</v>
      </c>
      <c r="H388" s="8">
        <f t="shared" si="27"/>
        <v>7379.16</v>
      </c>
      <c r="I388" s="8">
        <f t="shared" si="27"/>
        <v>6112.01</v>
      </c>
      <c r="J388" s="8">
        <f t="shared" si="27"/>
        <v>5264.79</v>
      </c>
      <c r="K388" s="8">
        <f t="shared" si="27"/>
        <v>3874.76</v>
      </c>
      <c r="L388" s="8">
        <f t="shared" si="27"/>
        <v>3968.59</v>
      </c>
      <c r="M388" s="8">
        <f t="shared" si="27"/>
        <v>9199.34</v>
      </c>
      <c r="N388" s="8">
        <f t="shared" si="27"/>
        <v>10354.99</v>
      </c>
      <c r="O388" s="8">
        <f t="shared" si="27"/>
        <v>13730.09</v>
      </c>
      <c r="P388" s="6"/>
      <c r="Q388" s="9" t="s">
        <v>13</v>
      </c>
    </row>
    <row r="389" spans="1:17">
      <c r="B389" s="8">
        <f t="shared" si="27"/>
        <v>17537.72</v>
      </c>
      <c r="C389" s="8">
        <f t="shared" si="27"/>
        <v>29639.24</v>
      </c>
      <c r="D389" s="8">
        <f t="shared" si="27"/>
        <v>35641.800000000003</v>
      </c>
      <c r="E389" s="8">
        <f t="shared" si="27"/>
        <v>29282.27</v>
      </c>
      <c r="F389" s="8">
        <f t="shared" si="27"/>
        <v>8070.34</v>
      </c>
      <c r="G389" s="8">
        <f t="shared" si="27"/>
        <v>6934.23</v>
      </c>
      <c r="H389" s="8">
        <f t="shared" si="27"/>
        <v>7115.71</v>
      </c>
      <c r="I389" s="8">
        <f t="shared" si="27"/>
        <v>5773.76</v>
      </c>
      <c r="J389" s="8">
        <f t="shared" si="27"/>
        <v>4914.91</v>
      </c>
      <c r="K389" s="8">
        <f t="shared" si="27"/>
        <v>3523.92</v>
      </c>
      <c r="L389" s="8">
        <f t="shared" si="27"/>
        <v>5652.44</v>
      </c>
      <c r="M389" s="8">
        <f t="shared" si="27"/>
        <v>8957.2800000000007</v>
      </c>
      <c r="N389" s="8">
        <f t="shared" si="27"/>
        <v>10355</v>
      </c>
      <c r="O389" s="8">
        <f t="shared" si="27"/>
        <v>14968.64</v>
      </c>
      <c r="P389" s="6"/>
      <c r="Q389" s="9" t="s">
        <v>14</v>
      </c>
    </row>
    <row r="390" spans="1:17">
      <c r="B390" s="8">
        <f t="shared" ref="B390:M390" si="28">IFERROR(VLOOKUP($B$386,$4:$126,MATCH($Q390&amp;"/"&amp;B$348,$2:$2,0),FALSE),"")</f>
        <v>17640</v>
      </c>
      <c r="C390" s="8">
        <f t="shared" si="28"/>
        <v>28845.41</v>
      </c>
      <c r="D390" s="8">
        <f t="shared" si="28"/>
        <v>33962.33</v>
      </c>
      <c r="E390" s="8">
        <f t="shared" si="28"/>
        <v>8888.8700000000008</v>
      </c>
      <c r="F390" s="8">
        <f t="shared" si="28"/>
        <v>7719.23</v>
      </c>
      <c r="G390" s="8">
        <f t="shared" si="28"/>
        <v>7541.34</v>
      </c>
      <c r="H390" s="8">
        <f t="shared" si="28"/>
        <v>6777.47</v>
      </c>
      <c r="I390" s="8">
        <f t="shared" si="28"/>
        <v>5435.52</v>
      </c>
      <c r="J390" s="8">
        <f t="shared" si="28"/>
        <v>4565.0200000000004</v>
      </c>
      <c r="K390" s="8">
        <f t="shared" si="28"/>
        <v>3549.42</v>
      </c>
      <c r="L390" s="8">
        <f t="shared" si="28"/>
        <v>8609.36</v>
      </c>
      <c r="M390" s="8">
        <f t="shared" si="28"/>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15921.16</v>
      </c>
      <c r="P390" s="6"/>
      <c r="Q390" s="9" t="s">
        <v>15</v>
      </c>
    </row>
    <row r="391" spans="1:17">
      <c r="B391" s="12">
        <f t="shared" ref="B391:O391" si="29">+B390/B$402</f>
        <v>9.8065758539198234E-3</v>
      </c>
      <c r="C391" s="12">
        <f t="shared" si="29"/>
        <v>1.4180527679406663E-2</v>
      </c>
      <c r="D391" s="12">
        <f t="shared" si="29"/>
        <v>1.7934959129343876E-2</v>
      </c>
      <c r="E391" s="12">
        <f t="shared" si="29"/>
        <v>4.1609098146564456E-3</v>
      </c>
      <c r="F391" s="12">
        <f t="shared" si="29"/>
        <v>3.5615391896399434E-3</v>
      </c>
      <c r="G391" s="12">
        <f t="shared" si="29"/>
        <v>3.2882671228528638E-3</v>
      </c>
      <c r="H391" s="12">
        <f t="shared" si="29"/>
        <v>2.9371377242347731E-3</v>
      </c>
      <c r="I391" s="12">
        <f t="shared" si="29"/>
        <v>2.4530057633396405E-3</v>
      </c>
      <c r="J391" s="12">
        <f t="shared" si="29"/>
        <v>2.0397484143773511E-3</v>
      </c>
      <c r="K391" s="12">
        <f t="shared" si="29"/>
        <v>1.4868242494331968E-3</v>
      </c>
      <c r="L391" s="12">
        <f t="shared" si="29"/>
        <v>3.3087186463449303E-3</v>
      </c>
      <c r="M391" s="12">
        <f t="shared" si="29"/>
        <v>2.8793162626640522E-3</v>
      </c>
      <c r="N391" s="12">
        <f t="shared" si="29"/>
        <v>4.8268910721124686E-3</v>
      </c>
      <c r="O391" s="12">
        <f t="shared" si="29"/>
        <v>5.8894972224739191E-3</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f t="shared" ref="B393:O395" si="30">IFERROR(VLOOKUP($B$392,$4:$126,MATCH($Q393&amp;"/"&amp;B$348,$2:$2,0),FALSE),"")</f>
        <v>478223.68</v>
      </c>
      <c r="C393" s="8">
        <f t="shared" si="30"/>
        <v>458426</v>
      </c>
      <c r="D393" s="8">
        <f t="shared" si="30"/>
        <v>424552.21</v>
      </c>
      <c r="E393" s="8">
        <f t="shared" si="30"/>
        <v>435597.26</v>
      </c>
      <c r="F393" s="8">
        <f t="shared" si="30"/>
        <v>419094.31</v>
      </c>
      <c r="G393" s="8">
        <f t="shared" si="30"/>
        <v>526124.56999999995</v>
      </c>
      <c r="H393" s="8">
        <f t="shared" si="30"/>
        <v>560696.03</v>
      </c>
      <c r="I393" s="8">
        <f t="shared" si="30"/>
        <v>533996.61</v>
      </c>
      <c r="J393" s="8">
        <f t="shared" si="30"/>
        <v>548398.56999999995</v>
      </c>
      <c r="K393" s="8">
        <f t="shared" si="30"/>
        <v>528801.76</v>
      </c>
      <c r="L393" s="8">
        <f t="shared" si="30"/>
        <v>532852.52</v>
      </c>
      <c r="M393" s="8">
        <f t="shared" si="30"/>
        <v>589806.6</v>
      </c>
      <c r="N393" s="8">
        <f t="shared" si="30"/>
        <v>689593.87</v>
      </c>
      <c r="O393" s="8">
        <f t="shared" si="30"/>
        <v>609262.74</v>
      </c>
      <c r="P393" s="6"/>
      <c r="Q393" s="9" t="s">
        <v>12</v>
      </c>
    </row>
    <row r="394" spans="1:17">
      <c r="B394" s="8">
        <f t="shared" si="30"/>
        <v>469777</v>
      </c>
      <c r="C394" s="8">
        <f t="shared" si="30"/>
        <v>445664.64</v>
      </c>
      <c r="D394" s="8">
        <f t="shared" si="30"/>
        <v>422727.08</v>
      </c>
      <c r="E394" s="8">
        <f t="shared" si="30"/>
        <v>428042.97</v>
      </c>
      <c r="F394" s="8">
        <f t="shared" si="30"/>
        <v>417999.33</v>
      </c>
      <c r="G394" s="8">
        <f t="shared" si="30"/>
        <v>535403</v>
      </c>
      <c r="H394" s="8">
        <f t="shared" si="30"/>
        <v>555707.93999999994</v>
      </c>
      <c r="I394" s="8">
        <f t="shared" si="30"/>
        <v>530255.49</v>
      </c>
      <c r="J394" s="8">
        <f t="shared" si="30"/>
        <v>541556</v>
      </c>
      <c r="K394" s="8">
        <f t="shared" si="30"/>
        <v>512040.24</v>
      </c>
      <c r="L394" s="8">
        <f t="shared" si="30"/>
        <v>546845.68000000005</v>
      </c>
      <c r="M394" s="8">
        <f t="shared" si="30"/>
        <v>588578.44999999995</v>
      </c>
      <c r="N394" s="8">
        <f t="shared" si="30"/>
        <v>636719.1</v>
      </c>
      <c r="O394" s="8">
        <f t="shared" si="30"/>
        <v>579039.71</v>
      </c>
      <c r="P394" s="6"/>
      <c r="Q394" s="9" t="s">
        <v>13</v>
      </c>
    </row>
    <row r="395" spans="1:17">
      <c r="B395" s="8">
        <f t="shared" si="30"/>
        <v>467778.1</v>
      </c>
      <c r="C395" s="8">
        <f t="shared" si="30"/>
        <v>446813.42</v>
      </c>
      <c r="D395" s="8">
        <f t="shared" si="30"/>
        <v>421356.68</v>
      </c>
      <c r="E395" s="8">
        <f t="shared" si="30"/>
        <v>426477.21</v>
      </c>
      <c r="F395" s="8">
        <f t="shared" si="30"/>
        <v>426819.41</v>
      </c>
      <c r="G395" s="8">
        <f t="shared" si="30"/>
        <v>548944.97</v>
      </c>
      <c r="H395" s="8">
        <f t="shared" si="30"/>
        <v>564133.09</v>
      </c>
      <c r="I395" s="8">
        <f t="shared" si="30"/>
        <v>544807.24</v>
      </c>
      <c r="J395" s="8">
        <f t="shared" si="30"/>
        <v>544352.12</v>
      </c>
      <c r="K395" s="8">
        <f t="shared" si="30"/>
        <v>521216.23</v>
      </c>
      <c r="L395" s="8">
        <f t="shared" si="30"/>
        <v>558289.38</v>
      </c>
      <c r="M395" s="8">
        <f t="shared" si="30"/>
        <v>614456.67000000004</v>
      </c>
      <c r="N395" s="8">
        <f t="shared" si="30"/>
        <v>615926.74</v>
      </c>
      <c r="O395" s="8">
        <f t="shared" si="30"/>
        <v>574099.15</v>
      </c>
      <c r="P395" s="6"/>
      <c r="Q395" s="9" t="s">
        <v>14</v>
      </c>
    </row>
    <row r="396" spans="1:17">
      <c r="B396" s="8">
        <f t="shared" ref="B396:M396" si="31">IFERROR(VLOOKUP($B$392,$4:$126,MATCH($Q396&amp;"/"&amp;B$348,$2:$2,0),FALSE),"")</f>
        <v>461298</v>
      </c>
      <c r="C396" s="8">
        <f t="shared" si="31"/>
        <v>435254.18</v>
      </c>
      <c r="D396" s="8">
        <f t="shared" si="31"/>
        <v>430414.4</v>
      </c>
      <c r="E396" s="8">
        <f t="shared" si="31"/>
        <v>420728.21</v>
      </c>
      <c r="F396" s="8">
        <f t="shared" si="31"/>
        <v>428703.23</v>
      </c>
      <c r="G396" s="8">
        <f t="shared" si="31"/>
        <v>566795.43000000005</v>
      </c>
      <c r="H396" s="8">
        <f t="shared" si="31"/>
        <v>550493.9</v>
      </c>
      <c r="I396" s="8">
        <f t="shared" si="31"/>
        <v>544859.31999999995</v>
      </c>
      <c r="J396" s="8">
        <f t="shared" si="31"/>
        <v>532287.93999999994</v>
      </c>
      <c r="K396" s="8">
        <f t="shared" si="31"/>
        <v>517812.16</v>
      </c>
      <c r="L396" s="8">
        <f t="shared" si="31"/>
        <v>572989.17000000004</v>
      </c>
      <c r="M396" s="8">
        <f t="shared" si="31"/>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558306.87</v>
      </c>
      <c r="P396" s="6"/>
      <c r="Q396" s="9" t="s">
        <v>15</v>
      </c>
    </row>
    <row r="397" spans="1:17">
      <c r="A397" s="85"/>
      <c r="B397" s="12">
        <f t="shared" ref="B397:M397" si="32">+B396/B$402</f>
        <v>0.25644862972004007</v>
      </c>
      <c r="C397" s="12">
        <f t="shared" si="32"/>
        <v>0.21397282781099142</v>
      </c>
      <c r="D397" s="12">
        <f t="shared" si="32"/>
        <v>0.22729490799603758</v>
      </c>
      <c r="E397" s="12">
        <f t="shared" si="32"/>
        <v>0.19694428406443543</v>
      </c>
      <c r="F397" s="12">
        <f t="shared" si="32"/>
        <v>0.1977973650701205</v>
      </c>
      <c r="G397" s="12">
        <f t="shared" si="32"/>
        <v>0.24714106217890347</v>
      </c>
      <c r="H397" s="12">
        <f t="shared" si="32"/>
        <v>0.23856636778194884</v>
      </c>
      <c r="I397" s="12">
        <f t="shared" si="32"/>
        <v>0.24589055916808644</v>
      </c>
      <c r="J397" s="12">
        <f t="shared" si="32"/>
        <v>0.2378376177119019</v>
      </c>
      <c r="K397" s="12">
        <f t="shared" si="32"/>
        <v>0.21690745984960427</v>
      </c>
      <c r="L397" s="12">
        <f t="shared" si="32"/>
        <v>0.22020916199725707</v>
      </c>
      <c r="M397" s="12">
        <f t="shared" si="32"/>
        <v>0.20240836742690699</v>
      </c>
      <c r="N397" s="12">
        <f>+N396/N$402</f>
        <v>0.22870510641830588</v>
      </c>
      <c r="O397" s="12">
        <f>+O396/O$402</f>
        <v>0.20652683348154954</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f t="shared" ref="B399:O401" si="33">IFERROR(VLOOKUP($B$398,$4:$126,MATCH($Q399&amp;"/"&amp;B$348,$2:$2,0),FALSE),"")</f>
        <v>1626630.18</v>
      </c>
      <c r="C399" s="8">
        <f t="shared" si="33"/>
        <v>1759665</v>
      </c>
      <c r="D399" s="8">
        <f t="shared" si="33"/>
        <v>1961735.02</v>
      </c>
      <c r="E399" s="8">
        <f t="shared" si="33"/>
        <v>1983617.33</v>
      </c>
      <c r="F399" s="8">
        <f t="shared" si="33"/>
        <v>2186051.5099999998</v>
      </c>
      <c r="G399" s="8">
        <f t="shared" si="33"/>
        <v>2269404.94</v>
      </c>
      <c r="H399" s="8">
        <f t="shared" si="33"/>
        <v>2260745.71</v>
      </c>
      <c r="I399" s="8">
        <f t="shared" si="33"/>
        <v>2242041.88</v>
      </c>
      <c r="J399" s="8">
        <f t="shared" si="33"/>
        <v>2175793.81</v>
      </c>
      <c r="K399" s="8">
        <f t="shared" si="33"/>
        <v>2252764.38</v>
      </c>
      <c r="L399" s="8">
        <f t="shared" si="33"/>
        <v>2460733.15</v>
      </c>
      <c r="M399" s="8">
        <f t="shared" si="33"/>
        <v>2713895.07</v>
      </c>
      <c r="N399" s="8">
        <f t="shared" si="33"/>
        <v>3026564.02</v>
      </c>
      <c r="O399" s="8">
        <f t="shared" si="33"/>
        <v>2716033.3</v>
      </c>
      <c r="P399" s="6"/>
      <c r="Q399" s="9" t="s">
        <v>12</v>
      </c>
    </row>
    <row r="400" spans="1:17">
      <c r="B400" s="8">
        <f t="shared" si="33"/>
        <v>1757833</v>
      </c>
      <c r="C400" s="8">
        <f t="shared" si="33"/>
        <v>1843762.17</v>
      </c>
      <c r="D400" s="8">
        <f t="shared" si="33"/>
        <v>1943624.64</v>
      </c>
      <c r="E400" s="8">
        <f t="shared" si="33"/>
        <v>2089439.24</v>
      </c>
      <c r="F400" s="8">
        <f t="shared" si="33"/>
        <v>2151938.4300000002</v>
      </c>
      <c r="G400" s="8">
        <f t="shared" si="33"/>
        <v>2202948.64</v>
      </c>
      <c r="H400" s="8">
        <f t="shared" si="33"/>
        <v>2252666.2000000002</v>
      </c>
      <c r="I400" s="8">
        <f t="shared" si="33"/>
        <v>2224759.61</v>
      </c>
      <c r="J400" s="8">
        <f t="shared" si="33"/>
        <v>2168557.81</v>
      </c>
      <c r="K400" s="8">
        <f t="shared" si="33"/>
        <v>2203793.4300000002</v>
      </c>
      <c r="L400" s="8">
        <f t="shared" si="33"/>
        <v>2369952.37</v>
      </c>
      <c r="M400" s="8">
        <f t="shared" si="33"/>
        <v>2821572.81</v>
      </c>
      <c r="N400" s="8">
        <f t="shared" si="33"/>
        <v>2931642.81</v>
      </c>
      <c r="O400" s="8">
        <f t="shared" si="33"/>
        <v>2673160.02</v>
      </c>
      <c r="P400" s="6"/>
      <c r="Q400" s="9" t="s">
        <v>13</v>
      </c>
    </row>
    <row r="401" spans="1:17">
      <c r="B401" s="8">
        <f t="shared" si="33"/>
        <v>1780761.14</v>
      </c>
      <c r="C401" s="8">
        <f t="shared" si="33"/>
        <v>1989405.26</v>
      </c>
      <c r="D401" s="8">
        <f t="shared" si="33"/>
        <v>1900355.51</v>
      </c>
      <c r="E401" s="8">
        <f t="shared" si="33"/>
        <v>2187531.38</v>
      </c>
      <c r="F401" s="8">
        <f t="shared" si="33"/>
        <v>2224605.69</v>
      </c>
      <c r="G401" s="8">
        <f t="shared" si="33"/>
        <v>2272083.7799999998</v>
      </c>
      <c r="H401" s="8">
        <f t="shared" si="33"/>
        <v>2315209.6</v>
      </c>
      <c r="I401" s="8">
        <f t="shared" si="33"/>
        <v>2244939.2000000002</v>
      </c>
      <c r="J401" s="8">
        <f t="shared" si="33"/>
        <v>2195901.0699999998</v>
      </c>
      <c r="K401" s="8">
        <f t="shared" si="33"/>
        <v>2281449.65</v>
      </c>
      <c r="L401" s="8">
        <f t="shared" si="33"/>
        <v>2438248.0099999998</v>
      </c>
      <c r="M401" s="8">
        <f t="shared" si="33"/>
        <v>2991169.35</v>
      </c>
      <c r="N401" s="8">
        <f t="shared" si="33"/>
        <v>2796625.27</v>
      </c>
      <c r="O401" s="8">
        <f t="shared" si="33"/>
        <v>2600252.62</v>
      </c>
      <c r="P401" s="6"/>
      <c r="Q401" s="9" t="s">
        <v>14</v>
      </c>
    </row>
    <row r="402" spans="1:17">
      <c r="B402" s="8">
        <f t="shared" ref="B402:M402" si="34">IFERROR(VLOOKUP($B$398,$4:$126,MATCH($Q402&amp;"/"&amp;B$348,$2:$2,0),FALSE),"")</f>
        <v>1798793</v>
      </c>
      <c r="C402" s="8">
        <f t="shared" si="34"/>
        <v>2034156.32</v>
      </c>
      <c r="D402" s="8">
        <f t="shared" si="34"/>
        <v>1893638.55</v>
      </c>
      <c r="E402" s="8">
        <f t="shared" si="34"/>
        <v>2136280.38</v>
      </c>
      <c r="F402" s="8">
        <f t="shared" si="34"/>
        <v>2167385.9500000002</v>
      </c>
      <c r="G402" s="8">
        <f t="shared" si="34"/>
        <v>2293408.5699999998</v>
      </c>
      <c r="H402" s="8">
        <f t="shared" si="34"/>
        <v>2307508.41</v>
      </c>
      <c r="I402" s="8">
        <f t="shared" si="34"/>
        <v>2215861.08</v>
      </c>
      <c r="J402" s="8">
        <f t="shared" si="34"/>
        <v>2238030.91</v>
      </c>
      <c r="K402" s="8">
        <f t="shared" si="34"/>
        <v>2387249.2000000002</v>
      </c>
      <c r="L402" s="8">
        <f t="shared" si="34"/>
        <v>2602022.39</v>
      </c>
      <c r="M402" s="8">
        <f t="shared" si="34"/>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2703313.95</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f t="shared" ref="B405:O407" si="35">IFERROR(VLOOKUP($B$404,$4:$126,MATCH($Q405&amp;"/"&amp;B$348,$2:$2,0),FALSE),"")</f>
        <v>174140.07</v>
      </c>
      <c r="C405" s="8">
        <f t="shared" si="35"/>
        <v>113330</v>
      </c>
      <c r="D405" s="8">
        <f t="shared" si="35"/>
        <v>101420.18</v>
      </c>
      <c r="E405" s="8">
        <f t="shared" si="35"/>
        <v>170753.43</v>
      </c>
      <c r="F405" s="8">
        <f t="shared" si="35"/>
        <v>185500.83</v>
      </c>
      <c r="G405" s="8">
        <f t="shared" si="35"/>
        <v>207418.71</v>
      </c>
      <c r="H405" s="8">
        <f t="shared" si="35"/>
        <v>158533.71</v>
      </c>
      <c r="I405" s="8">
        <f t="shared" si="35"/>
        <v>168522.18</v>
      </c>
      <c r="J405" s="8">
        <f t="shared" si="35"/>
        <v>189531.32</v>
      </c>
      <c r="K405" s="8">
        <f t="shared" si="35"/>
        <v>179796.85</v>
      </c>
      <c r="L405" s="8">
        <f t="shared" si="35"/>
        <v>269953.71999999997</v>
      </c>
      <c r="M405" s="8">
        <f t="shared" si="35"/>
        <v>301162.11</v>
      </c>
      <c r="N405" s="8">
        <f t="shared" si="35"/>
        <v>167112.99</v>
      </c>
      <c r="O405" s="8">
        <f t="shared" si="35"/>
        <v>160489.1</v>
      </c>
      <c r="P405" s="6"/>
      <c r="Q405" s="9" t="s">
        <v>12</v>
      </c>
    </row>
    <row r="406" spans="1:17">
      <c r="B406" s="8">
        <f t="shared" si="35"/>
        <v>188662</v>
      </c>
      <c r="C406" s="8">
        <f t="shared" si="35"/>
        <v>186860.18</v>
      </c>
      <c r="D406" s="8">
        <f t="shared" si="35"/>
        <v>129778.2</v>
      </c>
      <c r="E406" s="8">
        <f t="shared" si="35"/>
        <v>210884.51</v>
      </c>
      <c r="F406" s="8">
        <f t="shared" si="35"/>
        <v>199179.32</v>
      </c>
      <c r="G406" s="8">
        <f t="shared" si="35"/>
        <v>228464.69</v>
      </c>
      <c r="H406" s="8">
        <f t="shared" si="35"/>
        <v>187748.77</v>
      </c>
      <c r="I406" s="8">
        <f t="shared" si="35"/>
        <v>176090.74</v>
      </c>
      <c r="J406" s="8">
        <f t="shared" si="35"/>
        <v>223572.34</v>
      </c>
      <c r="K406" s="8">
        <f t="shared" si="35"/>
        <v>210476.56</v>
      </c>
      <c r="L406" s="8">
        <f t="shared" si="35"/>
        <v>294238.15000000002</v>
      </c>
      <c r="M406" s="8">
        <f t="shared" si="35"/>
        <v>349020.61</v>
      </c>
      <c r="N406" s="8">
        <f t="shared" si="35"/>
        <v>173141.38</v>
      </c>
      <c r="O406" s="8">
        <f t="shared" si="35"/>
        <v>173707.8</v>
      </c>
      <c r="P406" s="6"/>
      <c r="Q406" s="9" t="s">
        <v>13</v>
      </c>
    </row>
    <row r="407" spans="1:17">
      <c r="B407" s="8">
        <f t="shared" si="35"/>
        <v>222874.68</v>
      </c>
      <c r="C407" s="8">
        <f t="shared" si="35"/>
        <v>200085.96</v>
      </c>
      <c r="D407" s="8">
        <f t="shared" si="35"/>
        <v>150228.57999999999</v>
      </c>
      <c r="E407" s="8">
        <f t="shared" si="35"/>
        <v>191523.04</v>
      </c>
      <c r="F407" s="8">
        <f t="shared" si="35"/>
        <v>202625.65</v>
      </c>
      <c r="G407" s="8">
        <f t="shared" si="35"/>
        <v>233365.5</v>
      </c>
      <c r="H407" s="8">
        <f t="shared" si="35"/>
        <v>214446.34</v>
      </c>
      <c r="I407" s="8">
        <f t="shared" si="35"/>
        <v>191608.22</v>
      </c>
      <c r="J407" s="8">
        <f t="shared" si="35"/>
        <v>244883.66</v>
      </c>
      <c r="K407" s="8">
        <f t="shared" si="35"/>
        <v>255252.68</v>
      </c>
      <c r="L407" s="8">
        <f t="shared" si="35"/>
        <v>337428.5</v>
      </c>
      <c r="M407" s="8">
        <f t="shared" si="35"/>
        <v>332777.2</v>
      </c>
      <c r="N407" s="8">
        <f t="shared" si="35"/>
        <v>225466.66</v>
      </c>
      <c r="O407" s="8">
        <f t="shared" si="35"/>
        <v>156958.04</v>
      </c>
      <c r="P407" s="6"/>
      <c r="Q407" s="9" t="s">
        <v>14</v>
      </c>
    </row>
    <row r="408" spans="1:17">
      <c r="B408" s="8">
        <f t="shared" ref="B408:M408" si="36">IFERROR(VLOOKUP($B$404,$4:$126,MATCH($Q408&amp;"/"&amp;B$348,$2:$2,0),FALSE),"")</f>
        <v>174445</v>
      </c>
      <c r="C408" s="8">
        <f t="shared" si="36"/>
        <v>145500.48000000001</v>
      </c>
      <c r="D408" s="8">
        <f t="shared" si="36"/>
        <v>180288.65</v>
      </c>
      <c r="E408" s="8">
        <f t="shared" si="36"/>
        <v>228474.19</v>
      </c>
      <c r="F408" s="8">
        <f t="shared" si="36"/>
        <v>205714.82</v>
      </c>
      <c r="G408" s="8">
        <f t="shared" si="36"/>
        <v>229153.51</v>
      </c>
      <c r="H408" s="8">
        <f t="shared" si="36"/>
        <v>224314.56</v>
      </c>
      <c r="I408" s="8">
        <f t="shared" si="36"/>
        <v>231543.82</v>
      </c>
      <c r="J408" s="8">
        <f t="shared" si="36"/>
        <v>255739.82</v>
      </c>
      <c r="K408" s="8">
        <f t="shared" si="36"/>
        <v>327814.59000000003</v>
      </c>
      <c r="L408" s="8">
        <f t="shared" si="36"/>
        <v>409311.94</v>
      </c>
      <c r="M408" s="8">
        <f t="shared" si="36"/>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251646.97</v>
      </c>
      <c r="P408" s="6"/>
      <c r="Q408" s="9" t="s">
        <v>15</v>
      </c>
    </row>
    <row r="409" spans="1:17">
      <c r="A409" s="84"/>
      <c r="B409" s="12">
        <f t="shared" ref="B409:M409" si="37">+B408/B$402</f>
        <v>9.697891864155575E-2</v>
      </c>
      <c r="C409" s="12">
        <f t="shared" si="37"/>
        <v>7.1528662064673579E-2</v>
      </c>
      <c r="D409" s="12">
        <f t="shared" si="37"/>
        <v>9.5207530497306361E-2</v>
      </c>
      <c r="E409" s="12">
        <f t="shared" si="37"/>
        <v>0.10694953346901029</v>
      </c>
      <c r="F409" s="12">
        <f t="shared" si="37"/>
        <v>9.4913792349719708E-2</v>
      </c>
      <c r="G409" s="12">
        <f t="shared" si="37"/>
        <v>9.9918310674142127E-2</v>
      </c>
      <c r="H409" s="12">
        <f t="shared" si="37"/>
        <v>9.7210722625275275E-2</v>
      </c>
      <c r="I409" s="12">
        <f t="shared" si="37"/>
        <v>0.10449383406291878</v>
      </c>
      <c r="J409" s="12">
        <f t="shared" si="37"/>
        <v>0.1142700124727053</v>
      </c>
      <c r="K409" s="12">
        <f t="shared" si="37"/>
        <v>0.13731896527601728</v>
      </c>
      <c r="L409" s="12">
        <f t="shared" si="37"/>
        <v>0.15730531050503374</v>
      </c>
      <c r="M409" s="12">
        <f t="shared" si="37"/>
        <v>0.12145261114617679</v>
      </c>
      <c r="N409" s="12">
        <f>+N408/N$402</f>
        <v>7.5872482730078114E-2</v>
      </c>
      <c r="O409" s="12">
        <f>+O408/O$402</f>
        <v>9.3088325904580924E-2</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f t="shared" ref="B411:O413" si="38">IFERROR(VLOOKUP($B$410,$4:$126,MATCH($Q411&amp;"/"&amp;B$348,$2:$2,0),FALSE),"")</f>
        <v>741825.24</v>
      </c>
      <c r="C411" s="8">
        <f t="shared" si="38"/>
        <v>473271</v>
      </c>
      <c r="D411" s="8">
        <f t="shared" si="38"/>
        <v>633166.17000000004</v>
      </c>
      <c r="E411" s="8">
        <f t="shared" si="38"/>
        <v>671688.04</v>
      </c>
      <c r="F411" s="8">
        <f t="shared" si="38"/>
        <v>885178.82</v>
      </c>
      <c r="G411" s="8">
        <f t="shared" si="38"/>
        <v>817798.56</v>
      </c>
      <c r="H411" s="8">
        <f t="shared" si="38"/>
        <v>730502.51</v>
      </c>
      <c r="I411" s="8">
        <f t="shared" si="38"/>
        <v>581994.17000000004</v>
      </c>
      <c r="J411" s="8">
        <f t="shared" si="38"/>
        <v>406008.67</v>
      </c>
      <c r="K411" s="8">
        <f t="shared" si="38"/>
        <v>366292.24</v>
      </c>
      <c r="L411" s="8">
        <f t="shared" si="38"/>
        <v>395018.65</v>
      </c>
      <c r="M411" s="8">
        <f t="shared" si="38"/>
        <v>670850.06000000006</v>
      </c>
      <c r="N411" s="8">
        <f t="shared" si="38"/>
        <v>960087.64</v>
      </c>
      <c r="O411" s="8">
        <f t="shared" si="38"/>
        <v>668908.6</v>
      </c>
      <c r="P411" s="6"/>
      <c r="Q411" s="9" t="s">
        <v>12</v>
      </c>
    </row>
    <row r="412" spans="1:17">
      <c r="B412" s="8">
        <f t="shared" si="38"/>
        <v>500582</v>
      </c>
      <c r="C412" s="8">
        <f t="shared" si="38"/>
        <v>596348.31000000006</v>
      </c>
      <c r="D412" s="8">
        <f t="shared" si="38"/>
        <v>641411.86</v>
      </c>
      <c r="E412" s="8">
        <f t="shared" si="38"/>
        <v>848733.66</v>
      </c>
      <c r="F412" s="8">
        <f t="shared" si="38"/>
        <v>841456.97</v>
      </c>
      <c r="G412" s="8">
        <f t="shared" si="38"/>
        <v>747857.46</v>
      </c>
      <c r="H412" s="8">
        <f t="shared" si="38"/>
        <v>694425.03</v>
      </c>
      <c r="I412" s="8">
        <f t="shared" si="38"/>
        <v>562156.96</v>
      </c>
      <c r="J412" s="8">
        <f t="shared" si="38"/>
        <v>389694.59</v>
      </c>
      <c r="K412" s="8">
        <f t="shared" si="38"/>
        <v>299395.99</v>
      </c>
      <c r="L412" s="8">
        <f t="shared" si="38"/>
        <v>443494.61</v>
      </c>
      <c r="M412" s="8">
        <f t="shared" si="38"/>
        <v>838121.13</v>
      </c>
      <c r="N412" s="8">
        <f t="shared" si="38"/>
        <v>1021497.1</v>
      </c>
      <c r="O412" s="8">
        <f t="shared" si="38"/>
        <v>688774.31</v>
      </c>
      <c r="P412" s="6"/>
      <c r="Q412" s="9" t="s">
        <v>13</v>
      </c>
    </row>
    <row r="413" spans="1:17">
      <c r="B413" s="8">
        <f t="shared" si="38"/>
        <v>530902.05000000005</v>
      </c>
      <c r="C413" s="8">
        <f t="shared" si="38"/>
        <v>716116.2</v>
      </c>
      <c r="D413" s="8">
        <f t="shared" si="38"/>
        <v>594981.21</v>
      </c>
      <c r="E413" s="8">
        <f t="shared" si="38"/>
        <v>913043.62</v>
      </c>
      <c r="F413" s="8">
        <f t="shared" si="38"/>
        <v>906226.33</v>
      </c>
      <c r="G413" s="8">
        <f t="shared" si="38"/>
        <v>808879.67</v>
      </c>
      <c r="H413" s="8">
        <f t="shared" si="38"/>
        <v>742277.56</v>
      </c>
      <c r="I413" s="8">
        <f t="shared" si="38"/>
        <v>566059.81999999995</v>
      </c>
      <c r="J413" s="8">
        <f t="shared" si="38"/>
        <v>426342.81</v>
      </c>
      <c r="K413" s="8">
        <f t="shared" si="38"/>
        <v>344931.79</v>
      </c>
      <c r="L413" s="8">
        <f t="shared" si="38"/>
        <v>565924.68999999994</v>
      </c>
      <c r="M413" s="8">
        <f t="shared" si="38"/>
        <v>1089811.19</v>
      </c>
      <c r="N413" s="8">
        <f t="shared" si="38"/>
        <v>913577.42</v>
      </c>
      <c r="O413" s="8">
        <f t="shared" si="38"/>
        <v>706432.56</v>
      </c>
      <c r="P413" s="6"/>
      <c r="Q413" s="9" t="s">
        <v>14</v>
      </c>
    </row>
    <row r="414" spans="1:17">
      <c r="B414" s="8">
        <f t="shared" ref="B414:M414" si="39">IFERROR(VLOOKUP($B$410,$4:$126,MATCH($Q414&amp;"/"&amp;B$348,$2:$2,0),FALSE),"")</f>
        <v>517424</v>
      </c>
      <c r="C414" s="8">
        <f t="shared" si="39"/>
        <v>724006.23</v>
      </c>
      <c r="D414" s="8">
        <f t="shared" si="39"/>
        <v>611810.96</v>
      </c>
      <c r="E414" s="8">
        <f t="shared" si="39"/>
        <v>878173.93</v>
      </c>
      <c r="F414" s="8">
        <f t="shared" si="39"/>
        <v>840926.28</v>
      </c>
      <c r="G414" s="8">
        <f t="shared" si="39"/>
        <v>800145</v>
      </c>
      <c r="H414" s="8">
        <f t="shared" si="39"/>
        <v>687960.18</v>
      </c>
      <c r="I414" s="8">
        <f t="shared" si="39"/>
        <v>485931.55</v>
      </c>
      <c r="J414" s="8">
        <f t="shared" si="39"/>
        <v>408003.15</v>
      </c>
      <c r="K414" s="8">
        <f t="shared" si="39"/>
        <v>403735.43</v>
      </c>
      <c r="L414" s="8">
        <f t="shared" si="39"/>
        <v>664476.66</v>
      </c>
      <c r="M414" s="8">
        <f t="shared" si="39"/>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710930.22</v>
      </c>
      <c r="P414" s="6"/>
      <c r="Q414" s="9" t="s">
        <v>15</v>
      </c>
    </row>
    <row r="415" spans="1:17">
      <c r="B415" s="12">
        <f t="shared" ref="B415:M415" si="40">+B414/B$402</f>
        <v>0.2876506635282659</v>
      </c>
      <c r="C415" s="12">
        <f t="shared" si="40"/>
        <v>0.3559245781071535</v>
      </c>
      <c r="D415" s="12">
        <f t="shared" si="40"/>
        <v>0.32308750790904628</v>
      </c>
      <c r="E415" s="12">
        <f t="shared" si="40"/>
        <v>0.41107615752198223</v>
      </c>
      <c r="F415" s="12">
        <f t="shared" si="40"/>
        <v>0.38799101747429893</v>
      </c>
      <c r="G415" s="12">
        <f t="shared" si="40"/>
        <v>0.34888899015494657</v>
      </c>
      <c r="H415" s="12">
        <f t="shared" si="40"/>
        <v>0.29813983646542808</v>
      </c>
      <c r="I415" s="12">
        <f t="shared" si="40"/>
        <v>0.21929693805534053</v>
      </c>
      <c r="J415" s="12">
        <f t="shared" si="40"/>
        <v>0.1823045196457988</v>
      </c>
      <c r="K415" s="12">
        <f t="shared" si="40"/>
        <v>0.16912161076438939</v>
      </c>
      <c r="L415" s="12">
        <f t="shared" si="40"/>
        <v>0.25536930910114114</v>
      </c>
      <c r="M415" s="12">
        <f t="shared" si="40"/>
        <v>0.34281459824091026</v>
      </c>
      <c r="N415" s="12">
        <f>+N414/N$402</f>
        <v>0.30413751576682346</v>
      </c>
      <c r="O415" s="12">
        <f>+O414/O$402</f>
        <v>0.26298470438477928</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f t="shared" ref="B417:O419" si="41">IFERROR(VLOOKUP($B$416,$4:$126,MATCH($Q417&amp;"/"&amp;B$348,$2:$2,0),FALSE),"")</f>
        <v>18580</v>
      </c>
      <c r="C417" s="8">
        <f t="shared" si="41"/>
        <v>0</v>
      </c>
      <c r="D417" s="8">
        <f t="shared" si="41"/>
        <v>469000</v>
      </c>
      <c r="E417" s="8">
        <f t="shared" si="41"/>
        <v>420388.36</v>
      </c>
      <c r="F417" s="8">
        <f t="shared" si="41"/>
        <v>644000</v>
      </c>
      <c r="G417" s="8">
        <f t="shared" si="41"/>
        <v>549000</v>
      </c>
      <c r="H417" s="8">
        <f t="shared" si="41"/>
        <v>526000</v>
      </c>
      <c r="I417" s="8">
        <f t="shared" si="41"/>
        <v>387000</v>
      </c>
      <c r="J417" s="8">
        <f t="shared" si="41"/>
        <v>166000</v>
      </c>
      <c r="K417" s="8">
        <f t="shared" si="41"/>
        <v>128000</v>
      </c>
      <c r="L417" s="8">
        <f t="shared" si="41"/>
        <v>34000</v>
      </c>
      <c r="M417" s="8">
        <f t="shared" si="41"/>
        <v>232460.58</v>
      </c>
      <c r="N417" s="8">
        <f t="shared" si="41"/>
        <v>646065.84</v>
      </c>
      <c r="O417" s="8">
        <f t="shared" si="41"/>
        <v>456269.49</v>
      </c>
      <c r="P417" s="6"/>
      <c r="Q417" s="9" t="s">
        <v>12</v>
      </c>
    </row>
    <row r="418" spans="2:17">
      <c r="B418" s="8">
        <f t="shared" si="41"/>
        <v>0</v>
      </c>
      <c r="C418" s="8">
        <f t="shared" si="41"/>
        <v>355000</v>
      </c>
      <c r="D418" s="8">
        <f t="shared" si="41"/>
        <v>436000</v>
      </c>
      <c r="E418" s="8">
        <f t="shared" si="41"/>
        <v>528409.05000000005</v>
      </c>
      <c r="F418" s="8">
        <f t="shared" si="41"/>
        <v>594000</v>
      </c>
      <c r="G418" s="8">
        <f t="shared" si="41"/>
        <v>480000</v>
      </c>
      <c r="H418" s="8">
        <f t="shared" si="41"/>
        <v>482000</v>
      </c>
      <c r="I418" s="8">
        <f t="shared" si="41"/>
        <v>361000</v>
      </c>
      <c r="J418" s="8">
        <f t="shared" si="41"/>
        <v>125000</v>
      </c>
      <c r="K418" s="8">
        <f t="shared" si="41"/>
        <v>51000</v>
      </c>
      <c r="L418" s="8">
        <f t="shared" si="41"/>
        <v>78000</v>
      </c>
      <c r="M418" s="8">
        <f t="shared" si="41"/>
        <v>400824.3</v>
      </c>
      <c r="N418" s="8">
        <f t="shared" si="41"/>
        <v>723216.76</v>
      </c>
      <c r="O418" s="8">
        <f t="shared" si="41"/>
        <v>469907.02</v>
      </c>
      <c r="P418" s="6"/>
      <c r="Q418" s="9" t="s">
        <v>13</v>
      </c>
    </row>
    <row r="419" spans="2:17">
      <c r="B419" s="8">
        <f t="shared" si="41"/>
        <v>0</v>
      </c>
      <c r="C419" s="8">
        <f t="shared" si="41"/>
        <v>454000</v>
      </c>
      <c r="D419" s="8">
        <f t="shared" si="41"/>
        <v>350000</v>
      </c>
      <c r="E419" s="8">
        <f t="shared" si="41"/>
        <v>579000</v>
      </c>
      <c r="F419" s="8">
        <f t="shared" si="41"/>
        <v>622000</v>
      </c>
      <c r="G419" s="8">
        <f t="shared" si="41"/>
        <v>514000</v>
      </c>
      <c r="H419" s="8">
        <f t="shared" si="41"/>
        <v>476866.41</v>
      </c>
      <c r="I419" s="8">
        <f t="shared" si="41"/>
        <v>330000</v>
      </c>
      <c r="J419" s="8">
        <f t="shared" si="41"/>
        <v>121000</v>
      </c>
      <c r="K419" s="8">
        <f t="shared" si="41"/>
        <v>19000</v>
      </c>
      <c r="L419" s="8">
        <f t="shared" si="41"/>
        <v>102473.25</v>
      </c>
      <c r="M419" s="8">
        <f t="shared" si="41"/>
        <v>597974.36</v>
      </c>
      <c r="N419" s="8">
        <f t="shared" si="41"/>
        <v>621913.42000000004</v>
      </c>
      <c r="O419" s="8">
        <f t="shared" si="41"/>
        <v>479810.95</v>
      </c>
      <c r="P419" s="6"/>
      <c r="Q419" s="9" t="s">
        <v>14</v>
      </c>
    </row>
    <row r="420" spans="2:17">
      <c r="B420" s="8">
        <f t="shared" ref="B420:M420" si="42">IFERROR(VLOOKUP($B$416,$4:$126,MATCH($Q420&amp;"/"&amp;B$348,$2:$2,0),FALSE),"")</f>
        <v>0</v>
      </c>
      <c r="C420" s="8">
        <f t="shared" si="42"/>
        <v>500501.09</v>
      </c>
      <c r="D420" s="8">
        <f t="shared" si="42"/>
        <v>340000</v>
      </c>
      <c r="E420" s="8">
        <f t="shared" si="42"/>
        <v>614000</v>
      </c>
      <c r="F420" s="8">
        <f t="shared" si="42"/>
        <v>581000</v>
      </c>
      <c r="G420" s="8">
        <f t="shared" si="42"/>
        <v>532000</v>
      </c>
      <c r="H420" s="8">
        <f t="shared" si="42"/>
        <v>431000</v>
      </c>
      <c r="I420" s="8">
        <f t="shared" si="42"/>
        <v>219000</v>
      </c>
      <c r="J420" s="8">
        <f t="shared" si="42"/>
        <v>108000</v>
      </c>
      <c r="K420" s="8">
        <f t="shared" si="42"/>
        <v>18000</v>
      </c>
      <c r="L420" s="8">
        <f t="shared" si="42"/>
        <v>156162.82999999999</v>
      </c>
      <c r="M420" s="8">
        <f t="shared" si="42"/>
        <v>565067.72</v>
      </c>
      <c r="N420" s="8">
        <f>IFERROR(VLOOKUP($B$416,$4:$126,MATCH($Q420&amp;"/"&amp;N$348,$2:$2,0),FALSE),IFERROR(VLOOKUP($B$416,$4:$126,MATCH($Q419&amp;"/"&amp;N$348,$2:$2,0),FALSE),IFERROR(VLOOKUP($B$416,$4:$126,MATCH($Q418&amp;"/"&amp;N$348,$2:$2,0),FALSE),IFERROR(VLOOKUP($B$416,$4:$126,MATCH($Q417&amp;"/"&amp;N$348,$2:$2,0),FALSE),""))))</f>
        <v>558821.12</v>
      </c>
      <c r="O420" s="8">
        <f>IFERROR(VLOOKUP($B$416,$4:$126,MATCH($Q420&amp;"/"&amp;O$348,$2:$2,0),FALSE),IFERROR(VLOOKUP($B$416,$4:$126,MATCH($Q419&amp;"/"&amp;O$348,$2:$2,0),FALSE),IFERROR(VLOOKUP($B$416,$4:$126,MATCH($Q418&amp;"/"&amp;O$348,$2:$2,0),FALSE),IFERROR(VLOOKUP($B$416,$4:$126,MATCH($Q417&amp;"/"&amp;O$348,$2:$2,0),FALSE),""))))</f>
        <v>394598.24</v>
      </c>
      <c r="P420" s="6"/>
      <c r="Q420" s="9" t="s">
        <v>15</v>
      </c>
    </row>
    <row r="421" spans="2:17">
      <c r="B421" s="12">
        <f t="shared" ref="B421:M421" si="43">+B420/B$402</f>
        <v>0</v>
      </c>
      <c r="C421" s="12">
        <f t="shared" si="43"/>
        <v>0.24604848952808112</v>
      </c>
      <c r="D421" s="12">
        <f t="shared" si="43"/>
        <v>0.17954852049246672</v>
      </c>
      <c r="E421" s="12">
        <f t="shared" si="43"/>
        <v>0.2874154562052384</v>
      </c>
      <c r="F421" s="12">
        <f t="shared" si="43"/>
        <v>0.26806485480816183</v>
      </c>
      <c r="G421" s="12">
        <f t="shared" si="43"/>
        <v>0.23196913404749336</v>
      </c>
      <c r="H421" s="12">
        <f t="shared" si="43"/>
        <v>0.18678155110169239</v>
      </c>
      <c r="I421" s="12">
        <f t="shared" si="43"/>
        <v>9.8832910590225267E-2</v>
      </c>
      <c r="J421" s="12">
        <f t="shared" si="43"/>
        <v>4.8256706159612424E-2</v>
      </c>
      <c r="K421" s="12">
        <f t="shared" si="43"/>
        <v>7.5400590772006539E-3</v>
      </c>
      <c r="L421" s="12">
        <f t="shared" si="43"/>
        <v>6.0015943982711067E-2</v>
      </c>
      <c r="M421" s="12">
        <f t="shared" si="43"/>
        <v>0.18723825344610881</v>
      </c>
      <c r="N421" s="12">
        <f>+N420/N$402</f>
        <v>0.19929842615187837</v>
      </c>
      <c r="O421" s="12">
        <f>+O420/O$402</f>
        <v>0.14596833638209131</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f t="shared" ref="B423:O425" si="44">IFERROR(VLOOKUP($B$422,$4:$126,MATCH($Q423&amp;"/"&amp;B$348,$2:$2,0),FALSE),"")</f>
        <v>3629</v>
      </c>
      <c r="C423" s="8">
        <f t="shared" si="44"/>
        <v>0</v>
      </c>
      <c r="D423" s="8">
        <f t="shared" si="44"/>
        <v>0</v>
      </c>
      <c r="E423" s="8">
        <f t="shared" si="44"/>
        <v>0</v>
      </c>
      <c r="F423" s="8">
        <f t="shared" si="44"/>
        <v>0</v>
      </c>
      <c r="G423" s="8">
        <f t="shared" si="44"/>
        <v>0</v>
      </c>
      <c r="H423" s="8">
        <f t="shared" si="44"/>
        <v>0</v>
      </c>
      <c r="I423" s="8">
        <f t="shared" si="44"/>
        <v>0</v>
      </c>
      <c r="J423" s="8">
        <f t="shared" si="44"/>
        <v>0</v>
      </c>
      <c r="K423" s="8">
        <f t="shared" si="44"/>
        <v>0</v>
      </c>
      <c r="L423" s="8">
        <f t="shared" si="44"/>
        <v>0</v>
      </c>
      <c r="M423" s="8">
        <f t="shared" si="44"/>
        <v>0</v>
      </c>
      <c r="N423" s="8">
        <f t="shared" si="44"/>
        <v>0</v>
      </c>
      <c r="O423" s="8">
        <f t="shared" si="44"/>
        <v>0</v>
      </c>
      <c r="P423" s="6"/>
      <c r="Q423" s="9" t="s">
        <v>12</v>
      </c>
    </row>
    <row r="424" spans="2:17">
      <c r="B424" s="8">
        <f t="shared" si="44"/>
        <v>1300</v>
      </c>
      <c r="C424" s="8">
        <f t="shared" si="44"/>
        <v>3394.03</v>
      </c>
      <c r="D424" s="8">
        <f t="shared" si="44"/>
        <v>0</v>
      </c>
      <c r="E424" s="8">
        <f t="shared" si="44"/>
        <v>0</v>
      </c>
      <c r="F424" s="8">
        <f t="shared" si="44"/>
        <v>0</v>
      </c>
      <c r="G424" s="8">
        <f t="shared" si="44"/>
        <v>0</v>
      </c>
      <c r="H424" s="8">
        <f t="shared" si="44"/>
        <v>54267.8</v>
      </c>
      <c r="I424" s="8">
        <f t="shared" si="44"/>
        <v>0</v>
      </c>
      <c r="J424" s="8">
        <f t="shared" si="44"/>
        <v>0</v>
      </c>
      <c r="K424" s="8">
        <f t="shared" si="44"/>
        <v>0</v>
      </c>
      <c r="L424" s="8">
        <f t="shared" si="44"/>
        <v>0</v>
      </c>
      <c r="M424" s="8">
        <f t="shared" si="44"/>
        <v>126630.43</v>
      </c>
      <c r="N424" s="8">
        <f t="shared" si="44"/>
        <v>0</v>
      </c>
      <c r="O424" s="8">
        <f t="shared" si="44"/>
        <v>0</v>
      </c>
      <c r="P424" s="6"/>
      <c r="Q424" s="9" t="s">
        <v>13</v>
      </c>
    </row>
    <row r="425" spans="2:17">
      <c r="B425" s="8">
        <f t="shared" si="44"/>
        <v>1338</v>
      </c>
      <c r="C425" s="8">
        <f t="shared" si="44"/>
        <v>3019.34</v>
      </c>
      <c r="D425" s="8">
        <f t="shared" si="44"/>
        <v>1927</v>
      </c>
      <c r="E425" s="8">
        <f t="shared" si="44"/>
        <v>0</v>
      </c>
      <c r="F425" s="8">
        <f t="shared" si="44"/>
        <v>0</v>
      </c>
      <c r="G425" s="8">
        <f t="shared" si="44"/>
        <v>0</v>
      </c>
      <c r="H425" s="8">
        <f t="shared" si="44"/>
        <v>57458.36</v>
      </c>
      <c r="I425" s="8">
        <f t="shared" si="44"/>
        <v>0</v>
      </c>
      <c r="J425" s="8">
        <f t="shared" si="44"/>
        <v>0</v>
      </c>
      <c r="K425" s="8">
        <f t="shared" si="44"/>
        <v>86736.97</v>
      </c>
      <c r="L425" s="8">
        <f t="shared" si="44"/>
        <v>101704.51</v>
      </c>
      <c r="M425" s="8">
        <f t="shared" si="44"/>
        <v>0</v>
      </c>
      <c r="N425" s="8">
        <f t="shared" si="44"/>
        <v>6651.5</v>
      </c>
      <c r="O425" s="8">
        <f t="shared" si="44"/>
        <v>0</v>
      </c>
      <c r="P425" s="6"/>
      <c r="Q425" s="9" t="s">
        <v>14</v>
      </c>
    </row>
    <row r="426" spans="2:17">
      <c r="B426" s="8">
        <f t="shared" ref="B426:M426" si="45">IFERROR(VLOOKUP($B$422,$4:$126,MATCH($Q426&amp;"/"&amp;B$348,$2:$2,0),FALSE),"")</f>
        <v>0</v>
      </c>
      <c r="C426" s="8">
        <f t="shared" si="45"/>
        <v>0</v>
      </c>
      <c r="D426" s="8">
        <f t="shared" si="45"/>
        <v>0</v>
      </c>
      <c r="E426" s="8">
        <f t="shared" si="45"/>
        <v>0</v>
      </c>
      <c r="F426" s="8">
        <f t="shared" si="45"/>
        <v>0</v>
      </c>
      <c r="G426" s="8">
        <f t="shared" si="45"/>
        <v>20979.91</v>
      </c>
      <c r="H426" s="8">
        <f t="shared" si="45"/>
        <v>0</v>
      </c>
      <c r="I426" s="8">
        <f t="shared" si="45"/>
        <v>0</v>
      </c>
      <c r="J426" s="8">
        <f t="shared" si="45"/>
        <v>0</v>
      </c>
      <c r="K426" s="8">
        <f t="shared" si="45"/>
        <v>88151.07</v>
      </c>
      <c r="L426" s="8">
        <f t="shared" si="45"/>
        <v>0</v>
      </c>
      <c r="M426" s="8">
        <f t="shared" si="45"/>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c r="B427" s="12">
        <f t="shared" ref="B427:M427" si="46">+B426/B$402</f>
        <v>0</v>
      </c>
      <c r="C427" s="12">
        <f t="shared" si="46"/>
        <v>0</v>
      </c>
      <c r="D427" s="12">
        <f t="shared" si="46"/>
        <v>0</v>
      </c>
      <c r="E427" s="12">
        <f t="shared" si="46"/>
        <v>0</v>
      </c>
      <c r="F427" s="12">
        <f t="shared" si="46"/>
        <v>0</v>
      </c>
      <c r="G427" s="12">
        <f t="shared" si="46"/>
        <v>9.1479164569442592E-3</v>
      </c>
      <c r="H427" s="12">
        <f t="shared" si="46"/>
        <v>0</v>
      </c>
      <c r="I427" s="12">
        <f t="shared" si="46"/>
        <v>0</v>
      </c>
      <c r="J427" s="12">
        <f t="shared" si="46"/>
        <v>0</v>
      </c>
      <c r="K427" s="12">
        <f t="shared" si="46"/>
        <v>3.6925793084358345E-2</v>
      </c>
      <c r="L427" s="12">
        <f t="shared" si="46"/>
        <v>0</v>
      </c>
      <c r="M427" s="12">
        <f t="shared" si="46"/>
        <v>4.0552810855747086E-2</v>
      </c>
      <c r="N427" s="12">
        <f>+N426/N$402</f>
        <v>2.3598923495357139E-3</v>
      </c>
      <c r="O427" s="12">
        <f>+O426/O$402</f>
        <v>0</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f t="shared" ref="B429:O431" si="47">IFERROR(VLOOKUP($B$428,$4:$126,MATCH($Q429&amp;"/"&amp;B$348,$2:$2,0),FALSE),"")</f>
        <v>22209</v>
      </c>
      <c r="C429" s="8">
        <f t="shared" si="47"/>
        <v>0</v>
      </c>
      <c r="D429" s="8">
        <f t="shared" si="47"/>
        <v>469000</v>
      </c>
      <c r="E429" s="8">
        <f t="shared" si="47"/>
        <v>420388.36</v>
      </c>
      <c r="F429" s="8">
        <f t="shared" si="47"/>
        <v>644000</v>
      </c>
      <c r="G429" s="8">
        <f t="shared" si="47"/>
        <v>549000</v>
      </c>
      <c r="H429" s="8">
        <f t="shared" si="47"/>
        <v>526000</v>
      </c>
      <c r="I429" s="8">
        <f t="shared" si="47"/>
        <v>387000</v>
      </c>
      <c r="J429" s="8">
        <f t="shared" si="47"/>
        <v>166000</v>
      </c>
      <c r="K429" s="8">
        <f t="shared" si="47"/>
        <v>128000</v>
      </c>
      <c r="L429" s="8">
        <f t="shared" si="47"/>
        <v>34000</v>
      </c>
      <c r="M429" s="8">
        <f t="shared" si="47"/>
        <v>232460.58</v>
      </c>
      <c r="N429" s="8">
        <f t="shared" si="47"/>
        <v>646065.84</v>
      </c>
      <c r="O429" s="8">
        <f t="shared" si="47"/>
        <v>456269.49</v>
      </c>
      <c r="P429" s="6"/>
      <c r="Q429" s="9" t="s">
        <v>12</v>
      </c>
    </row>
    <row r="430" spans="2:17">
      <c r="B430" s="8">
        <f t="shared" si="47"/>
        <v>1300</v>
      </c>
      <c r="C430" s="8">
        <f t="shared" si="47"/>
        <v>358394.03</v>
      </c>
      <c r="D430" s="8">
        <f t="shared" si="47"/>
        <v>436000</v>
      </c>
      <c r="E430" s="8">
        <f t="shared" si="47"/>
        <v>528409.05000000005</v>
      </c>
      <c r="F430" s="8">
        <f t="shared" si="47"/>
        <v>594000</v>
      </c>
      <c r="G430" s="8">
        <f t="shared" si="47"/>
        <v>480000</v>
      </c>
      <c r="H430" s="8">
        <f t="shared" si="47"/>
        <v>536267.80000000005</v>
      </c>
      <c r="I430" s="8">
        <f t="shared" si="47"/>
        <v>361000</v>
      </c>
      <c r="J430" s="8">
        <f t="shared" si="47"/>
        <v>125000</v>
      </c>
      <c r="K430" s="8">
        <f t="shared" si="47"/>
        <v>51000</v>
      </c>
      <c r="L430" s="8">
        <f t="shared" si="47"/>
        <v>78000</v>
      </c>
      <c r="M430" s="8">
        <f t="shared" si="47"/>
        <v>527454.73</v>
      </c>
      <c r="N430" s="8">
        <f t="shared" si="47"/>
        <v>723216.76</v>
      </c>
      <c r="O430" s="8">
        <f t="shared" si="47"/>
        <v>469907.02</v>
      </c>
      <c r="P430" s="6"/>
      <c r="Q430" s="9" t="s">
        <v>13</v>
      </c>
    </row>
    <row r="431" spans="2:17">
      <c r="B431" s="8">
        <f t="shared" si="47"/>
        <v>1338</v>
      </c>
      <c r="C431" s="8">
        <f t="shared" si="47"/>
        <v>457019.34</v>
      </c>
      <c r="D431" s="8">
        <f t="shared" si="47"/>
        <v>351927</v>
      </c>
      <c r="E431" s="8">
        <f t="shared" si="47"/>
        <v>579000</v>
      </c>
      <c r="F431" s="8">
        <f t="shared" si="47"/>
        <v>622000</v>
      </c>
      <c r="G431" s="8">
        <f t="shared" si="47"/>
        <v>514000</v>
      </c>
      <c r="H431" s="8">
        <f t="shared" si="47"/>
        <v>534324.77</v>
      </c>
      <c r="I431" s="8">
        <f t="shared" si="47"/>
        <v>330000</v>
      </c>
      <c r="J431" s="8">
        <f t="shared" si="47"/>
        <v>121000</v>
      </c>
      <c r="K431" s="8">
        <f t="shared" si="47"/>
        <v>105736.97</v>
      </c>
      <c r="L431" s="8">
        <f t="shared" si="47"/>
        <v>204177.76</v>
      </c>
      <c r="M431" s="8">
        <f t="shared" si="47"/>
        <v>597974.36</v>
      </c>
      <c r="N431" s="8">
        <f t="shared" si="47"/>
        <v>628564.92000000004</v>
      </c>
      <c r="O431" s="8">
        <f t="shared" si="47"/>
        <v>479810.95</v>
      </c>
      <c r="P431" s="6"/>
      <c r="Q431" s="9" t="s">
        <v>14</v>
      </c>
    </row>
    <row r="432" spans="2:17">
      <c r="B432" s="8">
        <f t="shared" ref="B432:M432" si="48">IFERROR(VLOOKUP($B$428,$4:$126,MATCH($Q432&amp;"/"&amp;B$348,$2:$2,0),FALSE),"")</f>
        <v>0</v>
      </c>
      <c r="C432" s="8">
        <f t="shared" si="48"/>
        <v>500501.09</v>
      </c>
      <c r="D432" s="8">
        <f t="shared" si="48"/>
        <v>340000</v>
      </c>
      <c r="E432" s="8">
        <f t="shared" si="48"/>
        <v>614000</v>
      </c>
      <c r="F432" s="8">
        <f t="shared" si="48"/>
        <v>581000</v>
      </c>
      <c r="G432" s="8">
        <f t="shared" si="48"/>
        <v>552979.91</v>
      </c>
      <c r="H432" s="8">
        <f t="shared" si="48"/>
        <v>431000</v>
      </c>
      <c r="I432" s="8">
        <f t="shared" si="48"/>
        <v>219000</v>
      </c>
      <c r="J432" s="8">
        <f t="shared" si="48"/>
        <v>108000</v>
      </c>
      <c r="K432" s="8">
        <f t="shared" si="48"/>
        <v>106151.07</v>
      </c>
      <c r="L432" s="8">
        <f t="shared" si="48"/>
        <v>156162.82999999999</v>
      </c>
      <c r="M432" s="8">
        <f t="shared" si="48"/>
        <v>687452.35</v>
      </c>
      <c r="N432" s="8">
        <f>IFERROR(VLOOKUP($B$428,$4:$126,MATCH($Q432&amp;"/"&amp;N$348,$2:$2,0),FALSE),IFERROR(VLOOKUP($B$428,$4:$126,MATCH($Q431&amp;"/"&amp;N$348,$2:$2,0),FALSE),IFERROR(VLOOKUP($B$428,$4:$126,MATCH($Q430&amp;"/"&amp;N$348,$2:$2,0),FALSE),IFERROR(VLOOKUP($B$428,$4:$126,MATCH($Q429&amp;"/"&amp;N$348,$2:$2,0),FALSE),""))))</f>
        <v>565438.12</v>
      </c>
      <c r="O432" s="8">
        <f>IFERROR(VLOOKUP($B$428,$4:$126,MATCH($Q432&amp;"/"&amp;O$348,$2:$2,0),FALSE),IFERROR(VLOOKUP($B$428,$4:$126,MATCH($Q431&amp;"/"&amp;O$348,$2:$2,0),FALSE),IFERROR(VLOOKUP($B$428,$4:$126,MATCH($Q430&amp;"/"&amp;O$348,$2:$2,0),FALSE),IFERROR(VLOOKUP($B$428,$4:$126,MATCH($Q429&amp;"/"&amp;O$348,$2:$2,0),FALSE),""))))</f>
        <v>394598.24</v>
      </c>
      <c r="P432" s="6"/>
      <c r="Q432" s="9" t="s">
        <v>15</v>
      </c>
    </row>
    <row r="433" spans="1:17" s="87" customFormat="1">
      <c r="A433" s="86"/>
      <c r="B433" s="13">
        <f t="shared" ref="B433:O433" si="49">+B432/B$457</f>
        <v>0</v>
      </c>
      <c r="C433" s="13">
        <f t="shared" si="49"/>
        <v>0.38288425723281899</v>
      </c>
      <c r="D433" s="13">
        <f t="shared" si="49"/>
        <v>0.26566514241812117</v>
      </c>
      <c r="E433" s="13">
        <f t="shared" si="49"/>
        <v>0.4957580030460696</v>
      </c>
      <c r="F433" s="13">
        <f t="shared" si="49"/>
        <v>0.44541706699899125</v>
      </c>
      <c r="G433" s="13">
        <f t="shared" si="49"/>
        <v>0.37559331891523329</v>
      </c>
      <c r="H433" s="13">
        <f t="shared" si="49"/>
        <v>0.27517796320728893</v>
      </c>
      <c r="I433" s="13">
        <f t="shared" si="49"/>
        <v>0.1316478916635235</v>
      </c>
      <c r="J433" s="13">
        <f t="shared" si="49"/>
        <v>6.156865298162735E-2</v>
      </c>
      <c r="K433" s="13">
        <f t="shared" si="49"/>
        <v>5.600567638056822E-2</v>
      </c>
      <c r="L433" s="13">
        <f t="shared" si="49"/>
        <v>8.5084782594340116E-2</v>
      </c>
      <c r="M433" s="13">
        <f t="shared" si="49"/>
        <v>0.36941132801325161</v>
      </c>
      <c r="N433" s="13">
        <f t="shared" si="49"/>
        <v>0.31498824143603654</v>
      </c>
      <c r="O433" s="13">
        <f t="shared" si="49"/>
        <v>0.21571930871963585</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f t="shared" ref="B435:O437" si="50">IFERROR(VLOOKUP($B$434,$4:$126,MATCH($Q435&amp;"/"&amp;B$348,$2:$2,0),FALSE),"")</f>
        <v>7933.21</v>
      </c>
      <c r="C435" s="8">
        <f t="shared" si="50"/>
        <v>3737</v>
      </c>
      <c r="D435" s="8">
        <f t="shared" si="50"/>
        <v>1966.03</v>
      </c>
      <c r="E435" s="8">
        <f t="shared" si="50"/>
        <v>17739.830000000002</v>
      </c>
      <c r="F435" s="8">
        <f t="shared" si="50"/>
        <v>19434.04</v>
      </c>
      <c r="G435" s="8">
        <f t="shared" si="50"/>
        <v>22830.22</v>
      </c>
      <c r="H435" s="8">
        <f t="shared" si="50"/>
        <v>21612.880000000001</v>
      </c>
      <c r="I435" s="8">
        <f t="shared" si="50"/>
        <v>56070.720000000001</v>
      </c>
      <c r="J435" s="8">
        <f t="shared" si="50"/>
        <v>70738.679999999993</v>
      </c>
      <c r="K435" s="8">
        <f t="shared" si="50"/>
        <v>79646.86</v>
      </c>
      <c r="L435" s="8">
        <f t="shared" si="50"/>
        <v>92641.04</v>
      </c>
      <c r="M435" s="8">
        <f t="shared" si="50"/>
        <v>106519.08</v>
      </c>
      <c r="N435" s="8">
        <f t="shared" si="50"/>
        <v>159187.25</v>
      </c>
      <c r="O435" s="8">
        <f t="shared" si="50"/>
        <v>161404.43</v>
      </c>
      <c r="P435" s="6"/>
      <c r="Q435" s="9" t="s">
        <v>12</v>
      </c>
    </row>
    <row r="436" spans="1:17">
      <c r="B436" s="8">
        <f t="shared" si="50"/>
        <v>5183</v>
      </c>
      <c r="C436" s="8">
        <f t="shared" si="50"/>
        <v>3394.03</v>
      </c>
      <c r="D436" s="8">
        <f t="shared" si="50"/>
        <v>1819.5</v>
      </c>
      <c r="E436" s="8">
        <f t="shared" si="50"/>
        <v>18790.18</v>
      </c>
      <c r="F436" s="8">
        <f t="shared" si="50"/>
        <v>20518</v>
      </c>
      <c r="G436" s="8">
        <f t="shared" si="50"/>
        <v>22944.82</v>
      </c>
      <c r="H436" s="8">
        <f t="shared" si="50"/>
        <v>54267.8</v>
      </c>
      <c r="I436" s="8">
        <f t="shared" si="50"/>
        <v>62368.25</v>
      </c>
      <c r="J436" s="8">
        <f t="shared" si="50"/>
        <v>73843.98</v>
      </c>
      <c r="K436" s="8">
        <f t="shared" si="50"/>
        <v>83043.44</v>
      </c>
      <c r="L436" s="8">
        <f t="shared" si="50"/>
        <v>97128.51</v>
      </c>
      <c r="M436" s="8">
        <f t="shared" si="50"/>
        <v>126630.43</v>
      </c>
      <c r="N436" s="8">
        <f t="shared" si="50"/>
        <v>159043.71</v>
      </c>
      <c r="O436" s="8">
        <f t="shared" si="50"/>
        <v>166468.82</v>
      </c>
      <c r="P436" s="6"/>
      <c r="Q436" s="9" t="s">
        <v>13</v>
      </c>
    </row>
    <row r="437" spans="1:17">
      <c r="B437" s="8">
        <f t="shared" si="50"/>
        <v>4801.57</v>
      </c>
      <c r="C437" s="8">
        <f t="shared" si="50"/>
        <v>3019.34</v>
      </c>
      <c r="D437" s="8">
        <f t="shared" si="50"/>
        <v>1927</v>
      </c>
      <c r="E437" s="8">
        <f t="shared" si="50"/>
        <v>19954.689999999999</v>
      </c>
      <c r="F437" s="8">
        <f t="shared" si="50"/>
        <v>21521.26</v>
      </c>
      <c r="G437" s="8">
        <f t="shared" si="50"/>
        <v>23797.21</v>
      </c>
      <c r="H437" s="8">
        <f t="shared" si="50"/>
        <v>57458.36</v>
      </c>
      <c r="I437" s="8">
        <f t="shared" si="50"/>
        <v>66365.34</v>
      </c>
      <c r="J437" s="8">
        <f t="shared" si="50"/>
        <v>77148.03</v>
      </c>
      <c r="K437" s="8">
        <f t="shared" si="50"/>
        <v>86736.97</v>
      </c>
      <c r="L437" s="8">
        <f t="shared" si="50"/>
        <v>101704.51</v>
      </c>
      <c r="M437" s="8">
        <f t="shared" si="50"/>
        <v>130455.11</v>
      </c>
      <c r="N437" s="8">
        <f t="shared" si="50"/>
        <v>159653.04999999999</v>
      </c>
      <c r="O437" s="8">
        <f t="shared" si="50"/>
        <v>176650.33</v>
      </c>
      <c r="P437" s="6"/>
      <c r="Q437" s="9" t="s">
        <v>14</v>
      </c>
    </row>
    <row r="438" spans="1:17">
      <c r="B438" s="8">
        <f t="shared" ref="B438:M438" si="51">IFERROR(VLOOKUP($B$434,$4:$126,MATCH($Q438&amp;"/"&amp;B$348,$2:$2,0),FALSE),"")</f>
        <v>4394</v>
      </c>
      <c r="C438" s="8">
        <f t="shared" si="51"/>
        <v>2963.71</v>
      </c>
      <c r="D438" s="8">
        <f t="shared" si="51"/>
        <v>2021</v>
      </c>
      <c r="E438" s="8">
        <f t="shared" si="51"/>
        <v>19598.96</v>
      </c>
      <c r="F438" s="8">
        <f t="shared" si="51"/>
        <v>22064.21</v>
      </c>
      <c r="G438" s="8">
        <f t="shared" si="51"/>
        <v>20979.91</v>
      </c>
      <c r="H438" s="8">
        <f t="shared" si="51"/>
        <v>53289.08</v>
      </c>
      <c r="I438" s="8">
        <f t="shared" si="51"/>
        <v>66401.179999999993</v>
      </c>
      <c r="J438" s="8">
        <f t="shared" si="51"/>
        <v>75888.37</v>
      </c>
      <c r="K438" s="8">
        <f t="shared" si="51"/>
        <v>88151.07</v>
      </c>
      <c r="L438" s="8">
        <f t="shared" si="51"/>
        <v>102166.65</v>
      </c>
      <c r="M438" s="8">
        <f t="shared" si="51"/>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163162.95000000001</v>
      </c>
      <c r="P438" s="6"/>
      <c r="Q438" s="9" t="s">
        <v>15</v>
      </c>
    </row>
    <row r="439" spans="1:17">
      <c r="B439" s="12">
        <f t="shared" ref="B439:M439" si="52">+B438/B$402</f>
        <v>2.4427491100977154E-3</v>
      </c>
      <c r="C439" s="12">
        <f t="shared" si="52"/>
        <v>1.4569725890092851E-3</v>
      </c>
      <c r="D439" s="12">
        <f t="shared" si="52"/>
        <v>1.0672575291625743E-3</v>
      </c>
      <c r="E439" s="12">
        <f t="shared" si="52"/>
        <v>9.1743388103391194E-3</v>
      </c>
      <c r="F439" s="12">
        <f t="shared" si="52"/>
        <v>1.0180101979529763E-2</v>
      </c>
      <c r="G439" s="12">
        <f t="shared" si="52"/>
        <v>9.1479164569442592E-3</v>
      </c>
      <c r="H439" s="12">
        <f t="shared" si="52"/>
        <v>2.3093774986501565E-2</v>
      </c>
      <c r="I439" s="12">
        <f t="shared" si="52"/>
        <v>2.9966309981851385E-2</v>
      </c>
      <c r="J439" s="12">
        <f t="shared" si="52"/>
        <v>3.3908544185388391E-2</v>
      </c>
      <c r="K439" s="12">
        <f t="shared" si="52"/>
        <v>3.6925793084358345E-2</v>
      </c>
      <c r="L439" s="12">
        <f t="shared" si="52"/>
        <v>3.9264323932277918E-2</v>
      </c>
      <c r="M439" s="12">
        <f t="shared" si="52"/>
        <v>4.0552810855747086E-2</v>
      </c>
      <c r="N439" s="12">
        <f>+N438/N$402</f>
        <v>5.5653447914707894E-2</v>
      </c>
      <c r="O439" s="12">
        <f>+O438/O$402</f>
        <v>6.0356641151502216E-2</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f t="shared" ref="B441:O443" si="53">IFERROR(VLOOKUP($B$440,$4:$126,MATCH($Q441&amp;"/"&amp;B$348,$2:$2,0),FALSE),"")</f>
        <v>749758.45</v>
      </c>
      <c r="C441" s="8">
        <f t="shared" si="53"/>
        <v>477008</v>
      </c>
      <c r="D441" s="8">
        <f t="shared" si="53"/>
        <v>635132.19999999995</v>
      </c>
      <c r="E441" s="8">
        <f t="shared" si="53"/>
        <v>689427.86</v>
      </c>
      <c r="F441" s="8">
        <f t="shared" si="53"/>
        <v>904612.86</v>
      </c>
      <c r="G441" s="8">
        <f t="shared" si="53"/>
        <v>840628.78</v>
      </c>
      <c r="H441" s="8">
        <f t="shared" si="53"/>
        <v>752115.4</v>
      </c>
      <c r="I441" s="8">
        <f t="shared" si="53"/>
        <v>638064.89</v>
      </c>
      <c r="J441" s="8">
        <f t="shared" si="53"/>
        <v>476747.36</v>
      </c>
      <c r="K441" s="8">
        <f t="shared" si="53"/>
        <v>445939.1</v>
      </c>
      <c r="L441" s="8">
        <f t="shared" si="53"/>
        <v>487659.69</v>
      </c>
      <c r="M441" s="8">
        <f t="shared" si="53"/>
        <v>777369.14</v>
      </c>
      <c r="N441" s="8">
        <f t="shared" si="53"/>
        <v>1119274.8899999999</v>
      </c>
      <c r="O441" s="8">
        <f t="shared" si="53"/>
        <v>830313.03</v>
      </c>
      <c r="P441" s="6"/>
      <c r="Q441" s="9" t="s">
        <v>12</v>
      </c>
    </row>
    <row r="442" spans="1:17">
      <c r="B442" s="8">
        <f t="shared" si="53"/>
        <v>505765</v>
      </c>
      <c r="C442" s="8">
        <f t="shared" si="53"/>
        <v>599742.32999999996</v>
      </c>
      <c r="D442" s="8">
        <f t="shared" si="53"/>
        <v>643231.36</v>
      </c>
      <c r="E442" s="8">
        <f t="shared" si="53"/>
        <v>867523.84</v>
      </c>
      <c r="F442" s="8">
        <f t="shared" si="53"/>
        <v>861974.97</v>
      </c>
      <c r="G442" s="8">
        <f t="shared" si="53"/>
        <v>770802.27</v>
      </c>
      <c r="H442" s="8">
        <f t="shared" si="53"/>
        <v>748692.83</v>
      </c>
      <c r="I442" s="8">
        <f t="shared" si="53"/>
        <v>624525.22</v>
      </c>
      <c r="J442" s="8">
        <f t="shared" si="53"/>
        <v>463538.57</v>
      </c>
      <c r="K442" s="8">
        <f t="shared" si="53"/>
        <v>382439.43</v>
      </c>
      <c r="L442" s="8">
        <f t="shared" si="53"/>
        <v>540623.12</v>
      </c>
      <c r="M442" s="8">
        <f t="shared" si="53"/>
        <v>964751.56</v>
      </c>
      <c r="N442" s="8">
        <f t="shared" si="53"/>
        <v>1180540.81</v>
      </c>
      <c r="O442" s="8">
        <f t="shared" si="53"/>
        <v>855243.13</v>
      </c>
      <c r="P442" s="6"/>
      <c r="Q442" s="9" t="s">
        <v>13</v>
      </c>
    </row>
    <row r="443" spans="1:17">
      <c r="B443" s="8">
        <f t="shared" si="53"/>
        <v>535703.61</v>
      </c>
      <c r="C443" s="8">
        <f t="shared" si="53"/>
        <v>719135.54</v>
      </c>
      <c r="D443" s="8">
        <f t="shared" si="53"/>
        <v>596908.21</v>
      </c>
      <c r="E443" s="8">
        <f t="shared" si="53"/>
        <v>932998.31</v>
      </c>
      <c r="F443" s="8">
        <f t="shared" si="53"/>
        <v>927747.58</v>
      </c>
      <c r="G443" s="8">
        <f t="shared" si="53"/>
        <v>832676.88</v>
      </c>
      <c r="H443" s="8">
        <f t="shared" si="53"/>
        <v>799735.92</v>
      </c>
      <c r="I443" s="8">
        <f t="shared" si="53"/>
        <v>632425.15</v>
      </c>
      <c r="J443" s="8">
        <f t="shared" si="53"/>
        <v>503490.84</v>
      </c>
      <c r="K443" s="8">
        <f t="shared" si="53"/>
        <v>431668.77</v>
      </c>
      <c r="L443" s="8">
        <f t="shared" si="53"/>
        <v>667629.19999999995</v>
      </c>
      <c r="M443" s="8">
        <f t="shared" si="53"/>
        <v>1220266.3</v>
      </c>
      <c r="N443" s="8">
        <f t="shared" si="53"/>
        <v>1073230.48</v>
      </c>
      <c r="O443" s="8">
        <f t="shared" si="53"/>
        <v>883082.89</v>
      </c>
      <c r="P443" s="6"/>
      <c r="Q443" s="9" t="s">
        <v>14</v>
      </c>
    </row>
    <row r="444" spans="1:17">
      <c r="B444" s="8">
        <f t="shared" ref="B444:M444" si="54">IFERROR(VLOOKUP($B$440,$4:$126,MATCH($Q444&amp;"/"&amp;B$348,$2:$2,0),FALSE),"")</f>
        <v>521818</v>
      </c>
      <c r="C444" s="8">
        <f t="shared" si="54"/>
        <v>726969.93</v>
      </c>
      <c r="D444" s="8">
        <f t="shared" si="54"/>
        <v>613831.96</v>
      </c>
      <c r="E444" s="8">
        <f t="shared" si="54"/>
        <v>897772.89</v>
      </c>
      <c r="F444" s="8">
        <f t="shared" si="54"/>
        <v>862990.49</v>
      </c>
      <c r="G444" s="8">
        <f t="shared" si="54"/>
        <v>821124.9</v>
      </c>
      <c r="H444" s="8">
        <f t="shared" si="54"/>
        <v>741249.26</v>
      </c>
      <c r="I444" s="8">
        <f t="shared" si="54"/>
        <v>552332.73</v>
      </c>
      <c r="J444" s="8">
        <f t="shared" si="54"/>
        <v>483891.51</v>
      </c>
      <c r="K444" s="8">
        <f t="shared" si="54"/>
        <v>491886.5</v>
      </c>
      <c r="L444" s="8">
        <f t="shared" si="54"/>
        <v>766643.31</v>
      </c>
      <c r="M444" s="8">
        <f t="shared" si="54"/>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874093.18</v>
      </c>
      <c r="P444" s="6"/>
      <c r="Q444" s="9" t="s">
        <v>15</v>
      </c>
    </row>
    <row r="445" spans="1:17">
      <c r="B445" s="12">
        <f t="shared" ref="B445:M445" si="55">+B444/B$402</f>
        <v>0.29009341263836363</v>
      </c>
      <c r="C445" s="12">
        <f t="shared" si="55"/>
        <v>0.35738154578011982</v>
      </c>
      <c r="D445" s="12">
        <f t="shared" si="55"/>
        <v>0.32415476543820887</v>
      </c>
      <c r="E445" s="12">
        <f t="shared" si="55"/>
        <v>0.42025049633232137</v>
      </c>
      <c r="F445" s="12">
        <f t="shared" si="55"/>
        <v>0.39817111945382866</v>
      </c>
      <c r="G445" s="12">
        <f t="shared" si="55"/>
        <v>0.35803690225156876</v>
      </c>
      <c r="H445" s="12">
        <f t="shared" si="55"/>
        <v>0.32123361145192963</v>
      </c>
      <c r="I445" s="12">
        <f t="shared" si="55"/>
        <v>0.24926324803719191</v>
      </c>
      <c r="J445" s="12">
        <f t="shared" si="55"/>
        <v>0.21621305936297366</v>
      </c>
      <c r="K445" s="12">
        <f t="shared" si="55"/>
        <v>0.20604740384874773</v>
      </c>
      <c r="L445" s="12">
        <f t="shared" si="55"/>
        <v>0.29463363303341905</v>
      </c>
      <c r="M445" s="12">
        <f t="shared" si="55"/>
        <v>0.38336740909665734</v>
      </c>
      <c r="N445" s="12">
        <f>+N444/N$402</f>
        <v>0.35979096368153135</v>
      </c>
      <c r="O445" s="12">
        <f>+O444/O$402</f>
        <v>0.32334134923544489</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f t="shared" ref="B448:O450" si="56">IFERROR(VLOOKUP($B$447,$4:$126,MATCH($Q448&amp;"/"&amp;B$348,$2:$2,0),FALSE),"")</f>
        <v>360186.21</v>
      </c>
      <c r="C448" s="8">
        <f t="shared" si="56"/>
        <v>429220</v>
      </c>
      <c r="D448" s="8">
        <f t="shared" si="56"/>
        <v>454628.73</v>
      </c>
      <c r="E448" s="8">
        <f t="shared" si="56"/>
        <v>472818.95</v>
      </c>
      <c r="F448" s="8">
        <f t="shared" si="56"/>
        <v>454379.13</v>
      </c>
      <c r="G448" s="8">
        <f t="shared" si="56"/>
        <v>592786.64</v>
      </c>
      <c r="H448" s="8">
        <f t="shared" si="56"/>
        <v>676935.79</v>
      </c>
      <c r="I448" s="8">
        <f t="shared" si="56"/>
        <v>750982.48</v>
      </c>
      <c r="J448" s="8">
        <f t="shared" si="56"/>
        <v>854851.94</v>
      </c>
      <c r="K448" s="8">
        <f t="shared" si="56"/>
        <v>972630.76</v>
      </c>
      <c r="L448" s="8">
        <f t="shared" si="56"/>
        <v>1146858.95</v>
      </c>
      <c r="M448" s="8">
        <f t="shared" si="56"/>
        <v>1114098.44</v>
      </c>
      <c r="N448" s="8">
        <f t="shared" si="56"/>
        <v>1318945.17</v>
      </c>
      <c r="O448" s="8">
        <f t="shared" si="56"/>
        <v>1266443.1000000001</v>
      </c>
      <c r="P448" s="6"/>
      <c r="Q448" s="9" t="s">
        <v>12</v>
      </c>
    </row>
    <row r="449" spans="1:18">
      <c r="B449" s="8">
        <f t="shared" si="56"/>
        <v>407718</v>
      </c>
      <c r="C449" s="8">
        <f t="shared" si="56"/>
        <v>390582.76</v>
      </c>
      <c r="D449" s="8">
        <f t="shared" si="56"/>
        <v>438419.19</v>
      </c>
      <c r="E449" s="8">
        <f t="shared" si="56"/>
        <v>409544.88</v>
      </c>
      <c r="F449" s="8">
        <f t="shared" si="56"/>
        <v>469403.95</v>
      </c>
      <c r="G449" s="8">
        <f t="shared" si="56"/>
        <v>604156.84</v>
      </c>
      <c r="H449" s="8">
        <f t="shared" si="56"/>
        <v>662278.85</v>
      </c>
      <c r="I449" s="8">
        <f t="shared" si="56"/>
        <v>743639.87</v>
      </c>
      <c r="J449" s="8">
        <f t="shared" si="56"/>
        <v>864524.73</v>
      </c>
      <c r="K449" s="8">
        <f t="shared" si="56"/>
        <v>987159.48</v>
      </c>
      <c r="L449" s="8">
        <f t="shared" si="56"/>
        <v>1007017.02</v>
      </c>
      <c r="M449" s="8">
        <f t="shared" si="56"/>
        <v>1031144.97</v>
      </c>
      <c r="N449" s="8">
        <f t="shared" si="56"/>
        <v>1153873.23</v>
      </c>
      <c r="O449" s="8">
        <f t="shared" si="56"/>
        <v>1172642.93</v>
      </c>
      <c r="P449" s="6"/>
      <c r="Q449" s="9" t="s">
        <v>13</v>
      </c>
    </row>
    <row r="450" spans="1:18">
      <c r="B450" s="8">
        <f t="shared" si="56"/>
        <v>400708.01</v>
      </c>
      <c r="C450" s="8">
        <f t="shared" si="56"/>
        <v>416832.63</v>
      </c>
      <c r="D450" s="8">
        <f t="shared" si="56"/>
        <v>447213.22</v>
      </c>
      <c r="E450" s="8">
        <f t="shared" si="56"/>
        <v>437662.56</v>
      </c>
      <c r="F450" s="8">
        <f t="shared" si="56"/>
        <v>471298.59</v>
      </c>
      <c r="G450" s="8">
        <f t="shared" si="56"/>
        <v>613017.38</v>
      </c>
      <c r="H450" s="8">
        <f t="shared" si="56"/>
        <v>664179.16</v>
      </c>
      <c r="I450" s="8">
        <f t="shared" si="56"/>
        <v>755519.53</v>
      </c>
      <c r="J450" s="8">
        <f t="shared" si="56"/>
        <v>860315.71</v>
      </c>
      <c r="K450" s="8">
        <f t="shared" si="56"/>
        <v>1016426.37</v>
      </c>
      <c r="L450" s="8">
        <f t="shared" si="56"/>
        <v>943544.15</v>
      </c>
      <c r="M450" s="8">
        <f t="shared" si="56"/>
        <v>949534.77</v>
      </c>
      <c r="N450" s="8">
        <f t="shared" si="56"/>
        <v>1117963.6200000001</v>
      </c>
      <c r="O450" s="8">
        <f t="shared" si="56"/>
        <v>1085335.76</v>
      </c>
      <c r="P450" s="6"/>
      <c r="Q450" s="9" t="s">
        <v>14</v>
      </c>
    </row>
    <row r="451" spans="1:18">
      <c r="B451" s="8">
        <f t="shared" ref="B451:M451" si="57">IFERROR(VLOOKUP($B$447,$4:$126,MATCH($Q451&amp;"/"&amp;B$348,$2:$2,0),FALSE),"")</f>
        <v>423538</v>
      </c>
      <c r="C451" s="8">
        <f t="shared" si="57"/>
        <v>436212.3</v>
      </c>
      <c r="D451" s="8">
        <f t="shared" si="57"/>
        <v>462436.07</v>
      </c>
      <c r="E451" s="8">
        <f t="shared" si="57"/>
        <v>415447.97</v>
      </c>
      <c r="F451" s="8">
        <f t="shared" si="57"/>
        <v>471605.94</v>
      </c>
      <c r="G451" s="8">
        <f t="shared" si="57"/>
        <v>643789.15</v>
      </c>
      <c r="H451" s="8">
        <f t="shared" si="57"/>
        <v>718864.63</v>
      </c>
      <c r="I451" s="8">
        <f t="shared" si="57"/>
        <v>818933.83</v>
      </c>
      <c r="J451" s="8">
        <f t="shared" si="57"/>
        <v>921624.88</v>
      </c>
      <c r="K451" s="8">
        <f t="shared" si="57"/>
        <v>1067468.18</v>
      </c>
      <c r="L451" s="8">
        <f t="shared" si="57"/>
        <v>1018848.52</v>
      </c>
      <c r="M451" s="8">
        <f t="shared" si="57"/>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1183185.6000000001</v>
      </c>
      <c r="P451" s="6"/>
      <c r="Q451" s="9" t="s">
        <v>15</v>
      </c>
    </row>
    <row r="452" spans="1:18">
      <c r="A452" s="85"/>
      <c r="B452" s="12">
        <f t="shared" ref="B452:M452" si="58">+B451/B$402</f>
        <v>0.23545677573795318</v>
      </c>
      <c r="C452" s="12">
        <f t="shared" si="58"/>
        <v>0.21444384372583516</v>
      </c>
      <c r="D452" s="12">
        <f t="shared" si="58"/>
        <v>0.24420503585544348</v>
      </c>
      <c r="E452" s="12">
        <f t="shared" si="58"/>
        <v>0.19447258603760617</v>
      </c>
      <c r="F452" s="12">
        <f t="shared" si="58"/>
        <v>0.21759204446259328</v>
      </c>
      <c r="G452" s="12">
        <f t="shared" si="58"/>
        <v>0.28071280382457109</v>
      </c>
      <c r="H452" s="12">
        <f t="shared" si="58"/>
        <v>0.31153283207318838</v>
      </c>
      <c r="I452" s="12">
        <f t="shared" si="58"/>
        <v>0.36957814611735496</v>
      </c>
      <c r="J452" s="12">
        <f t="shared" si="58"/>
        <v>0.41180167614396351</v>
      </c>
      <c r="K452" s="12">
        <f t="shared" si="58"/>
        <v>0.44715406334621449</v>
      </c>
      <c r="L452" s="12">
        <f t="shared" si="58"/>
        <v>0.39156024326139638</v>
      </c>
      <c r="M452" s="12">
        <f t="shared" si="58"/>
        <v>0.4137214081896381</v>
      </c>
      <c r="N452" s="12">
        <f>+N451/N$402</f>
        <v>0.42370881024028223</v>
      </c>
      <c r="O452" s="12">
        <f>+O451/O$402</f>
        <v>0.43767968570576127</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f t="shared" ref="B454:O456" si="59">IFERROR(VLOOKUP($B$453,$4:$126,MATCH($Q454&amp;"/"&amp;B$348,$2:$2,0),FALSE),"")</f>
        <v>876871.73</v>
      </c>
      <c r="C454" s="8">
        <f t="shared" si="59"/>
        <v>1282657</v>
      </c>
      <c r="D454" s="8">
        <f t="shared" si="59"/>
        <v>1326602.82</v>
      </c>
      <c r="E454" s="8">
        <f t="shared" si="59"/>
        <v>1294189.47</v>
      </c>
      <c r="F454" s="8">
        <f t="shared" si="59"/>
        <v>1281438.6499999999</v>
      </c>
      <c r="G454" s="8">
        <f t="shared" si="59"/>
        <v>1428776.16</v>
      </c>
      <c r="H454" s="8">
        <f t="shared" si="59"/>
        <v>1508630.31</v>
      </c>
      <c r="I454" s="8">
        <f t="shared" si="59"/>
        <v>1603977</v>
      </c>
      <c r="J454" s="8">
        <f t="shared" si="59"/>
        <v>1699046.46</v>
      </c>
      <c r="K454" s="8">
        <f t="shared" si="59"/>
        <v>1806825.28</v>
      </c>
      <c r="L454" s="8">
        <f t="shared" si="59"/>
        <v>1973073.46</v>
      </c>
      <c r="M454" s="8">
        <f t="shared" si="59"/>
        <v>1936525.92</v>
      </c>
      <c r="N454" s="8">
        <f t="shared" si="59"/>
        <v>1907289.13</v>
      </c>
      <c r="O454" s="8">
        <f t="shared" si="59"/>
        <v>1885720.27</v>
      </c>
      <c r="P454" s="6"/>
      <c r="Q454" s="9" t="s">
        <v>12</v>
      </c>
    </row>
    <row r="455" spans="1:18">
      <c r="B455" s="8">
        <f t="shared" si="59"/>
        <v>1252068</v>
      </c>
      <c r="C455" s="8">
        <f t="shared" si="59"/>
        <v>1244019.8400000001</v>
      </c>
      <c r="D455" s="8">
        <f t="shared" si="59"/>
        <v>1300393.28</v>
      </c>
      <c r="E455" s="8">
        <f t="shared" si="59"/>
        <v>1221915.3999999999</v>
      </c>
      <c r="F455" s="8">
        <f t="shared" si="59"/>
        <v>1289963.47</v>
      </c>
      <c r="G455" s="8">
        <f t="shared" si="59"/>
        <v>1432146.36</v>
      </c>
      <c r="H455" s="8">
        <f t="shared" si="59"/>
        <v>1503973.37</v>
      </c>
      <c r="I455" s="8">
        <f t="shared" si="59"/>
        <v>1600234.39</v>
      </c>
      <c r="J455" s="8">
        <f t="shared" si="59"/>
        <v>1705019.25</v>
      </c>
      <c r="K455" s="8">
        <f t="shared" si="59"/>
        <v>1821354</v>
      </c>
      <c r="L455" s="8">
        <f t="shared" si="59"/>
        <v>1829329.26</v>
      </c>
      <c r="M455" s="8">
        <f t="shared" si="59"/>
        <v>1856821.25</v>
      </c>
      <c r="N455" s="8">
        <f t="shared" si="59"/>
        <v>1751102</v>
      </c>
      <c r="O455" s="8">
        <f t="shared" si="59"/>
        <v>1817916.89</v>
      </c>
      <c r="P455" s="6"/>
      <c r="Q455" s="9" t="s">
        <v>13</v>
      </c>
    </row>
    <row r="456" spans="1:18">
      <c r="B456" s="8">
        <f t="shared" si="59"/>
        <v>1245057.53</v>
      </c>
      <c r="C456" s="8">
        <f t="shared" si="59"/>
        <v>1270269.71</v>
      </c>
      <c r="D456" s="8">
        <f t="shared" si="59"/>
        <v>1303447.3</v>
      </c>
      <c r="E456" s="8">
        <f t="shared" si="59"/>
        <v>1254533.08</v>
      </c>
      <c r="F456" s="8">
        <f t="shared" si="59"/>
        <v>1296858.1100000001</v>
      </c>
      <c r="G456" s="8">
        <f t="shared" si="59"/>
        <v>1439406.9</v>
      </c>
      <c r="H456" s="8">
        <f t="shared" si="59"/>
        <v>1515473.68</v>
      </c>
      <c r="I456" s="8">
        <f t="shared" si="59"/>
        <v>1612514.05</v>
      </c>
      <c r="J456" s="8">
        <f t="shared" si="59"/>
        <v>1692410.23</v>
      </c>
      <c r="K456" s="8">
        <f t="shared" si="59"/>
        <v>1849780.89</v>
      </c>
      <c r="L456" s="8">
        <f t="shared" si="59"/>
        <v>1770618.81</v>
      </c>
      <c r="M456" s="8">
        <f t="shared" si="59"/>
        <v>1770903.05</v>
      </c>
      <c r="N456" s="8">
        <f t="shared" si="59"/>
        <v>1723394.79</v>
      </c>
      <c r="O456" s="8">
        <f t="shared" si="59"/>
        <v>1717169.73</v>
      </c>
      <c r="P456" s="6"/>
      <c r="Q456" s="9" t="s">
        <v>14</v>
      </c>
    </row>
    <row r="457" spans="1:18">
      <c r="B457" s="8">
        <f t="shared" ref="B457:M457" si="60">IFERROR(VLOOKUP($B$453,$4:$126,MATCH($Q457&amp;"/"&amp;B$348,$2:$2,0),FALSE),"")</f>
        <v>1276975</v>
      </c>
      <c r="C457" s="8">
        <f t="shared" si="60"/>
        <v>1307186.3899999999</v>
      </c>
      <c r="D457" s="8">
        <f t="shared" si="60"/>
        <v>1279806.5900000001</v>
      </c>
      <c r="E457" s="8">
        <f t="shared" si="60"/>
        <v>1238507.49</v>
      </c>
      <c r="F457" s="8">
        <f t="shared" si="60"/>
        <v>1304395.46</v>
      </c>
      <c r="G457" s="8">
        <f t="shared" si="60"/>
        <v>1472283.67</v>
      </c>
      <c r="H457" s="8">
        <f t="shared" si="60"/>
        <v>1566259.14</v>
      </c>
      <c r="I457" s="8">
        <f t="shared" si="60"/>
        <v>1663528.35</v>
      </c>
      <c r="J457" s="8">
        <f t="shared" si="60"/>
        <v>1754139.4</v>
      </c>
      <c r="K457" s="8">
        <f t="shared" si="60"/>
        <v>1895362.7</v>
      </c>
      <c r="L457" s="8">
        <f t="shared" si="60"/>
        <v>1835379.08</v>
      </c>
      <c r="M457" s="8">
        <f t="shared" si="60"/>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1829220.77</v>
      </c>
      <c r="P457" s="6"/>
      <c r="Q457" s="9" t="s">
        <v>15</v>
      </c>
    </row>
    <row r="458" spans="1:18">
      <c r="A458" s="85"/>
      <c r="B458" s="12">
        <f t="shared" ref="B458:M458" si="61">+B457/B$402</f>
        <v>0.70990658736163637</v>
      </c>
      <c r="C458" s="12">
        <f t="shared" si="61"/>
        <v>0.64261845421988018</v>
      </c>
      <c r="D458" s="12">
        <f t="shared" si="61"/>
        <v>0.67584523456179113</v>
      </c>
      <c r="E458" s="12">
        <f t="shared" si="61"/>
        <v>0.57974950366767874</v>
      </c>
      <c r="F458" s="12">
        <f t="shared" si="61"/>
        <v>0.60182888054617123</v>
      </c>
      <c r="G458" s="12">
        <f t="shared" si="61"/>
        <v>0.6419630977484313</v>
      </c>
      <c r="H458" s="12">
        <f t="shared" si="61"/>
        <v>0.67876638421439162</v>
      </c>
      <c r="I458" s="12">
        <f t="shared" si="61"/>
        <v>0.75073675196280809</v>
      </c>
      <c r="J458" s="12">
        <f t="shared" si="61"/>
        <v>0.78378694063702625</v>
      </c>
      <c r="K458" s="12">
        <f t="shared" si="61"/>
        <v>0.79395259615125213</v>
      </c>
      <c r="L458" s="12">
        <f t="shared" si="61"/>
        <v>0.70536636696658095</v>
      </c>
      <c r="M458" s="12">
        <f t="shared" si="61"/>
        <v>0.61663259090334266</v>
      </c>
      <c r="N458" s="12">
        <f>+N457/N$402</f>
        <v>0.64020903631846859</v>
      </c>
      <c r="O458" s="12">
        <f>+O457/O$402</f>
        <v>0.67665865076455511</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f t="shared" ref="B461:O464" si="62">IFERROR(VLOOKUP($B$460,$130:$216,MATCH($Q461&amp;"/"&amp;B$348,$128:$128,0),FALSE),"")</f>
        <v>466271.62</v>
      </c>
      <c r="C461" s="7">
        <f t="shared" si="62"/>
        <v>377673</v>
      </c>
      <c r="D461" s="7">
        <f t="shared" si="62"/>
        <v>460614.73</v>
      </c>
      <c r="E461" s="7">
        <f t="shared" si="62"/>
        <v>481158.08</v>
      </c>
      <c r="F461" s="7">
        <f t="shared" si="62"/>
        <v>479602.26</v>
      </c>
      <c r="G461" s="7">
        <f t="shared" si="62"/>
        <v>532592.02</v>
      </c>
      <c r="H461" s="7">
        <f t="shared" si="62"/>
        <v>486604.88</v>
      </c>
      <c r="I461" s="7">
        <f t="shared" si="62"/>
        <v>483807.28</v>
      </c>
      <c r="J461" s="7">
        <f t="shared" si="62"/>
        <v>569146.82999999996</v>
      </c>
      <c r="K461" s="7">
        <f t="shared" si="62"/>
        <v>578149</v>
      </c>
      <c r="L461" s="7">
        <f t="shared" si="62"/>
        <v>686016.25</v>
      </c>
      <c r="M461" s="7">
        <f t="shared" si="62"/>
        <v>770136.66</v>
      </c>
      <c r="N461" s="7">
        <f t="shared" si="62"/>
        <v>672440.53</v>
      </c>
      <c r="O461" s="7">
        <f t="shared" si="62"/>
        <v>665155.81000000006</v>
      </c>
      <c r="P461" s="17"/>
      <c r="Q461" s="9" t="s">
        <v>12</v>
      </c>
      <c r="R461" s="88"/>
    </row>
    <row r="462" spans="1:18">
      <c r="B462" s="7">
        <f t="shared" si="62"/>
        <v>457149</v>
      </c>
      <c r="C462" s="7">
        <f t="shared" si="62"/>
        <v>380442.33</v>
      </c>
      <c r="D462" s="7">
        <f t="shared" si="62"/>
        <v>439536.15</v>
      </c>
      <c r="E462" s="7">
        <f t="shared" si="62"/>
        <v>492372.14</v>
      </c>
      <c r="F462" s="7">
        <f t="shared" si="62"/>
        <v>509408.05</v>
      </c>
      <c r="G462" s="7">
        <f t="shared" si="62"/>
        <v>606170.94999999995</v>
      </c>
      <c r="H462" s="7">
        <f t="shared" si="62"/>
        <v>540768.47</v>
      </c>
      <c r="I462" s="7">
        <f t="shared" si="62"/>
        <v>569195.02</v>
      </c>
      <c r="J462" s="7">
        <f t="shared" si="62"/>
        <v>648374.65</v>
      </c>
      <c r="K462" s="7">
        <f t="shared" si="62"/>
        <v>681376.7</v>
      </c>
      <c r="L462" s="7">
        <f t="shared" si="62"/>
        <v>783065.53</v>
      </c>
      <c r="M462" s="7">
        <f t="shared" si="62"/>
        <v>861899.24</v>
      </c>
      <c r="N462" s="7">
        <f t="shared" si="62"/>
        <v>658665.05000000005</v>
      </c>
      <c r="O462" s="7">
        <f t="shared" si="62"/>
        <v>625699.5</v>
      </c>
      <c r="P462" s="17"/>
      <c r="Q462" s="9" t="s">
        <v>13</v>
      </c>
    </row>
    <row r="463" spans="1:18">
      <c r="B463" s="7">
        <f t="shared" si="62"/>
        <v>546506.44999999995</v>
      </c>
      <c r="C463" s="7">
        <f t="shared" si="62"/>
        <v>421642.46</v>
      </c>
      <c r="D463" s="7">
        <f t="shared" si="62"/>
        <v>498490.58</v>
      </c>
      <c r="E463" s="7">
        <f t="shared" si="62"/>
        <v>482398.16</v>
      </c>
      <c r="F463" s="7">
        <f t="shared" si="62"/>
        <v>484643.49</v>
      </c>
      <c r="G463" s="7">
        <f t="shared" si="62"/>
        <v>506583.05</v>
      </c>
      <c r="H463" s="7">
        <f t="shared" si="62"/>
        <v>533126.76</v>
      </c>
      <c r="I463" s="7">
        <f t="shared" si="62"/>
        <v>598353.37</v>
      </c>
      <c r="J463" s="7">
        <f t="shared" si="62"/>
        <v>541532.06000000006</v>
      </c>
      <c r="K463" s="7">
        <f t="shared" si="62"/>
        <v>730843.68</v>
      </c>
      <c r="L463" s="7">
        <f t="shared" si="62"/>
        <v>848985.81</v>
      </c>
      <c r="M463" s="7">
        <f t="shared" si="62"/>
        <v>844432.44</v>
      </c>
      <c r="N463" s="7">
        <f t="shared" si="62"/>
        <v>808861.34</v>
      </c>
      <c r="O463" s="7">
        <f t="shared" si="62"/>
        <v>541025.07999999996</v>
      </c>
      <c r="P463" s="17"/>
      <c r="Q463" s="9" t="s">
        <v>14</v>
      </c>
    </row>
    <row r="464" spans="1:18">
      <c r="B464" s="18">
        <f t="shared" si="62"/>
        <v>483923.22</v>
      </c>
      <c r="C464" s="18">
        <f t="shared" si="62"/>
        <v>470768.15</v>
      </c>
      <c r="D464" s="18">
        <f t="shared" si="62"/>
        <v>468901.5</v>
      </c>
      <c r="E464" s="18">
        <f t="shared" si="62"/>
        <v>445005.61</v>
      </c>
      <c r="F464" s="18">
        <f t="shared" si="62"/>
        <v>541068</v>
      </c>
      <c r="G464" s="18">
        <f t="shared" si="62"/>
        <v>532309.44999999995</v>
      </c>
      <c r="H464" s="18">
        <f t="shared" si="62"/>
        <v>592928.36</v>
      </c>
      <c r="I464" s="18">
        <f t="shared" si="62"/>
        <v>645201.16</v>
      </c>
      <c r="J464" s="18">
        <f t="shared" si="62"/>
        <v>623859.80000000005</v>
      </c>
      <c r="K464" s="18">
        <f t="shared" si="62"/>
        <v>672311.8</v>
      </c>
      <c r="L464" s="18">
        <f t="shared" si="62"/>
        <v>771775.01</v>
      </c>
      <c r="M464" s="18">
        <f t="shared" si="62"/>
        <v>803273.67</v>
      </c>
      <c r="N464" s="18">
        <f t="shared" si="62"/>
        <v>758039</v>
      </c>
      <c r="O464" s="18">
        <f t="shared" si="62"/>
        <v>799476.6</v>
      </c>
      <c r="P464" s="17"/>
      <c r="Q464" s="9" t="s">
        <v>19</v>
      </c>
    </row>
    <row r="465" spans="1:17">
      <c r="B465" s="16">
        <f>SUM(B461:B464)</f>
        <v>1953850.2899999998</v>
      </c>
      <c r="C465" s="16">
        <f t="shared" ref="C465:M465" si="63">SUM(C461:C464)</f>
        <v>1650525.94</v>
      </c>
      <c r="D465" s="16">
        <f t="shared" si="63"/>
        <v>1867542.96</v>
      </c>
      <c r="E465" s="16">
        <f t="shared" si="63"/>
        <v>1900933.9899999998</v>
      </c>
      <c r="F465" s="16">
        <f t="shared" si="63"/>
        <v>2014721.8</v>
      </c>
      <c r="G465" s="16">
        <f t="shared" si="63"/>
        <v>2177655.4699999997</v>
      </c>
      <c r="H465" s="16">
        <f t="shared" si="63"/>
        <v>2153428.4699999997</v>
      </c>
      <c r="I465" s="16">
        <f t="shared" si="63"/>
        <v>2296556.83</v>
      </c>
      <c r="J465" s="16">
        <f t="shared" si="63"/>
        <v>2382913.34</v>
      </c>
      <c r="K465" s="16">
        <f t="shared" si="63"/>
        <v>2662681.1799999997</v>
      </c>
      <c r="L465" s="16">
        <f t="shared" si="63"/>
        <v>3089842.5999999996</v>
      </c>
      <c r="M465" s="16">
        <f t="shared" si="63"/>
        <v>3279742.01</v>
      </c>
      <c r="N465" s="16">
        <f>IF(N462="",N461*4,IF(N463="",(N462+N461)*2,IF(N464="",((N463+N462+N461)/3)*4,SUM(N461:N464))))</f>
        <v>2898005.92</v>
      </c>
      <c r="O465" s="16">
        <f>IF(O462="",O461*4,IF(O463="",(O462+O461)*2,IF(O464="",((O463+O462+O461)/3)*4,SUM(O461:O464))))</f>
        <v>2631356.9900000002</v>
      </c>
      <c r="P465" s="6"/>
      <c r="Q465" s="9" t="s">
        <v>15</v>
      </c>
    </row>
    <row r="466" spans="1:17" s="87" customFormat="1">
      <c r="A466" s="86"/>
      <c r="B466" s="19"/>
      <c r="C466" s="20">
        <f t="shared" ref="C466:M466" si="64">C465/B465-1</f>
        <v>-0.15524441742156192</v>
      </c>
      <c r="D466" s="20">
        <f t="shared" si="64"/>
        <v>0.13148355608394735</v>
      </c>
      <c r="E466" s="20">
        <f t="shared" si="64"/>
        <v>1.7879658307833335E-2</v>
      </c>
      <c r="F466" s="20">
        <f t="shared" si="64"/>
        <v>5.9858895994594929E-2</v>
      </c>
      <c r="G466" s="20">
        <f t="shared" si="64"/>
        <v>8.0871547625086304E-2</v>
      </c>
      <c r="H466" s="20">
        <f t="shared" si="64"/>
        <v>-1.1125267671474259E-2</v>
      </c>
      <c r="I466" s="20">
        <f t="shared" si="64"/>
        <v>6.6465342124876869E-2</v>
      </c>
      <c r="J466" s="20">
        <f t="shared" si="64"/>
        <v>3.7602600933676733E-2</v>
      </c>
      <c r="K466" s="20">
        <f t="shared" si="64"/>
        <v>0.11740579705680765</v>
      </c>
      <c r="L466" s="20">
        <f t="shared" si="64"/>
        <v>0.16042529733131627</v>
      </c>
      <c r="M466" s="20">
        <f t="shared" si="64"/>
        <v>6.1459250383822273E-2</v>
      </c>
      <c r="N466" s="12">
        <f>N465/M465-1</f>
        <v>-0.11639210914641418</v>
      </c>
      <c r="O466" s="12">
        <f>O465/N465-1</f>
        <v>-9.2011175049635407E-2</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f t="shared" ref="B468:O471" si="65">IFERROR(VLOOKUP($B$467,$130:$216,MATCH($Q468&amp;"/"&amp;B$348,$128:$128,0),FALSE),"")</f>
        <v>14335.16</v>
      </c>
      <c r="C468" s="7">
        <f t="shared" si="65"/>
        <v>6467</v>
      </c>
      <c r="D468" s="7">
        <f t="shared" si="65"/>
        <v>7106.08</v>
      </c>
      <c r="E468" s="7">
        <f t="shared" si="65"/>
        <v>8505.6299999999992</v>
      </c>
      <c r="F468" s="7">
        <f t="shared" si="65"/>
        <v>3144.04</v>
      </c>
      <c r="G468" s="7">
        <f t="shared" si="65"/>
        <v>2736.43</v>
      </c>
      <c r="H468" s="7">
        <f t="shared" si="65"/>
        <v>1558.72</v>
      </c>
      <c r="I468" s="7">
        <f t="shared" si="65"/>
        <v>4296.79</v>
      </c>
      <c r="J468" s="7">
        <f t="shared" si="65"/>
        <v>3024.12</v>
      </c>
      <c r="K468" s="7">
        <f t="shared" si="65"/>
        <v>1774.44</v>
      </c>
      <c r="L468" s="7">
        <f t="shared" si="65"/>
        <v>3583.37</v>
      </c>
      <c r="M468" s="7">
        <f t="shared" si="65"/>
        <v>4342.47</v>
      </c>
      <c r="N468" s="7">
        <f t="shared" si="65"/>
        <v>9145.64</v>
      </c>
      <c r="O468" s="7">
        <f t="shared" si="65"/>
        <v>7176.57</v>
      </c>
      <c r="P468" s="6"/>
      <c r="Q468" s="9" t="s">
        <v>12</v>
      </c>
    </row>
    <row r="469" spans="1:17">
      <c r="B469" s="7">
        <f t="shared" si="65"/>
        <v>3728</v>
      </c>
      <c r="C469" s="7">
        <f t="shared" si="65"/>
        <v>5518.11</v>
      </c>
      <c r="D469" s="7">
        <f t="shared" si="65"/>
        <v>3644.99</v>
      </c>
      <c r="E469" s="7">
        <f t="shared" si="65"/>
        <v>10613.84</v>
      </c>
      <c r="F469" s="7">
        <f t="shared" si="65"/>
        <v>6342.39</v>
      </c>
      <c r="G469" s="7">
        <f t="shared" si="65"/>
        <v>4401.87</v>
      </c>
      <c r="H469" s="7">
        <f t="shared" si="65"/>
        <v>4042.75</v>
      </c>
      <c r="I469" s="7">
        <f t="shared" si="65"/>
        <v>3561.05</v>
      </c>
      <c r="J469" s="7">
        <f t="shared" si="65"/>
        <v>4018.89</v>
      </c>
      <c r="K469" s="7">
        <f t="shared" si="65"/>
        <v>8096.79</v>
      </c>
      <c r="L469" s="7">
        <f t="shared" si="65"/>
        <v>2410.06</v>
      </c>
      <c r="M469" s="7">
        <f t="shared" si="65"/>
        <v>3852.82</v>
      </c>
      <c r="N469" s="7">
        <f t="shared" si="65"/>
        <v>958.9</v>
      </c>
      <c r="O469" s="7">
        <f t="shared" si="65"/>
        <v>4220.21</v>
      </c>
      <c r="P469" s="6"/>
      <c r="Q469" s="9" t="s">
        <v>13</v>
      </c>
    </row>
    <row r="470" spans="1:17">
      <c r="B470" s="7">
        <f t="shared" si="65"/>
        <v>4699.8100000000004</v>
      </c>
      <c r="C470" s="7">
        <f t="shared" si="65"/>
        <v>6513.54</v>
      </c>
      <c r="D470" s="7">
        <f t="shared" si="65"/>
        <v>4565.3</v>
      </c>
      <c r="E470" s="7">
        <f t="shared" si="65"/>
        <v>4630.53</v>
      </c>
      <c r="F470" s="7">
        <f t="shared" si="65"/>
        <v>4761.32</v>
      </c>
      <c r="G470" s="7">
        <f t="shared" si="65"/>
        <v>1455.54</v>
      </c>
      <c r="H470" s="7">
        <f t="shared" si="65"/>
        <v>2724.38</v>
      </c>
      <c r="I470" s="7">
        <f t="shared" si="65"/>
        <v>4201.2</v>
      </c>
      <c r="J470" s="7">
        <f t="shared" si="65"/>
        <v>3272.81</v>
      </c>
      <c r="K470" s="7">
        <f t="shared" si="65"/>
        <v>3877.94</v>
      </c>
      <c r="L470" s="7">
        <f t="shared" si="65"/>
        <v>3611.14</v>
      </c>
      <c r="M470" s="7">
        <f t="shared" si="65"/>
        <v>1977.43</v>
      </c>
      <c r="N470" s="7">
        <f t="shared" si="65"/>
        <v>4089.34</v>
      </c>
      <c r="O470" s="7">
        <f t="shared" si="65"/>
        <v>6135.43</v>
      </c>
      <c r="P470" s="6"/>
      <c r="Q470" s="9" t="s">
        <v>14</v>
      </c>
    </row>
    <row r="471" spans="1:17">
      <c r="B471" s="18">
        <f t="shared" si="65"/>
        <v>7626.1</v>
      </c>
      <c r="C471" s="18">
        <f t="shared" si="65"/>
        <v>6296.03</v>
      </c>
      <c r="D471" s="18">
        <f t="shared" si="65"/>
        <v>10596.47</v>
      </c>
      <c r="E471" s="18">
        <f t="shared" si="65"/>
        <v>2587.56</v>
      </c>
      <c r="F471" s="18">
        <f t="shared" si="65"/>
        <v>3513.2</v>
      </c>
      <c r="G471" s="18">
        <f t="shared" si="65"/>
        <v>3181.59</v>
      </c>
      <c r="H471" s="18">
        <f t="shared" si="65"/>
        <v>2842.2</v>
      </c>
      <c r="I471" s="18">
        <f t="shared" si="65"/>
        <v>-691.27</v>
      </c>
      <c r="J471" s="18">
        <f t="shared" si="65"/>
        <v>3809.53</v>
      </c>
      <c r="K471" s="18">
        <f t="shared" si="65"/>
        <v>2693.74</v>
      </c>
      <c r="L471" s="18">
        <f t="shared" si="65"/>
        <v>2023.28</v>
      </c>
      <c r="M471" s="18">
        <f t="shared" si="65"/>
        <v>1049.05</v>
      </c>
      <c r="N471" s="18">
        <f t="shared" si="65"/>
        <v>1071.24</v>
      </c>
      <c r="O471" s="18">
        <f t="shared" si="65"/>
        <v>2703.56</v>
      </c>
      <c r="P471" s="6"/>
      <c r="Q471" s="9" t="s">
        <v>19</v>
      </c>
    </row>
    <row r="472" spans="1:17">
      <c r="B472" s="7">
        <f>SUM(B468:B471)</f>
        <v>30389.07</v>
      </c>
      <c r="C472" s="112">
        <f t="shared" ref="C472:M472" si="66">SUM(C468:C471)</f>
        <v>24794.68</v>
      </c>
      <c r="D472" s="112">
        <f t="shared" si="66"/>
        <v>25912.839999999997</v>
      </c>
      <c r="E472" s="112">
        <f t="shared" si="66"/>
        <v>26337.56</v>
      </c>
      <c r="F472" s="112">
        <f t="shared" si="66"/>
        <v>17760.95</v>
      </c>
      <c r="G472" s="112">
        <f t="shared" si="66"/>
        <v>11775.43</v>
      </c>
      <c r="H472" s="112">
        <f t="shared" si="66"/>
        <v>11168.05</v>
      </c>
      <c r="I472" s="112">
        <f t="shared" si="66"/>
        <v>11367.77</v>
      </c>
      <c r="J472" s="112">
        <f t="shared" si="66"/>
        <v>14125.35</v>
      </c>
      <c r="K472" s="112">
        <f t="shared" si="66"/>
        <v>16442.91</v>
      </c>
      <c r="L472" s="112">
        <f t="shared" si="66"/>
        <v>11627.85</v>
      </c>
      <c r="M472" s="112">
        <f t="shared" si="66"/>
        <v>11221.77</v>
      </c>
      <c r="N472" s="112">
        <f>IF(N469="",N468*4,IF(N470="",(N469+N468)*2,IF(N471="",((N470+N469+N468)/3)*4,SUM(N468:N471))))</f>
        <v>15265.119999999999</v>
      </c>
      <c r="O472" s="112">
        <f>IF(O469="",O468*4,IF(O470="",(O469+O468)*2,IF(O471="",((O470+O469+O468)/3)*4,SUM(O468:O471))))</f>
        <v>20235.77</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f t="shared" ref="B474:O477" si="67">IFERROR(VLOOKUP($B$473,$130:$216,MATCH($Q474&amp;"/"&amp;B$348,$128:$128,0),FALSE),"")</f>
        <v>0</v>
      </c>
      <c r="C474" s="7">
        <f t="shared" si="67"/>
        <v>0</v>
      </c>
      <c r="D474" s="7">
        <f t="shared" si="67"/>
        <v>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6"/>
      <c r="Q474" s="9" t="s">
        <v>12</v>
      </c>
    </row>
    <row r="475" spans="1:17">
      <c r="B475" s="7">
        <f t="shared" si="67"/>
        <v>0</v>
      </c>
      <c r="C475" s="7">
        <f t="shared" si="67"/>
        <v>0</v>
      </c>
      <c r="D475" s="7">
        <f t="shared" si="67"/>
        <v>0</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2915.85</v>
      </c>
      <c r="N475" s="7">
        <f t="shared" si="67"/>
        <v>0</v>
      </c>
      <c r="O475" s="7">
        <f t="shared" si="67"/>
        <v>3177</v>
      </c>
      <c r="P475" s="6"/>
      <c r="Q475" s="9" t="s">
        <v>13</v>
      </c>
    </row>
    <row r="476" spans="1:17">
      <c r="B476" s="7">
        <f t="shared" si="67"/>
        <v>0</v>
      </c>
      <c r="C476" s="7">
        <f t="shared" si="67"/>
        <v>0</v>
      </c>
      <c r="D476" s="7">
        <f t="shared" si="67"/>
        <v>0</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1077</v>
      </c>
      <c r="N476" s="7">
        <f t="shared" si="67"/>
        <v>2154</v>
      </c>
      <c r="O476" s="7">
        <f t="shared" si="67"/>
        <v>0</v>
      </c>
      <c r="P476" s="6"/>
      <c r="Q476" s="9" t="s">
        <v>14</v>
      </c>
    </row>
    <row r="477" spans="1:17">
      <c r="B477" s="18">
        <f t="shared" si="67"/>
        <v>0</v>
      </c>
      <c r="C477" s="18">
        <f t="shared" si="67"/>
        <v>0</v>
      </c>
      <c r="D477" s="18">
        <f t="shared" si="67"/>
        <v>0</v>
      </c>
      <c r="E477" s="18">
        <f t="shared" si="67"/>
        <v>0</v>
      </c>
      <c r="F477" s="18">
        <f t="shared" si="67"/>
        <v>0</v>
      </c>
      <c r="G477" s="18">
        <f t="shared" si="67"/>
        <v>0</v>
      </c>
      <c r="H477" s="18">
        <f t="shared" si="67"/>
        <v>0</v>
      </c>
      <c r="I477" s="18">
        <f t="shared" si="67"/>
        <v>0</v>
      </c>
      <c r="J477" s="18">
        <f t="shared" si="67"/>
        <v>0</v>
      </c>
      <c r="K477" s="18">
        <f t="shared" si="67"/>
        <v>0</v>
      </c>
      <c r="L477" s="18">
        <f t="shared" si="67"/>
        <v>359</v>
      </c>
      <c r="M477" s="18">
        <f t="shared" si="67"/>
        <v>0</v>
      </c>
      <c r="N477" s="18">
        <f t="shared" si="67"/>
        <v>0</v>
      </c>
      <c r="O477" s="18">
        <f t="shared" si="67"/>
        <v>897.5</v>
      </c>
      <c r="P477" s="6"/>
      <c r="Q477" s="9" t="s">
        <v>19</v>
      </c>
    </row>
    <row r="478" spans="1:17">
      <c r="B478" s="7">
        <f>SUM(B474:B477)</f>
        <v>0</v>
      </c>
      <c r="C478" s="112">
        <f t="shared" ref="C478:M478" si="68">SUM(C474:C477)</f>
        <v>0</v>
      </c>
      <c r="D478" s="112">
        <f t="shared" si="68"/>
        <v>0</v>
      </c>
      <c r="E478" s="112">
        <f t="shared" si="68"/>
        <v>0</v>
      </c>
      <c r="F478" s="112">
        <f t="shared" si="68"/>
        <v>0</v>
      </c>
      <c r="G478" s="112">
        <f t="shared" si="68"/>
        <v>0</v>
      </c>
      <c r="H478" s="112">
        <f t="shared" si="68"/>
        <v>0</v>
      </c>
      <c r="I478" s="112">
        <f t="shared" si="68"/>
        <v>0</v>
      </c>
      <c r="J478" s="112">
        <f t="shared" si="68"/>
        <v>0</v>
      </c>
      <c r="K478" s="112">
        <f t="shared" si="68"/>
        <v>0</v>
      </c>
      <c r="L478" s="112">
        <f t="shared" si="68"/>
        <v>359</v>
      </c>
      <c r="M478" s="112">
        <f t="shared" si="68"/>
        <v>3992.85</v>
      </c>
      <c r="N478" s="112">
        <f>IF(N475="",N474*4,IF(N476="",(N475+N474)*2,IF(N477="",((N476+N475+N474)/3)*4,SUM(N474:N477))))</f>
        <v>2154</v>
      </c>
      <c r="O478" s="112">
        <f>IF(O475="",O474*4,IF(O476="",(O475+O474)*2,IF(O477="",((O476+O475+O474)/3)*4,SUM(O474:O477))))</f>
        <v>4074.5</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69">IFERROR(VLOOKUP($B$479,$130:$216,MATCH($Q480&amp;"/"&amp;B$348,$128:$128,0),FALSE),"")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6"/>
      <c r="Q480" s="9" t="s">
        <v>12</v>
      </c>
    </row>
    <row r="481" spans="2:17">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6"/>
      <c r="Q481" s="9" t="s">
        <v>13</v>
      </c>
    </row>
    <row r="482" spans="2:17">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6"/>
      <c r="Q482" s="9" t="s">
        <v>14</v>
      </c>
    </row>
    <row r="483" spans="2:17">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6"/>
      <c r="Q483" s="9" t="s">
        <v>19</v>
      </c>
    </row>
    <row r="484" spans="2:17">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71">IFERROR(VLOOKUP($B$485,$130:$216,MATCH($Q486&amp;"/"&amp;B$348,$128:$128,0),FALSE),"")</f>
        <v/>
      </c>
      <c r="C486" s="7" t="str">
        <f t="shared" si="71"/>
        <v/>
      </c>
      <c r="D486" s="7" t="str">
        <f t="shared" si="71"/>
        <v/>
      </c>
      <c r="E486" s="7" t="str">
        <f t="shared" si="71"/>
        <v/>
      </c>
      <c r="F486" s="7" t="str">
        <f t="shared" si="71"/>
        <v/>
      </c>
      <c r="G486" s="7" t="str">
        <f t="shared" si="71"/>
        <v/>
      </c>
      <c r="H486" s="7" t="str">
        <f t="shared" si="71"/>
        <v/>
      </c>
      <c r="I486" s="7" t="str">
        <f t="shared" si="71"/>
        <v/>
      </c>
      <c r="J486" s="7" t="str">
        <f t="shared" si="71"/>
        <v/>
      </c>
      <c r="K486" s="7" t="str">
        <f t="shared" si="71"/>
        <v/>
      </c>
      <c r="L486" s="7" t="str">
        <f t="shared" si="71"/>
        <v/>
      </c>
      <c r="M486" s="7" t="str">
        <f t="shared" si="71"/>
        <v/>
      </c>
      <c r="N486" s="7" t="str">
        <f t="shared" si="71"/>
        <v/>
      </c>
      <c r="O486" s="7" t="str">
        <f t="shared" si="71"/>
        <v/>
      </c>
      <c r="P486" s="6"/>
      <c r="Q486" s="9" t="s">
        <v>12</v>
      </c>
    </row>
    <row r="487" spans="2:17">
      <c r="B487" s="7" t="str">
        <f t="shared" si="71"/>
        <v/>
      </c>
      <c r="C487" s="7" t="str">
        <f t="shared" si="71"/>
        <v/>
      </c>
      <c r="D487" s="7" t="str">
        <f t="shared" si="71"/>
        <v/>
      </c>
      <c r="E487" s="7" t="str">
        <f t="shared" si="71"/>
        <v/>
      </c>
      <c r="F487" s="7" t="str">
        <f t="shared" si="71"/>
        <v/>
      </c>
      <c r="G487" s="7" t="str">
        <f t="shared" si="71"/>
        <v/>
      </c>
      <c r="H487" s="7" t="str">
        <f t="shared" si="71"/>
        <v/>
      </c>
      <c r="I487" s="7" t="str">
        <f t="shared" si="71"/>
        <v/>
      </c>
      <c r="J487" s="7" t="str">
        <f t="shared" si="71"/>
        <v/>
      </c>
      <c r="K487" s="7" t="str">
        <f t="shared" si="71"/>
        <v/>
      </c>
      <c r="L487" s="7" t="str">
        <f t="shared" si="71"/>
        <v/>
      </c>
      <c r="M487" s="7" t="str">
        <f t="shared" si="71"/>
        <v/>
      </c>
      <c r="N487" s="7" t="str">
        <f t="shared" si="71"/>
        <v/>
      </c>
      <c r="O487" s="7" t="str">
        <f t="shared" si="71"/>
        <v/>
      </c>
      <c r="P487" s="6"/>
      <c r="Q487" s="9" t="s">
        <v>13</v>
      </c>
    </row>
    <row r="488" spans="2:17">
      <c r="B488" s="7" t="str">
        <f t="shared" si="71"/>
        <v/>
      </c>
      <c r="C488" s="7" t="str">
        <f t="shared" si="71"/>
        <v/>
      </c>
      <c r="D488" s="7" t="str">
        <f t="shared" si="71"/>
        <v/>
      </c>
      <c r="E488" s="7" t="str">
        <f t="shared" si="71"/>
        <v/>
      </c>
      <c r="F488" s="7" t="str">
        <f t="shared" si="71"/>
        <v/>
      </c>
      <c r="G488" s="7" t="str">
        <f t="shared" si="71"/>
        <v/>
      </c>
      <c r="H488" s="7" t="str">
        <f t="shared" si="71"/>
        <v/>
      </c>
      <c r="I488" s="7" t="str">
        <f t="shared" si="71"/>
        <v/>
      </c>
      <c r="J488" s="7" t="str">
        <f t="shared" si="71"/>
        <v/>
      </c>
      <c r="K488" s="7" t="str">
        <f t="shared" si="71"/>
        <v/>
      </c>
      <c r="L488" s="7" t="str">
        <f t="shared" si="71"/>
        <v/>
      </c>
      <c r="M488" s="7" t="str">
        <f t="shared" si="71"/>
        <v/>
      </c>
      <c r="N488" s="7" t="str">
        <f t="shared" si="71"/>
        <v/>
      </c>
      <c r="O488" s="7" t="str">
        <f t="shared" si="71"/>
        <v/>
      </c>
      <c r="P488" s="6"/>
      <c r="Q488" s="9" t="s">
        <v>14</v>
      </c>
    </row>
    <row r="489" spans="2:17">
      <c r="B489" s="18" t="str">
        <f t="shared" si="71"/>
        <v/>
      </c>
      <c r="C489" s="18" t="str">
        <f t="shared" si="71"/>
        <v/>
      </c>
      <c r="D489" s="18" t="str">
        <f t="shared" si="71"/>
        <v/>
      </c>
      <c r="E489" s="18" t="str">
        <f t="shared" si="71"/>
        <v/>
      </c>
      <c r="F489" s="18" t="str">
        <f t="shared" si="71"/>
        <v/>
      </c>
      <c r="G489" s="18" t="str">
        <f t="shared" si="71"/>
        <v/>
      </c>
      <c r="H489" s="18" t="str">
        <f t="shared" si="71"/>
        <v/>
      </c>
      <c r="I489" s="18" t="str">
        <f t="shared" si="71"/>
        <v/>
      </c>
      <c r="J489" s="18" t="str">
        <f t="shared" si="71"/>
        <v/>
      </c>
      <c r="K489" s="18" t="str">
        <f t="shared" si="71"/>
        <v/>
      </c>
      <c r="L489" s="18" t="str">
        <f t="shared" si="71"/>
        <v/>
      </c>
      <c r="M489" s="18" t="str">
        <f t="shared" si="71"/>
        <v/>
      </c>
      <c r="N489" s="18" t="str">
        <f t="shared" si="71"/>
        <v/>
      </c>
      <c r="O489" s="18" t="str">
        <f t="shared" si="71"/>
        <v/>
      </c>
      <c r="P489" s="6"/>
      <c r="Q489" s="9" t="s">
        <v>19</v>
      </c>
    </row>
    <row r="490" spans="2:17">
      <c r="B490" s="7">
        <f>SUM(B486:B489)</f>
        <v>0</v>
      </c>
      <c r="C490" s="112">
        <f t="shared" ref="C490:M490" si="72">SUM(C486:C489)</f>
        <v>0</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t="e">
        <f>IF(N487="",N486*4,IF(N488="",(N487+N486)*2,IF(N489="",((N488+N487+N486)/3)*4,SUM(N486:N489))))</f>
        <v>#VALUE!</v>
      </c>
      <c r="O490" s="112" t="e">
        <f>IF(O487="",O486*4,IF(O488="",(O487+O486)*2,IF(O489="",((O488+O487+O486)/3)*4,SUM(O486:O489))))</f>
        <v>#VALUE!</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f t="shared" ref="B492:O495" si="73">IFERROR(VLOOKUP($B$491,$130:$216,MATCH($Q492&amp;"/"&amp;B$348,$128:$128,0),FALSE),"")</f>
        <v>480606.78</v>
      </c>
      <c r="C492" s="7">
        <f t="shared" si="73"/>
        <v>384140</v>
      </c>
      <c r="D492" s="7">
        <f t="shared" si="73"/>
        <v>467720.81</v>
      </c>
      <c r="E492" s="7">
        <f t="shared" si="73"/>
        <v>489663.71</v>
      </c>
      <c r="F492" s="7">
        <f t="shared" si="73"/>
        <v>482746.3</v>
      </c>
      <c r="G492" s="7">
        <f t="shared" si="73"/>
        <v>535328.44999999995</v>
      </c>
      <c r="H492" s="7">
        <f t="shared" si="73"/>
        <v>488163.59</v>
      </c>
      <c r="I492" s="7">
        <f t="shared" si="73"/>
        <v>488104.07</v>
      </c>
      <c r="J492" s="7">
        <f t="shared" si="73"/>
        <v>572170.94999999995</v>
      </c>
      <c r="K492" s="7">
        <f t="shared" si="73"/>
        <v>579923.43999999994</v>
      </c>
      <c r="L492" s="7">
        <f t="shared" si="73"/>
        <v>689599.62</v>
      </c>
      <c r="M492" s="7">
        <f t="shared" si="73"/>
        <v>774479.13</v>
      </c>
      <c r="N492" s="7">
        <f t="shared" si="73"/>
        <v>681586.18</v>
      </c>
      <c r="O492" s="7">
        <f t="shared" si="73"/>
        <v>672332.37</v>
      </c>
      <c r="P492" s="6"/>
      <c r="Q492" s="9" t="s">
        <v>12</v>
      </c>
    </row>
    <row r="493" spans="2:17" s="2" customFormat="1">
      <c r="B493" s="7">
        <f t="shared" si="73"/>
        <v>460877</v>
      </c>
      <c r="C493" s="7">
        <f t="shared" si="73"/>
        <v>385960.44</v>
      </c>
      <c r="D493" s="7">
        <f t="shared" si="73"/>
        <v>443181.13</v>
      </c>
      <c r="E493" s="7">
        <f t="shared" si="73"/>
        <v>502985.99</v>
      </c>
      <c r="F493" s="7">
        <f t="shared" si="73"/>
        <v>515750.44</v>
      </c>
      <c r="G493" s="7">
        <f t="shared" si="73"/>
        <v>610572.81999999995</v>
      </c>
      <c r="H493" s="7">
        <f t="shared" si="73"/>
        <v>544811.22</v>
      </c>
      <c r="I493" s="7">
        <f t="shared" si="73"/>
        <v>572756.06999999995</v>
      </c>
      <c r="J493" s="7">
        <f t="shared" si="73"/>
        <v>652393.54</v>
      </c>
      <c r="K493" s="7">
        <f t="shared" si="73"/>
        <v>689473.49</v>
      </c>
      <c r="L493" s="7">
        <f t="shared" si="73"/>
        <v>785475.58</v>
      </c>
      <c r="M493" s="7">
        <f t="shared" si="73"/>
        <v>868667.91</v>
      </c>
      <c r="N493" s="7">
        <f t="shared" si="73"/>
        <v>659623.94999999995</v>
      </c>
      <c r="O493" s="7">
        <f t="shared" si="73"/>
        <v>633096.71</v>
      </c>
      <c r="P493" s="6"/>
      <c r="Q493" s="9" t="s">
        <v>13</v>
      </c>
    </row>
    <row r="494" spans="2:17" s="2" customFormat="1">
      <c r="B494" s="7">
        <f t="shared" si="73"/>
        <v>551206.27</v>
      </c>
      <c r="C494" s="7">
        <f t="shared" si="73"/>
        <v>428156.01</v>
      </c>
      <c r="D494" s="7">
        <f t="shared" si="73"/>
        <v>503055.88</v>
      </c>
      <c r="E494" s="7">
        <f t="shared" si="73"/>
        <v>487028.68</v>
      </c>
      <c r="F494" s="7">
        <f t="shared" si="73"/>
        <v>489404.81</v>
      </c>
      <c r="G494" s="7">
        <f t="shared" si="73"/>
        <v>508038.59</v>
      </c>
      <c r="H494" s="7">
        <f t="shared" si="73"/>
        <v>535851.14</v>
      </c>
      <c r="I494" s="7">
        <f t="shared" si="73"/>
        <v>602554.56999999995</v>
      </c>
      <c r="J494" s="7">
        <f t="shared" si="73"/>
        <v>544804.87</v>
      </c>
      <c r="K494" s="7">
        <f t="shared" si="73"/>
        <v>734721.62</v>
      </c>
      <c r="L494" s="7">
        <f t="shared" si="73"/>
        <v>852596.95</v>
      </c>
      <c r="M494" s="7">
        <f t="shared" si="73"/>
        <v>847486.87</v>
      </c>
      <c r="N494" s="7">
        <f t="shared" si="73"/>
        <v>815104.68</v>
      </c>
      <c r="O494" s="7">
        <f t="shared" si="73"/>
        <v>547160.51</v>
      </c>
      <c r="P494" s="6"/>
      <c r="Q494" s="9" t="s">
        <v>14</v>
      </c>
    </row>
    <row r="495" spans="2:17" s="2" customFormat="1">
      <c r="B495" s="7">
        <f t="shared" si="73"/>
        <v>491549.32</v>
      </c>
      <c r="C495" s="7">
        <f t="shared" si="73"/>
        <v>477064.18</v>
      </c>
      <c r="D495" s="7">
        <f t="shared" si="73"/>
        <v>479497.96</v>
      </c>
      <c r="E495" s="7">
        <f t="shared" si="73"/>
        <v>447593.17</v>
      </c>
      <c r="F495" s="7">
        <f t="shared" si="73"/>
        <v>544581.19999999995</v>
      </c>
      <c r="G495" s="7">
        <f t="shared" si="73"/>
        <v>535491.04</v>
      </c>
      <c r="H495" s="7">
        <f t="shared" si="73"/>
        <v>595770.55000000005</v>
      </c>
      <c r="I495" s="7">
        <f t="shared" si="73"/>
        <v>644509.89</v>
      </c>
      <c r="J495" s="7">
        <f t="shared" si="73"/>
        <v>627669.31999999995</v>
      </c>
      <c r="K495" s="7">
        <f t="shared" si="73"/>
        <v>675005.54</v>
      </c>
      <c r="L495" s="7">
        <f t="shared" si="73"/>
        <v>775234.29</v>
      </c>
      <c r="M495" s="7">
        <f t="shared" si="73"/>
        <v>804322.73</v>
      </c>
      <c r="N495" s="7">
        <f t="shared" si="73"/>
        <v>759110.23</v>
      </c>
      <c r="O495" s="7">
        <f t="shared" si="73"/>
        <v>803077.65</v>
      </c>
      <c r="P495" s="6"/>
      <c r="Q495" s="9" t="s">
        <v>19</v>
      </c>
    </row>
    <row r="496" spans="2:17" s="2" customFormat="1">
      <c r="B496" s="16">
        <f>SUM(B492:B495)</f>
        <v>1984239.37</v>
      </c>
      <c r="C496" s="16">
        <f t="shared" ref="C496:M496" si="74">SUM(C492:C495)</f>
        <v>1675320.63</v>
      </c>
      <c r="D496" s="16">
        <f t="shared" si="74"/>
        <v>1893455.7799999998</v>
      </c>
      <c r="E496" s="16">
        <f t="shared" si="74"/>
        <v>1927271.5499999998</v>
      </c>
      <c r="F496" s="16">
        <f t="shared" si="74"/>
        <v>2032482.75</v>
      </c>
      <c r="G496" s="16">
        <f t="shared" si="74"/>
        <v>2189430.9000000004</v>
      </c>
      <c r="H496" s="16">
        <f t="shared" si="74"/>
        <v>2164596.5</v>
      </c>
      <c r="I496" s="16">
        <f t="shared" si="74"/>
        <v>2307924.6</v>
      </c>
      <c r="J496" s="16">
        <f t="shared" si="74"/>
        <v>2397038.6799999997</v>
      </c>
      <c r="K496" s="16">
        <f t="shared" si="74"/>
        <v>2679124.09</v>
      </c>
      <c r="L496" s="16">
        <f t="shared" si="74"/>
        <v>3102906.44</v>
      </c>
      <c r="M496" s="16">
        <f t="shared" si="74"/>
        <v>3294956.64</v>
      </c>
      <c r="N496" s="16">
        <f>IF(N493="",N492*4,IF(N494="",(N493+N492)*2,IF(N495="",((N494+N493+N492)/3)*4,SUM(N492:N495))))</f>
        <v>2915425.04</v>
      </c>
      <c r="O496" s="16">
        <f>IF(O493="",O492*4,IF(O494="",(O493+O492)*2,IF(O495="",((O494+O493+O492)/3)*4,SUM(O492:O495))))</f>
        <v>2655667.2400000002</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f t="shared" ref="B499:O502" si="75">IFERROR(VLOOKUP($B$498,$130:$216,MATCH($Q499&amp;"/"&amp;B$348,$128:$128,0),FALSE),"")</f>
        <v>287664.63</v>
      </c>
      <c r="C499" s="7">
        <f t="shared" si="75"/>
        <v>236926</v>
      </c>
      <c r="D499" s="7">
        <f t="shared" si="75"/>
        <v>303586.87</v>
      </c>
      <c r="E499" s="7">
        <f t="shared" si="75"/>
        <v>285459.34000000003</v>
      </c>
      <c r="F499" s="7">
        <f t="shared" si="75"/>
        <v>240805.06</v>
      </c>
      <c r="G499" s="7">
        <f t="shared" si="75"/>
        <v>268199.42</v>
      </c>
      <c r="H499" s="7">
        <f t="shared" si="75"/>
        <v>229549.24</v>
      </c>
      <c r="I499" s="7">
        <f t="shared" si="75"/>
        <v>218973.95</v>
      </c>
      <c r="J499" s="7">
        <f t="shared" si="75"/>
        <v>268535.59000000003</v>
      </c>
      <c r="K499" s="7">
        <f t="shared" si="75"/>
        <v>266618.01</v>
      </c>
      <c r="L499" s="7">
        <f t="shared" si="75"/>
        <v>322240.38</v>
      </c>
      <c r="M499" s="7">
        <f t="shared" si="75"/>
        <v>349108.47999999998</v>
      </c>
      <c r="N499" s="7">
        <f t="shared" si="75"/>
        <v>316492.52</v>
      </c>
      <c r="O499" s="7">
        <f t="shared" si="75"/>
        <v>348233.3</v>
      </c>
      <c r="P499" s="6"/>
      <c r="Q499" s="9" t="s">
        <v>12</v>
      </c>
    </row>
    <row r="500" spans="1:17">
      <c r="B500" s="7">
        <f t="shared" si="75"/>
        <v>277457</v>
      </c>
      <c r="C500" s="7">
        <f t="shared" si="75"/>
        <v>237482.66</v>
      </c>
      <c r="D500" s="7">
        <f t="shared" si="75"/>
        <v>277582.53000000003</v>
      </c>
      <c r="E500" s="7">
        <f t="shared" si="75"/>
        <v>257292.75</v>
      </c>
      <c r="F500" s="7">
        <f t="shared" si="75"/>
        <v>251004.01</v>
      </c>
      <c r="G500" s="7">
        <f t="shared" si="75"/>
        <v>314130.34999999998</v>
      </c>
      <c r="H500" s="7">
        <f t="shared" si="75"/>
        <v>271171.21000000002</v>
      </c>
      <c r="I500" s="7">
        <f t="shared" si="75"/>
        <v>294241.96000000002</v>
      </c>
      <c r="J500" s="7">
        <f t="shared" si="75"/>
        <v>320464.46999999997</v>
      </c>
      <c r="K500" s="7">
        <f t="shared" si="75"/>
        <v>348443.78</v>
      </c>
      <c r="L500" s="7">
        <f t="shared" si="75"/>
        <v>387343.99</v>
      </c>
      <c r="M500" s="7">
        <f t="shared" si="75"/>
        <v>408886.3</v>
      </c>
      <c r="N500" s="7">
        <f t="shared" si="75"/>
        <v>403068.58</v>
      </c>
      <c r="O500" s="7">
        <f t="shared" si="75"/>
        <v>317170.21000000002</v>
      </c>
      <c r="P500" s="6"/>
      <c r="Q500" s="9" t="s">
        <v>13</v>
      </c>
    </row>
    <row r="501" spans="1:17">
      <c r="B501" s="7">
        <f t="shared" si="75"/>
        <v>351958.33</v>
      </c>
      <c r="C501" s="7">
        <f t="shared" si="75"/>
        <v>256491.64</v>
      </c>
      <c r="D501" s="7">
        <f t="shared" si="75"/>
        <v>329129.55</v>
      </c>
      <c r="E501" s="7">
        <f t="shared" si="75"/>
        <v>265836.77</v>
      </c>
      <c r="F501" s="7">
        <f t="shared" si="75"/>
        <v>220796.06</v>
      </c>
      <c r="G501" s="7">
        <f t="shared" si="75"/>
        <v>218019.63</v>
      </c>
      <c r="H501" s="7">
        <f t="shared" si="75"/>
        <v>234305.78</v>
      </c>
      <c r="I501" s="7">
        <f t="shared" si="75"/>
        <v>281976.84000000003</v>
      </c>
      <c r="J501" s="7">
        <f t="shared" si="75"/>
        <v>246729.76</v>
      </c>
      <c r="K501" s="7">
        <f t="shared" si="75"/>
        <v>363146.79</v>
      </c>
      <c r="L501" s="7">
        <f t="shared" si="75"/>
        <v>430198.08</v>
      </c>
      <c r="M501" s="7">
        <f t="shared" si="75"/>
        <v>388090.08</v>
      </c>
      <c r="N501" s="7">
        <f t="shared" si="75"/>
        <v>428274.07</v>
      </c>
      <c r="O501" s="7">
        <f t="shared" si="75"/>
        <v>268132.53000000003</v>
      </c>
      <c r="P501" s="6"/>
      <c r="Q501" s="9" t="s">
        <v>14</v>
      </c>
    </row>
    <row r="502" spans="1:17">
      <c r="B502" s="18">
        <f t="shared" si="75"/>
        <v>319493.40999999997</v>
      </c>
      <c r="C502" s="18">
        <f t="shared" si="75"/>
        <v>300703.43</v>
      </c>
      <c r="D502" s="18">
        <f t="shared" si="75"/>
        <v>304412.39</v>
      </c>
      <c r="E502" s="18">
        <f t="shared" si="75"/>
        <v>264843.57</v>
      </c>
      <c r="F502" s="18">
        <f t="shared" si="75"/>
        <v>299986.89</v>
      </c>
      <c r="G502" s="18">
        <f t="shared" si="75"/>
        <v>261130.47</v>
      </c>
      <c r="H502" s="18">
        <f t="shared" si="75"/>
        <v>277094.05</v>
      </c>
      <c r="I502" s="18">
        <f t="shared" si="75"/>
        <v>303830.74</v>
      </c>
      <c r="J502" s="18">
        <f t="shared" si="75"/>
        <v>289273.28000000003</v>
      </c>
      <c r="K502" s="18">
        <f t="shared" si="75"/>
        <v>328899.71999999997</v>
      </c>
      <c r="L502" s="18">
        <f t="shared" si="75"/>
        <v>355070.55</v>
      </c>
      <c r="M502" s="18">
        <f t="shared" si="75"/>
        <v>348046.51</v>
      </c>
      <c r="N502" s="18">
        <f t="shared" si="75"/>
        <v>376968.34</v>
      </c>
      <c r="O502" s="18">
        <f t="shared" si="75"/>
        <v>412229.42</v>
      </c>
      <c r="P502" s="6"/>
      <c r="Q502" s="9" t="s">
        <v>19</v>
      </c>
    </row>
    <row r="503" spans="1:17">
      <c r="B503" s="18">
        <f>SUM(B499:B502)</f>
        <v>1236573.3699999999</v>
      </c>
      <c r="C503" s="18">
        <f t="shared" ref="C503:M503" si="76">SUM(C499:C502)</f>
        <v>1031603.73</v>
      </c>
      <c r="D503" s="18">
        <f t="shared" si="76"/>
        <v>1214711.3399999999</v>
      </c>
      <c r="E503" s="18">
        <f t="shared" si="76"/>
        <v>1073432.4300000002</v>
      </c>
      <c r="F503" s="18">
        <f t="shared" si="76"/>
        <v>1012592.02</v>
      </c>
      <c r="G503" s="18">
        <f t="shared" si="76"/>
        <v>1061479.8700000001</v>
      </c>
      <c r="H503" s="18">
        <f t="shared" si="76"/>
        <v>1012120.28</v>
      </c>
      <c r="I503" s="18">
        <f t="shared" si="76"/>
        <v>1099023.49</v>
      </c>
      <c r="J503" s="18">
        <f t="shared" si="76"/>
        <v>1125003.1000000001</v>
      </c>
      <c r="K503" s="18">
        <f t="shared" si="76"/>
        <v>1307108.3</v>
      </c>
      <c r="L503" s="18">
        <f t="shared" si="76"/>
        <v>1494853</v>
      </c>
      <c r="M503" s="18">
        <f t="shared" si="76"/>
        <v>1494131.37</v>
      </c>
      <c r="N503" s="18">
        <f>IF(N500="",N499*4,IF(N501="",(N500+N499)*2,IF(N502="",((N501+N500+N499)/3)*4,SUM(N499:N502))))</f>
        <v>1524803.5100000002</v>
      </c>
      <c r="O503" s="18">
        <f>IF(O500="",O499*4,IF(O501="",(O500+O499)*2,IF(O502="",((O501+O500+O499)/3)*4,SUM(O499:O502))))</f>
        <v>1345765.46</v>
      </c>
      <c r="P503" s="6"/>
      <c r="Q503" s="9" t="s">
        <v>15</v>
      </c>
    </row>
    <row r="504" spans="1:17">
      <c r="B504" s="21">
        <f>B503/B$465</f>
        <v>0.63289054249903665</v>
      </c>
      <c r="C504" s="22">
        <f>C503/C$465</f>
        <v>0.62501515728980306</v>
      </c>
      <c r="D504" s="22">
        <f t="shared" ref="D504:O504" si="77">D503/D$465</f>
        <v>0.65043287678908324</v>
      </c>
      <c r="E504" s="22">
        <f t="shared" si="77"/>
        <v>0.56468685164601651</v>
      </c>
      <c r="F504" s="22">
        <f t="shared" si="77"/>
        <v>0.50259644780733503</v>
      </c>
      <c r="G504" s="22">
        <f t="shared" si="77"/>
        <v>0.48744160158631533</v>
      </c>
      <c r="H504" s="22">
        <f t="shared" si="77"/>
        <v>0.47000413252639878</v>
      </c>
      <c r="I504" s="22">
        <f t="shared" si="77"/>
        <v>0.47855270796847643</v>
      </c>
      <c r="J504" s="22">
        <f t="shared" si="77"/>
        <v>0.47211246884874131</v>
      </c>
      <c r="K504" s="22">
        <f t="shared" si="77"/>
        <v>0.49089928971518859</v>
      </c>
      <c r="L504" s="22">
        <f t="shared" si="77"/>
        <v>0.48379584125094277</v>
      </c>
      <c r="M504" s="22">
        <f t="shared" si="77"/>
        <v>0.45556368929152458</v>
      </c>
      <c r="N504" s="23">
        <f t="shared" si="77"/>
        <v>0.52615610598890716</v>
      </c>
      <c r="O504" s="23">
        <f t="shared" si="77"/>
        <v>0.5114340110879444</v>
      </c>
      <c r="P504" s="6"/>
      <c r="Q504" s="11" t="s">
        <v>390</v>
      </c>
    </row>
    <row r="505" spans="1:17" s="87" customFormat="1">
      <c r="A505" s="86"/>
      <c r="B505" s="19"/>
      <c r="C505" s="10">
        <f t="shared" ref="C505:M505" si="78">C503/B503-1</f>
        <v>-0.16575614918830084</v>
      </c>
      <c r="D505" s="10">
        <f t="shared" si="78"/>
        <v>0.17749801079141103</v>
      </c>
      <c r="E505" s="10">
        <f t="shared" si="78"/>
        <v>-0.11630657041532166</v>
      </c>
      <c r="F505" s="10">
        <f t="shared" si="78"/>
        <v>-5.667837890830274E-2</v>
      </c>
      <c r="G505" s="10">
        <f t="shared" si="78"/>
        <v>4.8279908427482976E-2</v>
      </c>
      <c r="H505" s="10">
        <f t="shared" si="78"/>
        <v>-4.6500731097236958E-2</v>
      </c>
      <c r="I505" s="10">
        <f t="shared" si="78"/>
        <v>8.5862532069804987E-2</v>
      </c>
      <c r="J505" s="10">
        <f t="shared" si="78"/>
        <v>2.3638812306004509E-2</v>
      </c>
      <c r="K505" s="10">
        <f t="shared" si="78"/>
        <v>0.16187084284478859</v>
      </c>
      <c r="L505" s="10">
        <f t="shared" si="78"/>
        <v>0.14363362240144895</v>
      </c>
      <c r="M505" s="10">
        <f t="shared" si="78"/>
        <v>-4.8274311922302804E-4</v>
      </c>
      <c r="N505" s="10">
        <f>N503/M503-1</f>
        <v>2.0528409091631783E-2</v>
      </c>
      <c r="O505" s="10">
        <f>O503/N503-1</f>
        <v>-0.11741712871581744</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f t="shared" ref="B507:O511" si="79">IFERROR(B461-B499,"")</f>
        <v>178606.99</v>
      </c>
      <c r="C507" s="16">
        <f t="shared" si="79"/>
        <v>140747</v>
      </c>
      <c r="D507" s="16">
        <f t="shared" si="79"/>
        <v>157027.85999999999</v>
      </c>
      <c r="E507" s="16">
        <f t="shared" si="79"/>
        <v>195698.74</v>
      </c>
      <c r="F507" s="16">
        <f t="shared" si="79"/>
        <v>238797.2</v>
      </c>
      <c r="G507" s="16">
        <f t="shared" si="79"/>
        <v>264392.60000000003</v>
      </c>
      <c r="H507" s="16">
        <f t="shared" si="79"/>
        <v>257055.64</v>
      </c>
      <c r="I507" s="16">
        <f t="shared" si="79"/>
        <v>264833.33</v>
      </c>
      <c r="J507" s="16">
        <f t="shared" si="79"/>
        <v>300611.23999999993</v>
      </c>
      <c r="K507" s="16">
        <f t="shared" si="79"/>
        <v>311530.99</v>
      </c>
      <c r="L507" s="16">
        <f t="shared" si="79"/>
        <v>363775.87</v>
      </c>
      <c r="M507" s="16">
        <f t="shared" si="79"/>
        <v>421028.18000000005</v>
      </c>
      <c r="N507" s="16">
        <f t="shared" si="79"/>
        <v>355948.01</v>
      </c>
      <c r="O507" s="16">
        <f t="shared" si="79"/>
        <v>316922.51000000007</v>
      </c>
      <c r="P507" s="6"/>
      <c r="Q507" s="9" t="s">
        <v>12</v>
      </c>
    </row>
    <row r="508" spans="1:17">
      <c r="B508" s="7">
        <f t="shared" si="79"/>
        <v>179692</v>
      </c>
      <c r="C508" s="7">
        <f t="shared" si="79"/>
        <v>142959.67000000001</v>
      </c>
      <c r="D508" s="7">
        <f t="shared" si="79"/>
        <v>161953.62</v>
      </c>
      <c r="E508" s="7">
        <f t="shared" si="79"/>
        <v>235079.39</v>
      </c>
      <c r="F508" s="7">
        <f t="shared" si="79"/>
        <v>258404.03999999998</v>
      </c>
      <c r="G508" s="7">
        <f t="shared" si="79"/>
        <v>292040.59999999998</v>
      </c>
      <c r="H508" s="7">
        <f t="shared" si="79"/>
        <v>269597.25999999995</v>
      </c>
      <c r="I508" s="7">
        <f t="shared" si="79"/>
        <v>274953.06</v>
      </c>
      <c r="J508" s="7">
        <f t="shared" si="79"/>
        <v>327910.18000000005</v>
      </c>
      <c r="K508" s="7">
        <f t="shared" si="79"/>
        <v>332932.91999999993</v>
      </c>
      <c r="L508" s="7">
        <f t="shared" si="79"/>
        <v>395721.54000000004</v>
      </c>
      <c r="M508" s="7">
        <f t="shared" si="79"/>
        <v>453012.94</v>
      </c>
      <c r="N508" s="7">
        <f t="shared" si="79"/>
        <v>255596.47000000003</v>
      </c>
      <c r="O508" s="7">
        <f t="shared" si="79"/>
        <v>308529.28999999998</v>
      </c>
      <c r="P508" s="6"/>
      <c r="Q508" s="9" t="s">
        <v>13</v>
      </c>
    </row>
    <row r="509" spans="1:17">
      <c r="B509" s="7">
        <f t="shared" si="79"/>
        <v>194548.11999999994</v>
      </c>
      <c r="C509" s="7">
        <f t="shared" si="79"/>
        <v>165150.82</v>
      </c>
      <c r="D509" s="7">
        <f t="shared" si="79"/>
        <v>169361.03000000003</v>
      </c>
      <c r="E509" s="7">
        <f t="shared" si="79"/>
        <v>216561.38999999996</v>
      </c>
      <c r="F509" s="7">
        <f t="shared" si="79"/>
        <v>263847.43</v>
      </c>
      <c r="G509" s="7">
        <f t="shared" si="79"/>
        <v>288563.42</v>
      </c>
      <c r="H509" s="7">
        <f t="shared" si="79"/>
        <v>298820.98</v>
      </c>
      <c r="I509" s="7">
        <f t="shared" si="79"/>
        <v>316376.52999999997</v>
      </c>
      <c r="J509" s="7">
        <f t="shared" si="79"/>
        <v>294802.30000000005</v>
      </c>
      <c r="K509" s="7">
        <f t="shared" si="79"/>
        <v>367696.89000000007</v>
      </c>
      <c r="L509" s="7">
        <f t="shared" si="79"/>
        <v>418787.73000000004</v>
      </c>
      <c r="M509" s="7">
        <f t="shared" si="79"/>
        <v>456342.35999999993</v>
      </c>
      <c r="N509" s="7">
        <f t="shared" si="79"/>
        <v>380587.26999999996</v>
      </c>
      <c r="O509" s="7">
        <f t="shared" si="79"/>
        <v>272892.54999999993</v>
      </c>
      <c r="P509" s="6"/>
      <c r="Q509" s="9" t="s">
        <v>14</v>
      </c>
    </row>
    <row r="510" spans="1:17">
      <c r="B510" s="18">
        <f t="shared" si="79"/>
        <v>164429.81</v>
      </c>
      <c r="C510" s="18">
        <f t="shared" si="79"/>
        <v>170064.72000000003</v>
      </c>
      <c r="D510" s="18">
        <f t="shared" si="79"/>
        <v>164489.10999999999</v>
      </c>
      <c r="E510" s="18">
        <f t="shared" si="79"/>
        <v>180162.03999999998</v>
      </c>
      <c r="F510" s="18">
        <f t="shared" si="79"/>
        <v>241081.11</v>
      </c>
      <c r="G510" s="18">
        <f t="shared" si="79"/>
        <v>271178.98</v>
      </c>
      <c r="H510" s="18">
        <f t="shared" si="79"/>
        <v>315834.31</v>
      </c>
      <c r="I510" s="18">
        <f t="shared" si="79"/>
        <v>341370.42000000004</v>
      </c>
      <c r="J510" s="18">
        <f t="shared" si="79"/>
        <v>334586.52</v>
      </c>
      <c r="K510" s="18">
        <f t="shared" si="79"/>
        <v>343412.08000000007</v>
      </c>
      <c r="L510" s="18">
        <f t="shared" si="79"/>
        <v>416704.46</v>
      </c>
      <c r="M510" s="18">
        <f t="shared" si="79"/>
        <v>455227.16000000003</v>
      </c>
      <c r="N510" s="18">
        <f t="shared" si="79"/>
        <v>381070.66</v>
      </c>
      <c r="O510" s="18">
        <f t="shared" si="79"/>
        <v>387247.18</v>
      </c>
      <c r="P510" s="6"/>
      <c r="Q510" s="9" t="s">
        <v>19</v>
      </c>
    </row>
    <row r="511" spans="1:17">
      <c r="B511" s="16">
        <f t="shared" si="79"/>
        <v>717276.91999999993</v>
      </c>
      <c r="C511" s="16">
        <f t="shared" si="79"/>
        <v>618922.21</v>
      </c>
      <c r="D511" s="16">
        <f t="shared" si="79"/>
        <v>652831.62000000011</v>
      </c>
      <c r="E511" s="16">
        <f t="shared" si="79"/>
        <v>827501.55999999959</v>
      </c>
      <c r="F511" s="16">
        <f t="shared" si="79"/>
        <v>1002129.78</v>
      </c>
      <c r="G511" s="16">
        <f t="shared" si="79"/>
        <v>1116175.5999999996</v>
      </c>
      <c r="H511" s="16">
        <f t="shared" si="79"/>
        <v>1141308.1899999997</v>
      </c>
      <c r="I511" s="16">
        <f t="shared" si="79"/>
        <v>1197533.3400000001</v>
      </c>
      <c r="J511" s="16">
        <f t="shared" si="79"/>
        <v>1257910.2399999998</v>
      </c>
      <c r="K511" s="16">
        <f t="shared" si="79"/>
        <v>1355572.8799999997</v>
      </c>
      <c r="L511" s="16">
        <f t="shared" si="79"/>
        <v>1594989.5999999996</v>
      </c>
      <c r="M511" s="16">
        <f t="shared" si="79"/>
        <v>1785610.6399999997</v>
      </c>
      <c r="N511" s="16">
        <f t="shared" si="79"/>
        <v>1373202.4099999997</v>
      </c>
      <c r="O511" s="16">
        <f t="shared" si="79"/>
        <v>1285591.5300000003</v>
      </c>
      <c r="P511" s="6"/>
      <c r="Q511" s="9" t="s">
        <v>15</v>
      </c>
    </row>
    <row r="512" spans="1:17">
      <c r="B512" s="10">
        <f t="shared" ref="B512:O512" si="80">B511/B$465</f>
        <v>0.36710945750096341</v>
      </c>
      <c r="C512" s="10">
        <f t="shared" si="80"/>
        <v>0.37498484271019694</v>
      </c>
      <c r="D512" s="10">
        <f t="shared" si="80"/>
        <v>0.34956712321091671</v>
      </c>
      <c r="E512" s="10">
        <f t="shared" si="80"/>
        <v>0.43531314835398344</v>
      </c>
      <c r="F512" s="10">
        <f t="shared" si="80"/>
        <v>0.49740355219266502</v>
      </c>
      <c r="G512" s="10">
        <f t="shared" si="80"/>
        <v>0.51255839841368467</v>
      </c>
      <c r="H512" s="10">
        <f t="shared" si="80"/>
        <v>0.52999586747360128</v>
      </c>
      <c r="I512" s="10">
        <f t="shared" si="80"/>
        <v>0.52144729203152362</v>
      </c>
      <c r="J512" s="10">
        <f t="shared" si="80"/>
        <v>0.52788753115125864</v>
      </c>
      <c r="K512" s="10">
        <f t="shared" si="80"/>
        <v>0.50910071028481141</v>
      </c>
      <c r="L512" s="10">
        <f t="shared" si="80"/>
        <v>0.51620415874905723</v>
      </c>
      <c r="M512" s="10">
        <f t="shared" si="80"/>
        <v>0.54443631070847542</v>
      </c>
      <c r="N512" s="10">
        <f t="shared" si="80"/>
        <v>0.47384389401109289</v>
      </c>
      <c r="O512" s="10">
        <f t="shared" si="80"/>
        <v>0.48856598891205566</v>
      </c>
      <c r="P512" s="6"/>
      <c r="Q512" s="24" t="s">
        <v>23</v>
      </c>
    </row>
    <row r="513" spans="1:17" s="87" customFormat="1">
      <c r="A513" s="86"/>
      <c r="B513" s="19"/>
      <c r="C513" s="10">
        <f t="shared" ref="C513:M513" si="81">C511/B511-1</f>
        <v>-0.13712236830372293</v>
      </c>
      <c r="D513" s="10">
        <f t="shared" si="81"/>
        <v>5.4787838361787244E-2</v>
      </c>
      <c r="E513" s="10">
        <f t="shared" si="81"/>
        <v>0.26755741396227006</v>
      </c>
      <c r="F513" s="10">
        <f t="shared" si="81"/>
        <v>0.21103068373671774</v>
      </c>
      <c r="G513" s="10">
        <f t="shared" si="81"/>
        <v>0.11380344370167261</v>
      </c>
      <c r="H513" s="10">
        <f t="shared" si="81"/>
        <v>2.2516698985356909E-2</v>
      </c>
      <c r="I513" s="10">
        <f t="shared" si="81"/>
        <v>4.9263775107055263E-2</v>
      </c>
      <c r="J513" s="10">
        <f t="shared" si="81"/>
        <v>5.0417719476603118E-2</v>
      </c>
      <c r="K513" s="10">
        <f t="shared" si="81"/>
        <v>7.7638798774704254E-2</v>
      </c>
      <c r="L513" s="10">
        <f t="shared" si="81"/>
        <v>0.17661663458478172</v>
      </c>
      <c r="M513" s="10">
        <f t="shared" si="81"/>
        <v>0.11951240309027722</v>
      </c>
      <c r="N513" s="10">
        <f>N511/M511-1</f>
        <v>-0.23096201420484375</v>
      </c>
      <c r="O513" s="10">
        <f>O511/N511-1</f>
        <v>-6.3800412351446067E-2</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f t="shared" ref="B516:O519" si="82">IFERROR(VLOOKUP($B$515,$130:$216,MATCH($Q516&amp;"/"&amp;B$348,$128:$128,0),FALSE),"")</f>
        <v>0</v>
      </c>
      <c r="C516" s="16">
        <f t="shared" si="82"/>
        <v>0</v>
      </c>
      <c r="D516" s="16">
        <f t="shared" si="82"/>
        <v>87215.62</v>
      </c>
      <c r="E516" s="16">
        <f t="shared" si="82"/>
        <v>113901.51</v>
      </c>
      <c r="F516" s="16">
        <f t="shared" si="82"/>
        <v>125442.54</v>
      </c>
      <c r="G516" s="16">
        <f t="shared" si="82"/>
        <v>162115.76999999999</v>
      </c>
      <c r="H516" s="16">
        <f t="shared" si="82"/>
        <v>145504.32000000001</v>
      </c>
      <c r="I516" s="16">
        <f t="shared" si="82"/>
        <v>171685.01</v>
      </c>
      <c r="J516" s="16">
        <f t="shared" si="82"/>
        <v>200302.48</v>
      </c>
      <c r="K516" s="16">
        <f t="shared" si="82"/>
        <v>190187.1</v>
      </c>
      <c r="L516" s="16">
        <f t="shared" si="82"/>
        <v>212293.71</v>
      </c>
      <c r="M516" s="16">
        <f t="shared" si="82"/>
        <v>251817.8</v>
      </c>
      <c r="N516" s="16">
        <f t="shared" si="82"/>
        <v>225588.57</v>
      </c>
      <c r="O516" s="16">
        <f t="shared" si="82"/>
        <v>184032.09</v>
      </c>
      <c r="P516" s="6"/>
      <c r="Q516" s="9" t="s">
        <v>12</v>
      </c>
    </row>
    <row r="517" spans="1:17">
      <c r="B517" s="7">
        <f t="shared" si="82"/>
        <v>0</v>
      </c>
      <c r="C517" s="7">
        <f t="shared" si="82"/>
        <v>80072.06</v>
      </c>
      <c r="D517" s="7">
        <f t="shared" si="82"/>
        <v>102386.11</v>
      </c>
      <c r="E517" s="7">
        <f t="shared" si="82"/>
        <v>137245.56</v>
      </c>
      <c r="F517" s="7">
        <f t="shared" si="82"/>
        <v>165590.65</v>
      </c>
      <c r="G517" s="7">
        <f t="shared" si="82"/>
        <v>210034.79</v>
      </c>
      <c r="H517" s="7">
        <f t="shared" si="82"/>
        <v>181534.85</v>
      </c>
      <c r="I517" s="7">
        <f t="shared" si="82"/>
        <v>190284.49</v>
      </c>
      <c r="J517" s="7">
        <f t="shared" si="82"/>
        <v>216576.63</v>
      </c>
      <c r="K517" s="7">
        <f t="shared" si="82"/>
        <v>207360.81</v>
      </c>
      <c r="L517" s="7">
        <f t="shared" si="82"/>
        <v>217392.9</v>
      </c>
      <c r="M517" s="7">
        <f t="shared" si="82"/>
        <v>269938.48</v>
      </c>
      <c r="N517" s="7">
        <f t="shared" si="82"/>
        <v>150954.82</v>
      </c>
      <c r="O517" s="7">
        <f t="shared" si="82"/>
        <v>195563.32</v>
      </c>
      <c r="P517" s="6"/>
      <c r="Q517" s="9" t="s">
        <v>13</v>
      </c>
    </row>
    <row r="518" spans="1:17">
      <c r="B518" s="7">
        <f t="shared" si="82"/>
        <v>0</v>
      </c>
      <c r="C518" s="7">
        <f t="shared" si="82"/>
        <v>93269.21</v>
      </c>
      <c r="D518" s="7">
        <f t="shared" si="82"/>
        <v>107878.95</v>
      </c>
      <c r="E518" s="7">
        <f t="shared" si="82"/>
        <v>120815.51</v>
      </c>
      <c r="F518" s="7">
        <f t="shared" si="82"/>
        <v>159713.59</v>
      </c>
      <c r="G518" s="7">
        <f t="shared" si="82"/>
        <v>195489.49</v>
      </c>
      <c r="H518" s="7">
        <f t="shared" si="82"/>
        <v>214099.20000000001</v>
      </c>
      <c r="I518" s="7">
        <f t="shared" si="82"/>
        <v>218644.97</v>
      </c>
      <c r="J518" s="7">
        <f t="shared" si="82"/>
        <v>205350.85</v>
      </c>
      <c r="K518" s="7">
        <f t="shared" si="82"/>
        <v>220594.82</v>
      </c>
      <c r="L518" s="7">
        <f t="shared" si="82"/>
        <v>220835.17</v>
      </c>
      <c r="M518" s="7">
        <f t="shared" si="82"/>
        <v>258764.67</v>
      </c>
      <c r="N518" s="7">
        <f t="shared" si="82"/>
        <v>234882.74</v>
      </c>
      <c r="O518" s="7">
        <f t="shared" si="82"/>
        <v>171375.39</v>
      </c>
      <c r="P518" s="6"/>
      <c r="Q518" s="9" t="s">
        <v>14</v>
      </c>
    </row>
    <row r="519" spans="1:17">
      <c r="B519" s="18">
        <f t="shared" si="82"/>
        <v>0</v>
      </c>
      <c r="C519" s="18">
        <f t="shared" si="82"/>
        <v>96404.39</v>
      </c>
      <c r="D519" s="18">
        <f t="shared" si="82"/>
        <v>106737.48</v>
      </c>
      <c r="E519" s="18">
        <f t="shared" si="82"/>
        <v>124246.04</v>
      </c>
      <c r="F519" s="18">
        <f t="shared" si="82"/>
        <v>182673.49</v>
      </c>
      <c r="G519" s="18">
        <f t="shared" si="82"/>
        <v>183269.61</v>
      </c>
      <c r="H519" s="18">
        <f t="shared" si="82"/>
        <v>191930.34</v>
      </c>
      <c r="I519" s="18">
        <f t="shared" si="82"/>
        <v>204362.84</v>
      </c>
      <c r="J519" s="18">
        <f t="shared" si="82"/>
        <v>210761.7</v>
      </c>
      <c r="K519" s="18">
        <f t="shared" si="82"/>
        <v>218413.62</v>
      </c>
      <c r="L519" s="18">
        <f t="shared" si="82"/>
        <v>259878.41</v>
      </c>
      <c r="M519" s="18">
        <f t="shared" si="82"/>
        <v>275208.86</v>
      </c>
      <c r="N519" s="18">
        <f t="shared" si="82"/>
        <v>251681.97</v>
      </c>
      <c r="O519" s="18">
        <f t="shared" si="82"/>
        <v>223699.31</v>
      </c>
      <c r="P519" s="6"/>
      <c r="Q519" s="9" t="s">
        <v>19</v>
      </c>
    </row>
    <row r="520" spans="1:17">
      <c r="B520" s="18">
        <f>SUM(B516:B519)</f>
        <v>0</v>
      </c>
      <c r="C520" s="18">
        <f t="shared" ref="C520:M520" si="83">SUM(C516:C519)</f>
        <v>269745.66000000003</v>
      </c>
      <c r="D520" s="18">
        <f t="shared" si="83"/>
        <v>404218.16</v>
      </c>
      <c r="E520" s="18">
        <f t="shared" si="83"/>
        <v>496208.62</v>
      </c>
      <c r="F520" s="18">
        <f t="shared" si="83"/>
        <v>633420.27</v>
      </c>
      <c r="G520" s="18">
        <f t="shared" si="83"/>
        <v>750909.66</v>
      </c>
      <c r="H520" s="18">
        <f t="shared" si="83"/>
        <v>733068.71000000008</v>
      </c>
      <c r="I520" s="18">
        <f t="shared" si="83"/>
        <v>784977.30999999994</v>
      </c>
      <c r="J520" s="18">
        <f t="shared" si="83"/>
        <v>832991.65999999992</v>
      </c>
      <c r="K520" s="18">
        <f t="shared" si="83"/>
        <v>836556.35</v>
      </c>
      <c r="L520" s="18">
        <f t="shared" si="83"/>
        <v>910400.19000000006</v>
      </c>
      <c r="M520" s="18">
        <f t="shared" si="83"/>
        <v>1055729.81</v>
      </c>
      <c r="N520" s="18">
        <f>IF(N517="",N516*4,IF(N518="",(N517+N516)*2,IF(N519="",((N518+N517+N516)/3)*4,SUM(N516:N519))))</f>
        <v>863108.1</v>
      </c>
      <c r="O520" s="18">
        <f>IF(O517="",O516*4,IF(O518="",(O517+O516)*2,IF(O519="",((O518+O517+O516)/3)*4,SUM(O516:O519))))</f>
        <v>774670.1100000001</v>
      </c>
      <c r="P520" s="6"/>
      <c r="Q520" s="9" t="s">
        <v>15</v>
      </c>
    </row>
    <row r="521" spans="1:17">
      <c r="B521" s="10">
        <f t="shared" ref="B521:M521" si="84">+B520/(B$465+B$472)</f>
        <v>0</v>
      </c>
      <c r="C521" s="10">
        <f t="shared" si="84"/>
        <v>0.16101136509619279</v>
      </c>
      <c r="D521" s="10">
        <f t="shared" si="84"/>
        <v>0.21348169838450939</v>
      </c>
      <c r="E521" s="10">
        <f t="shared" si="84"/>
        <v>0.25746689406586221</v>
      </c>
      <c r="F521" s="10">
        <f t="shared" si="84"/>
        <v>0.31164853428645334</v>
      </c>
      <c r="G521" s="10">
        <f t="shared" si="84"/>
        <v>0.34297024857007363</v>
      </c>
      <c r="H521" s="10">
        <f t="shared" si="84"/>
        <v>0.33866298094205577</v>
      </c>
      <c r="I521" s="10">
        <f t="shared" si="84"/>
        <v>0.34012259759265961</v>
      </c>
      <c r="J521" s="10">
        <f t="shared" si="84"/>
        <v>0.34750864200694231</v>
      </c>
      <c r="K521" s="10">
        <f t="shared" si="84"/>
        <v>0.31224994509306214</v>
      </c>
      <c r="L521" s="10">
        <f t="shared" si="84"/>
        <v>0.29353824409321716</v>
      </c>
      <c r="M521" s="10">
        <f t="shared" si="84"/>
        <v>0.3207965448954288</v>
      </c>
      <c r="N521" s="10">
        <f>+N520/(N$465+N$472)</f>
        <v>0.29626769639669365</v>
      </c>
      <c r="O521" s="10">
        <f>+O520/(O$465+O$472)</f>
        <v>0.29215274746790304</v>
      </c>
      <c r="P521" s="6"/>
      <c r="Q521" s="11" t="s">
        <v>390</v>
      </c>
    </row>
    <row r="522" spans="1:17" s="87" customFormat="1">
      <c r="A522" s="86"/>
      <c r="B522" s="19"/>
      <c r="C522" s="10" t="e">
        <f t="shared" ref="C522:M522" si="85">C520/B520-1</f>
        <v>#DIV/0!</v>
      </c>
      <c r="D522" s="10">
        <f t="shared" si="85"/>
        <v>0.49851589827246867</v>
      </c>
      <c r="E522" s="10">
        <f t="shared" si="85"/>
        <v>0.22757626723153668</v>
      </c>
      <c r="F522" s="10">
        <f t="shared" si="85"/>
        <v>0.27652008544309448</v>
      </c>
      <c r="G522" s="10">
        <f t="shared" si="85"/>
        <v>0.18548410204807619</v>
      </c>
      <c r="H522" s="10">
        <f t="shared" si="85"/>
        <v>-2.3759116376262823E-2</v>
      </c>
      <c r="I522" s="10">
        <f t="shared" si="85"/>
        <v>7.0810006336240683E-2</v>
      </c>
      <c r="J522" s="10">
        <f t="shared" si="85"/>
        <v>6.1166545055932886E-2</v>
      </c>
      <c r="K522" s="10">
        <f t="shared" si="85"/>
        <v>4.2793825810933939E-3</v>
      </c>
      <c r="L522" s="10">
        <f t="shared" si="85"/>
        <v>8.8271208508548193E-2</v>
      </c>
      <c r="M522" s="10">
        <f t="shared" si="85"/>
        <v>0.15963267758105371</v>
      </c>
      <c r="N522" s="10">
        <f>N520/M520-1</f>
        <v>-0.18245360524583465</v>
      </c>
      <c r="O522" s="10">
        <f>O520/N520-1</f>
        <v>-0.10246455803160681</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f t="shared" ref="B524:O527" si="86">IFERROR(VLOOKUP($B$523,$130:$216,MATCH($Q524&amp;"/"&amp;B$348,$128:$128,0),FALSE),"")</f>
        <v>0</v>
      </c>
      <c r="C524" s="16">
        <f t="shared" si="86"/>
        <v>0</v>
      </c>
      <c r="D524" s="16">
        <f t="shared" si="86"/>
        <v>42733.42</v>
      </c>
      <c r="E524" s="16">
        <f t="shared" si="86"/>
        <v>41455.599999999999</v>
      </c>
      <c r="F524" s="16">
        <f t="shared" si="86"/>
        <v>40407.56</v>
      </c>
      <c r="G524" s="16">
        <f t="shared" si="86"/>
        <v>52373.41</v>
      </c>
      <c r="H524" s="16">
        <f t="shared" si="86"/>
        <v>66338.740000000005</v>
      </c>
      <c r="I524" s="16">
        <f t="shared" si="86"/>
        <v>52959.91</v>
      </c>
      <c r="J524" s="16">
        <f t="shared" si="86"/>
        <v>58004.51</v>
      </c>
      <c r="K524" s="16">
        <f t="shared" si="86"/>
        <v>57162.32</v>
      </c>
      <c r="L524" s="16">
        <f t="shared" si="86"/>
        <v>55000.98</v>
      </c>
      <c r="M524" s="16">
        <f t="shared" si="86"/>
        <v>52569.87</v>
      </c>
      <c r="N524" s="16">
        <f t="shared" si="86"/>
        <v>48197.93</v>
      </c>
      <c r="O524" s="16">
        <f t="shared" si="86"/>
        <v>39793.360000000001</v>
      </c>
      <c r="P524" s="6"/>
      <c r="Q524" s="9" t="s">
        <v>12</v>
      </c>
    </row>
    <row r="525" spans="1:17">
      <c r="B525" s="7">
        <f t="shared" si="86"/>
        <v>0</v>
      </c>
      <c r="C525" s="7">
        <f t="shared" si="86"/>
        <v>42631.63</v>
      </c>
      <c r="D525" s="7">
        <f t="shared" si="86"/>
        <v>33937.07</v>
      </c>
      <c r="E525" s="7">
        <f t="shared" si="86"/>
        <v>43002.61</v>
      </c>
      <c r="F525" s="7">
        <f t="shared" si="86"/>
        <v>51255.73</v>
      </c>
      <c r="G525" s="7">
        <f t="shared" si="86"/>
        <v>48042.75</v>
      </c>
      <c r="H525" s="7">
        <f t="shared" si="86"/>
        <v>52312.47</v>
      </c>
      <c r="I525" s="7">
        <f t="shared" si="86"/>
        <v>48614.6</v>
      </c>
      <c r="J525" s="7">
        <f t="shared" si="86"/>
        <v>54872.97</v>
      </c>
      <c r="K525" s="7">
        <f t="shared" si="86"/>
        <v>53985.2</v>
      </c>
      <c r="L525" s="7">
        <f t="shared" si="86"/>
        <v>59743.74</v>
      </c>
      <c r="M525" s="7">
        <f t="shared" si="86"/>
        <v>57407.9</v>
      </c>
      <c r="N525" s="7">
        <f t="shared" si="86"/>
        <v>39893.870000000003</v>
      </c>
      <c r="O525" s="7">
        <f t="shared" si="86"/>
        <v>41311.17</v>
      </c>
      <c r="P525" s="6"/>
      <c r="Q525" s="9" t="s">
        <v>13</v>
      </c>
    </row>
    <row r="526" spans="1:17">
      <c r="B526" s="7">
        <f t="shared" si="86"/>
        <v>0</v>
      </c>
      <c r="C526" s="7">
        <f t="shared" si="86"/>
        <v>38359.42</v>
      </c>
      <c r="D526" s="7">
        <f t="shared" si="86"/>
        <v>38232.61</v>
      </c>
      <c r="E526" s="7">
        <f t="shared" si="86"/>
        <v>44740.42</v>
      </c>
      <c r="F526" s="7">
        <f t="shared" si="86"/>
        <v>50013.87</v>
      </c>
      <c r="G526" s="7">
        <f t="shared" si="86"/>
        <v>52036.800000000003</v>
      </c>
      <c r="H526" s="7">
        <f t="shared" si="86"/>
        <v>51563.41</v>
      </c>
      <c r="I526" s="7">
        <f t="shared" si="86"/>
        <v>51617.41</v>
      </c>
      <c r="J526" s="7">
        <f t="shared" si="86"/>
        <v>53414.239999999998</v>
      </c>
      <c r="K526" s="7">
        <f t="shared" si="86"/>
        <v>52933.81</v>
      </c>
      <c r="L526" s="7">
        <f t="shared" si="86"/>
        <v>63556.81</v>
      </c>
      <c r="M526" s="7">
        <f t="shared" si="86"/>
        <v>51623.03</v>
      </c>
      <c r="N526" s="7">
        <f t="shared" si="86"/>
        <v>42576.11</v>
      </c>
      <c r="O526" s="7">
        <f t="shared" si="86"/>
        <v>36526.74</v>
      </c>
      <c r="P526" s="6"/>
      <c r="Q526" s="9" t="s">
        <v>14</v>
      </c>
    </row>
    <row r="527" spans="1:17">
      <c r="B527" s="18">
        <f t="shared" si="86"/>
        <v>0</v>
      </c>
      <c r="C527" s="18">
        <f t="shared" si="86"/>
        <v>40922.959999999999</v>
      </c>
      <c r="D527" s="18">
        <f t="shared" si="86"/>
        <v>33147.910000000003</v>
      </c>
      <c r="E527" s="18">
        <f t="shared" si="86"/>
        <v>52497.58</v>
      </c>
      <c r="F527" s="18">
        <f t="shared" si="86"/>
        <v>38015.08</v>
      </c>
      <c r="G527" s="18">
        <f t="shared" si="86"/>
        <v>44391.66</v>
      </c>
      <c r="H527" s="18">
        <f t="shared" si="86"/>
        <v>49839.83</v>
      </c>
      <c r="I527" s="18">
        <f t="shared" si="86"/>
        <v>58655.15</v>
      </c>
      <c r="J527" s="18">
        <f t="shared" si="86"/>
        <v>51608.66</v>
      </c>
      <c r="K527" s="18">
        <f t="shared" si="86"/>
        <v>66116.95</v>
      </c>
      <c r="L527" s="18">
        <f t="shared" si="86"/>
        <v>67060.42</v>
      </c>
      <c r="M527" s="18">
        <f t="shared" si="86"/>
        <v>59117.599999999999</v>
      </c>
      <c r="N527" s="18">
        <f t="shared" si="86"/>
        <v>41959.53</v>
      </c>
      <c r="O527" s="18">
        <f t="shared" si="86"/>
        <v>44575.3</v>
      </c>
      <c r="P527" s="6"/>
      <c r="Q527" s="9" t="s">
        <v>19</v>
      </c>
    </row>
    <row r="528" spans="1:17">
      <c r="B528" s="18">
        <f>SUM(B524:B527)</f>
        <v>0</v>
      </c>
      <c r="C528" s="18">
        <f t="shared" ref="C528:M528" si="87">SUM(C524:C527)</f>
        <v>121914.00999999998</v>
      </c>
      <c r="D528" s="18">
        <f t="shared" si="87"/>
        <v>148051.01</v>
      </c>
      <c r="E528" s="18">
        <f t="shared" si="87"/>
        <v>181696.21</v>
      </c>
      <c r="F528" s="18">
        <f t="shared" si="87"/>
        <v>179692.24</v>
      </c>
      <c r="G528" s="18">
        <f t="shared" si="87"/>
        <v>196844.62000000002</v>
      </c>
      <c r="H528" s="18">
        <f t="shared" si="87"/>
        <v>220054.45</v>
      </c>
      <c r="I528" s="18">
        <f t="shared" si="87"/>
        <v>211847.07</v>
      </c>
      <c r="J528" s="18">
        <f t="shared" si="87"/>
        <v>217900.38</v>
      </c>
      <c r="K528" s="18">
        <f t="shared" si="87"/>
        <v>230198.27999999997</v>
      </c>
      <c r="L528" s="18">
        <f t="shared" si="87"/>
        <v>245361.95</v>
      </c>
      <c r="M528" s="18">
        <f t="shared" si="87"/>
        <v>220718.4</v>
      </c>
      <c r="N528" s="18">
        <f>IF(N525="",N524*4,IF(N526="",(N525+N524)*2,IF(N527="",((N526+N525+N524)/3)*4,SUM(N524:N527))))</f>
        <v>172627.44</v>
      </c>
      <c r="O528" s="18">
        <f>IF(O525="",O524*4,IF(O526="",(O525+O524)*2,IF(O527="",((O526+O525+O524)/3)*4,SUM(O524:O527))))</f>
        <v>162206.57</v>
      </c>
      <c r="P528" s="6"/>
      <c r="Q528" s="9" t="s">
        <v>15</v>
      </c>
    </row>
    <row r="529" spans="1:17">
      <c r="B529" s="10">
        <f t="shared" ref="B529:O529" si="88">+B528/(B$465+B$472)</f>
        <v>0</v>
      </c>
      <c r="C529" s="10">
        <f t="shared" si="88"/>
        <v>7.2770554211885718E-2</v>
      </c>
      <c r="D529" s="10">
        <f t="shared" si="88"/>
        <v>7.8190898356328156E-2</v>
      </c>
      <c r="E529" s="10">
        <f t="shared" si="88"/>
        <v>9.4276392966004194E-2</v>
      </c>
      <c r="F529" s="10">
        <f t="shared" si="88"/>
        <v>8.8410216519672791E-2</v>
      </c>
      <c r="G529" s="10">
        <f t="shared" si="88"/>
        <v>8.9906751567268017E-2</v>
      </c>
      <c r="H529" s="10">
        <f t="shared" si="88"/>
        <v>0.10166072428130858</v>
      </c>
      <c r="I529" s="10">
        <f t="shared" si="88"/>
        <v>9.1791157302105963E-2</v>
      </c>
      <c r="J529" s="10">
        <f t="shared" si="88"/>
        <v>9.0903989538858893E-2</v>
      </c>
      <c r="K529" s="10">
        <f t="shared" si="88"/>
        <v>8.5922962978545722E-2</v>
      </c>
      <c r="L529" s="10">
        <f t="shared" si="88"/>
        <v>7.9111490486714148E-2</v>
      </c>
      <c r="M529" s="10">
        <f t="shared" si="88"/>
        <v>6.7068012520028406E-2</v>
      </c>
      <c r="N529" s="10">
        <f t="shared" si="88"/>
        <v>5.9255537033725499E-2</v>
      </c>
      <c r="O529" s="10">
        <f t="shared" si="88"/>
        <v>6.1173258747319853E-2</v>
      </c>
      <c r="P529" s="6"/>
      <c r="Q529" s="11" t="s">
        <v>390</v>
      </c>
    </row>
    <row r="530" spans="1:17" s="87" customFormat="1">
      <c r="A530" s="86"/>
      <c r="B530" s="19"/>
      <c r="C530" s="10" t="e">
        <f t="shared" ref="C530:M530" si="89">C528/B528-1</f>
        <v>#DIV/0!</v>
      </c>
      <c r="D530" s="10">
        <f t="shared" si="89"/>
        <v>0.21438881388611564</v>
      </c>
      <c r="E530" s="10">
        <f t="shared" si="89"/>
        <v>0.22725410654071165</v>
      </c>
      <c r="F530" s="10">
        <f t="shared" si="89"/>
        <v>-1.1029233906419966E-2</v>
      </c>
      <c r="G530" s="10">
        <f t="shared" si="89"/>
        <v>9.545420547932415E-2</v>
      </c>
      <c r="H530" s="10">
        <f t="shared" si="89"/>
        <v>0.11790939472971118</v>
      </c>
      <c r="I530" s="10">
        <f t="shared" si="89"/>
        <v>-3.7297041709449696E-2</v>
      </c>
      <c r="J530" s="10">
        <f t="shared" si="89"/>
        <v>2.8573961395831349E-2</v>
      </c>
      <c r="K530" s="10">
        <f t="shared" si="89"/>
        <v>5.6438176014194985E-2</v>
      </c>
      <c r="L530" s="10">
        <f t="shared" si="89"/>
        <v>6.5872212424871401E-2</v>
      </c>
      <c r="M530" s="10">
        <f t="shared" si="89"/>
        <v>-0.10043753727910953</v>
      </c>
      <c r="N530" s="10">
        <f>N528/M528-1</f>
        <v>-0.21788378313724632</v>
      </c>
      <c r="O530" s="10">
        <f>O528/N528-1</f>
        <v>-6.0366243049193025E-2</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f t="shared" ref="B532:O535" si="90">IFERROR(VLOOKUP($B$531,$130:$216,MATCH($Q532&amp;"/"&amp;B$348,$128:$128,0),FALSE),"")</f>
        <v>116836.9</v>
      </c>
      <c r="C532" s="16">
        <f t="shared" si="90"/>
        <v>124538</v>
      </c>
      <c r="D532" s="16">
        <f t="shared" si="90"/>
        <v>129949.05</v>
      </c>
      <c r="E532" s="16">
        <f t="shared" si="90"/>
        <v>155357.10999999999</v>
      </c>
      <c r="F532" s="16">
        <f t="shared" si="90"/>
        <v>165850.1</v>
      </c>
      <c r="G532" s="16">
        <f t="shared" si="90"/>
        <v>214489.18</v>
      </c>
      <c r="H532" s="16">
        <f t="shared" si="90"/>
        <v>211843.06</v>
      </c>
      <c r="I532" s="16">
        <f t="shared" si="90"/>
        <v>224644.92</v>
      </c>
      <c r="J532" s="16">
        <f t="shared" si="90"/>
        <v>258306.99</v>
      </c>
      <c r="K532" s="16">
        <f t="shared" si="90"/>
        <v>247349.42</v>
      </c>
      <c r="L532" s="16">
        <f t="shared" si="90"/>
        <v>267294.69</v>
      </c>
      <c r="M532" s="16">
        <f t="shared" si="90"/>
        <v>304387.68</v>
      </c>
      <c r="N532" s="16">
        <f t="shared" si="90"/>
        <v>273786.5</v>
      </c>
      <c r="O532" s="16">
        <f t="shared" si="90"/>
        <v>223825.46</v>
      </c>
      <c r="P532" s="6"/>
      <c r="Q532" s="9" t="s">
        <v>12</v>
      </c>
    </row>
    <row r="533" spans="1:17">
      <c r="B533" s="7">
        <f t="shared" si="90"/>
        <v>118315</v>
      </c>
      <c r="C533" s="7">
        <f t="shared" si="90"/>
        <v>122703.69</v>
      </c>
      <c r="D533" s="7">
        <f t="shared" si="90"/>
        <v>136323.18</v>
      </c>
      <c r="E533" s="7">
        <f t="shared" si="90"/>
        <v>180248.17</v>
      </c>
      <c r="F533" s="7">
        <f t="shared" si="90"/>
        <v>216846.38</v>
      </c>
      <c r="G533" s="7">
        <f t="shared" si="90"/>
        <v>258077.54</v>
      </c>
      <c r="H533" s="7">
        <f t="shared" si="90"/>
        <v>233847.32</v>
      </c>
      <c r="I533" s="7">
        <f t="shared" si="90"/>
        <v>238899.09</v>
      </c>
      <c r="J533" s="7">
        <f t="shared" si="90"/>
        <v>271449.59999999998</v>
      </c>
      <c r="K533" s="7">
        <f t="shared" si="90"/>
        <v>261346.01</v>
      </c>
      <c r="L533" s="7">
        <f t="shared" si="90"/>
        <v>277136.64000000001</v>
      </c>
      <c r="M533" s="7">
        <f t="shared" si="90"/>
        <v>327346.38</v>
      </c>
      <c r="N533" s="7">
        <f t="shared" si="90"/>
        <v>190848.69</v>
      </c>
      <c r="O533" s="7">
        <f t="shared" si="90"/>
        <v>236874.5</v>
      </c>
      <c r="P533" s="6"/>
      <c r="Q533" s="9" t="s">
        <v>13</v>
      </c>
    </row>
    <row r="534" spans="1:17">
      <c r="B534" s="7">
        <f t="shared" si="90"/>
        <v>148998.65</v>
      </c>
      <c r="C534" s="7">
        <f t="shared" si="90"/>
        <v>131628.62</v>
      </c>
      <c r="D534" s="7">
        <f t="shared" si="90"/>
        <v>146111.56</v>
      </c>
      <c r="E534" s="7">
        <f t="shared" si="90"/>
        <v>165555.92000000001</v>
      </c>
      <c r="F534" s="7">
        <f t="shared" si="90"/>
        <v>209727.46</v>
      </c>
      <c r="G534" s="7">
        <f t="shared" si="90"/>
        <v>247526.29</v>
      </c>
      <c r="H534" s="7">
        <f t="shared" si="90"/>
        <v>265662.61</v>
      </c>
      <c r="I534" s="7">
        <f t="shared" si="90"/>
        <v>270262.38</v>
      </c>
      <c r="J534" s="7">
        <f t="shared" si="90"/>
        <v>258765.09</v>
      </c>
      <c r="K534" s="7">
        <f t="shared" si="90"/>
        <v>273528.63</v>
      </c>
      <c r="L534" s="7">
        <f t="shared" si="90"/>
        <v>284391.98</v>
      </c>
      <c r="M534" s="7">
        <f t="shared" si="90"/>
        <v>310387.7</v>
      </c>
      <c r="N534" s="7">
        <f t="shared" si="90"/>
        <v>277458.84999999998</v>
      </c>
      <c r="O534" s="7">
        <f t="shared" si="90"/>
        <v>207902.13</v>
      </c>
      <c r="P534" s="6"/>
      <c r="Q534" s="9" t="s">
        <v>14</v>
      </c>
    </row>
    <row r="535" spans="1:17">
      <c r="B535" s="18">
        <f t="shared" si="90"/>
        <v>132786.29</v>
      </c>
      <c r="C535" s="18">
        <f t="shared" si="90"/>
        <v>137327.35</v>
      </c>
      <c r="D535" s="18">
        <f t="shared" si="90"/>
        <v>139885.38</v>
      </c>
      <c r="E535" s="18">
        <f t="shared" si="90"/>
        <v>176743.62</v>
      </c>
      <c r="F535" s="18">
        <f t="shared" si="90"/>
        <v>220688.58</v>
      </c>
      <c r="G535" s="18">
        <f t="shared" si="90"/>
        <v>227661.28</v>
      </c>
      <c r="H535" s="18">
        <f t="shared" si="90"/>
        <v>241770.17</v>
      </c>
      <c r="I535" s="18">
        <f t="shared" si="90"/>
        <v>263017.99</v>
      </c>
      <c r="J535" s="18">
        <f t="shared" si="90"/>
        <v>262370.36</v>
      </c>
      <c r="K535" s="18">
        <f t="shared" si="90"/>
        <v>284530.57</v>
      </c>
      <c r="L535" s="18">
        <f t="shared" si="90"/>
        <v>326938.83</v>
      </c>
      <c r="M535" s="18">
        <f t="shared" si="90"/>
        <v>334326.46000000002</v>
      </c>
      <c r="N535" s="18">
        <f t="shared" si="90"/>
        <v>293641.5</v>
      </c>
      <c r="O535" s="18">
        <f t="shared" si="90"/>
        <v>268274.61</v>
      </c>
      <c r="P535" s="6"/>
      <c r="Q535" s="9" t="s">
        <v>19</v>
      </c>
    </row>
    <row r="536" spans="1:17">
      <c r="B536" s="25">
        <f t="shared" ref="B536:M536" si="91">SUM(B532:B535)</f>
        <v>516936.83999999997</v>
      </c>
      <c r="C536" s="25">
        <f t="shared" si="91"/>
        <v>516197.66000000003</v>
      </c>
      <c r="D536" s="25">
        <f t="shared" si="91"/>
        <v>552269.16999999993</v>
      </c>
      <c r="E536" s="25">
        <f t="shared" si="91"/>
        <v>677904.82000000007</v>
      </c>
      <c r="F536" s="25">
        <f t="shared" si="91"/>
        <v>813112.5199999999</v>
      </c>
      <c r="G536" s="25">
        <f t="shared" si="91"/>
        <v>947754.29</v>
      </c>
      <c r="H536" s="25">
        <f t="shared" si="91"/>
        <v>953123.16</v>
      </c>
      <c r="I536" s="25">
        <f t="shared" si="91"/>
        <v>996824.38</v>
      </c>
      <c r="J536" s="25">
        <f t="shared" si="91"/>
        <v>1050892.04</v>
      </c>
      <c r="K536" s="25">
        <f t="shared" si="91"/>
        <v>1066754.6300000001</v>
      </c>
      <c r="L536" s="25">
        <f t="shared" si="91"/>
        <v>1155762.1400000001</v>
      </c>
      <c r="M536" s="25">
        <f t="shared" si="91"/>
        <v>1276448.22</v>
      </c>
      <c r="N536" s="25">
        <f>IF(N533="",N532*4,IF(N534="",(N533+N532)*2,IF(N535="",((N534+N533+N532)/3)*4,SUM(N532:N535))))</f>
        <v>1035735.54</v>
      </c>
      <c r="O536" s="25">
        <f>IF(O533="",O532*4,IF(O534="",(O533+O532)*2,IF(O535="",((O534+O533+O532)/3)*4,SUM(O532:O535))))</f>
        <v>936876.7</v>
      </c>
      <c r="P536" s="6"/>
      <c r="Q536" s="9" t="s">
        <v>15</v>
      </c>
    </row>
    <row r="537" spans="1:17">
      <c r="B537" s="21">
        <f t="shared" ref="B537:O537" si="92">+B536/(B$465+B$472)</f>
        <v>0.2605214120941538</v>
      </c>
      <c r="C537" s="10">
        <f t="shared" si="92"/>
        <v>0.30811872893918063</v>
      </c>
      <c r="D537" s="10">
        <f t="shared" si="92"/>
        <v>0.29167259674083751</v>
      </c>
      <c r="E537" s="10">
        <f t="shared" si="92"/>
        <v>0.35174328184318404</v>
      </c>
      <c r="F537" s="10">
        <f t="shared" si="92"/>
        <v>0.40005875572621707</v>
      </c>
      <c r="G537" s="10">
        <f t="shared" si="92"/>
        <v>0.43287700470473861</v>
      </c>
      <c r="H537" s="10">
        <f t="shared" si="92"/>
        <v>0.44032370522336434</v>
      </c>
      <c r="I537" s="10">
        <f t="shared" si="92"/>
        <v>0.43191375489476563</v>
      </c>
      <c r="J537" s="10">
        <f t="shared" si="92"/>
        <v>0.43841263154580123</v>
      </c>
      <c r="K537" s="10">
        <f t="shared" si="92"/>
        <v>0.39817290807160788</v>
      </c>
      <c r="L537" s="10">
        <f t="shared" si="92"/>
        <v>0.37264973457993134</v>
      </c>
      <c r="M537" s="10">
        <f t="shared" si="92"/>
        <v>0.38786456045408074</v>
      </c>
      <c r="N537" s="10">
        <f t="shared" si="92"/>
        <v>0.35552323343041919</v>
      </c>
      <c r="O537" s="10">
        <f t="shared" si="92"/>
        <v>0.35332601375785921</v>
      </c>
      <c r="P537" s="6"/>
      <c r="Q537" s="11" t="s">
        <v>390</v>
      </c>
    </row>
    <row r="538" spans="1:17" s="87" customFormat="1">
      <c r="A538" s="86"/>
      <c r="B538" s="19"/>
      <c r="C538" s="10">
        <f t="shared" ref="C538:M538" si="93">C536/B536-1</f>
        <v>-1.429923237817432E-3</v>
      </c>
      <c r="D538" s="10">
        <f t="shared" si="93"/>
        <v>6.9879259041972119E-2</v>
      </c>
      <c r="E538" s="10">
        <f t="shared" si="93"/>
        <v>0.22748988505007461</v>
      </c>
      <c r="F538" s="10">
        <f t="shared" si="93"/>
        <v>0.1994493858297095</v>
      </c>
      <c r="G538" s="10">
        <f t="shared" si="93"/>
        <v>0.16558811565218567</v>
      </c>
      <c r="H538" s="10">
        <f t="shared" si="93"/>
        <v>5.6648332343607333E-3</v>
      </c>
      <c r="I538" s="10">
        <f t="shared" si="93"/>
        <v>4.585054884197759E-2</v>
      </c>
      <c r="J538" s="10">
        <f t="shared" si="93"/>
        <v>5.4239905328158144E-2</v>
      </c>
      <c r="K538" s="10">
        <f t="shared" si="93"/>
        <v>1.509440494001657E-2</v>
      </c>
      <c r="L538" s="10">
        <f t="shared" si="93"/>
        <v>8.3437659886228976E-2</v>
      </c>
      <c r="M538" s="10">
        <f t="shared" si="93"/>
        <v>0.10442120902143404</v>
      </c>
      <c r="N538" s="10">
        <f>N536/M536-1</f>
        <v>-0.18858005850014026</v>
      </c>
      <c r="O538" s="10">
        <f>O536/N536-1</f>
        <v>-9.5447955759054182E-2</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f t="shared" ref="B540:O543" si="94">IFERROR(VLOOKUP($B$539,$130:$216,MATCH($Q540&amp;"/"&amp;B$348,$128:$128,0),FALSE),"")</f>
        <v>0</v>
      </c>
      <c r="C540" s="16">
        <f t="shared" si="94"/>
        <v>9485</v>
      </c>
      <c r="D540" s="16">
        <f t="shared" si="94"/>
        <v>9544.23</v>
      </c>
      <c r="E540" s="16">
        <f t="shared" si="94"/>
        <v>10086.700000000001</v>
      </c>
      <c r="F540" s="16">
        <f t="shared" si="94"/>
        <v>10439.14</v>
      </c>
      <c r="G540" s="16">
        <f t="shared" si="94"/>
        <v>0</v>
      </c>
      <c r="H540" s="16">
        <f t="shared" si="94"/>
        <v>0</v>
      </c>
      <c r="I540" s="16">
        <f t="shared" si="94"/>
        <v>0</v>
      </c>
      <c r="J540" s="16">
        <f t="shared" si="94"/>
        <v>0</v>
      </c>
      <c r="K540" s="16">
        <f t="shared" si="94"/>
        <v>0</v>
      </c>
      <c r="L540" s="16">
        <f t="shared" si="94"/>
        <v>0</v>
      </c>
      <c r="M540" s="16">
        <f t="shared" si="94"/>
        <v>0</v>
      </c>
      <c r="N540" s="16">
        <f t="shared" si="94"/>
        <v>0</v>
      </c>
      <c r="O540" s="16">
        <f t="shared" si="94"/>
        <v>0</v>
      </c>
      <c r="P540" s="6"/>
      <c r="Q540" s="9" t="s">
        <v>12</v>
      </c>
    </row>
    <row r="541" spans="1:17">
      <c r="B541" s="7">
        <f t="shared" si="94"/>
        <v>0</v>
      </c>
      <c r="C541" s="7">
        <f t="shared" si="94"/>
        <v>8514.77</v>
      </c>
      <c r="D541" s="7">
        <f t="shared" si="94"/>
        <v>9248.18</v>
      </c>
      <c r="E541" s="7">
        <f t="shared" si="94"/>
        <v>9976.5300000000007</v>
      </c>
      <c r="F541" s="7">
        <f t="shared" si="94"/>
        <v>0</v>
      </c>
      <c r="G541" s="7">
        <f t="shared" si="94"/>
        <v>0</v>
      </c>
      <c r="H541" s="7">
        <f t="shared" si="94"/>
        <v>0</v>
      </c>
      <c r="I541" s="7">
        <f t="shared" si="94"/>
        <v>0</v>
      </c>
      <c r="J541" s="7">
        <f t="shared" si="94"/>
        <v>0</v>
      </c>
      <c r="K541" s="7">
        <f t="shared" si="94"/>
        <v>0</v>
      </c>
      <c r="L541" s="7">
        <f t="shared" si="94"/>
        <v>0</v>
      </c>
      <c r="M541" s="7">
        <f t="shared" si="94"/>
        <v>0</v>
      </c>
      <c r="N541" s="7">
        <f t="shared" si="94"/>
        <v>0</v>
      </c>
      <c r="O541" s="7">
        <f t="shared" si="94"/>
        <v>0</v>
      </c>
      <c r="P541" s="6"/>
      <c r="Q541" s="9" t="s">
        <v>13</v>
      </c>
    </row>
    <row r="542" spans="1:17">
      <c r="B542" s="7">
        <f t="shared" si="94"/>
        <v>0</v>
      </c>
      <c r="C542" s="7">
        <f t="shared" si="94"/>
        <v>8772.26</v>
      </c>
      <c r="D542" s="7">
        <f t="shared" si="94"/>
        <v>9461.7199999999993</v>
      </c>
      <c r="E542" s="7">
        <f t="shared" si="94"/>
        <v>10622.44</v>
      </c>
      <c r="F542" s="7">
        <f t="shared" si="94"/>
        <v>0</v>
      </c>
      <c r="G542" s="7">
        <f t="shared" si="94"/>
        <v>0</v>
      </c>
      <c r="H542" s="7">
        <f t="shared" si="94"/>
        <v>0</v>
      </c>
      <c r="I542" s="7">
        <f t="shared" si="94"/>
        <v>0</v>
      </c>
      <c r="J542" s="7">
        <f t="shared" si="94"/>
        <v>0</v>
      </c>
      <c r="K542" s="7">
        <f t="shared" si="94"/>
        <v>0</v>
      </c>
      <c r="L542" s="7">
        <f t="shared" si="94"/>
        <v>0</v>
      </c>
      <c r="M542" s="7">
        <f t="shared" si="94"/>
        <v>0</v>
      </c>
      <c r="N542" s="7">
        <f t="shared" si="94"/>
        <v>0</v>
      </c>
      <c r="O542" s="7">
        <f t="shared" si="94"/>
        <v>0</v>
      </c>
      <c r="P542" s="6"/>
      <c r="Q542" s="9" t="s">
        <v>14</v>
      </c>
    </row>
    <row r="543" spans="1:17">
      <c r="B543" s="18">
        <f t="shared" si="94"/>
        <v>0</v>
      </c>
      <c r="C543" s="18">
        <f t="shared" si="94"/>
        <v>9838.61</v>
      </c>
      <c r="D543" s="18">
        <f t="shared" si="94"/>
        <v>8165.57</v>
      </c>
      <c r="E543" s="18">
        <f t="shared" si="94"/>
        <v>9651.5499999999993</v>
      </c>
      <c r="F543" s="18">
        <f t="shared" si="94"/>
        <v>0</v>
      </c>
      <c r="G543" s="18">
        <f t="shared" si="94"/>
        <v>0</v>
      </c>
      <c r="H543" s="18">
        <f t="shared" si="94"/>
        <v>0</v>
      </c>
      <c r="I543" s="18">
        <f t="shared" si="94"/>
        <v>0</v>
      </c>
      <c r="J543" s="18">
        <f t="shared" si="94"/>
        <v>0</v>
      </c>
      <c r="K543" s="18">
        <f t="shared" si="94"/>
        <v>0</v>
      </c>
      <c r="L543" s="18">
        <f t="shared" si="94"/>
        <v>0</v>
      </c>
      <c r="M543" s="18">
        <f t="shared" si="94"/>
        <v>0</v>
      </c>
      <c r="N543" s="18">
        <f t="shared" si="94"/>
        <v>0</v>
      </c>
      <c r="O543" s="18">
        <f t="shared" si="94"/>
        <v>0</v>
      </c>
      <c r="P543" s="6"/>
      <c r="Q543" s="9" t="s">
        <v>19</v>
      </c>
    </row>
    <row r="544" spans="1:17">
      <c r="B544" s="18">
        <f>SUM(B540:B543)</f>
        <v>0</v>
      </c>
      <c r="C544" s="18">
        <f t="shared" ref="C544:M544" si="95">SUM(C540:C543)</f>
        <v>36610.639999999999</v>
      </c>
      <c r="D544" s="18">
        <f t="shared" si="95"/>
        <v>36419.699999999997</v>
      </c>
      <c r="E544" s="18">
        <f t="shared" si="95"/>
        <v>40337.22</v>
      </c>
      <c r="F544" s="18">
        <f t="shared" si="95"/>
        <v>10439.14</v>
      </c>
      <c r="G544" s="18">
        <f t="shared" si="95"/>
        <v>0</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6"/>
      <c r="Q544" s="9" t="s">
        <v>15</v>
      </c>
    </row>
    <row r="545" spans="1:17">
      <c r="B545" s="21">
        <f t="shared" ref="B545:O545" si="96">+B544/(B$465+B$472)</f>
        <v>0</v>
      </c>
      <c r="C545" s="22">
        <f t="shared" si="96"/>
        <v>2.1852915533266702E-2</v>
      </c>
      <c r="D545" s="22">
        <f t="shared" si="96"/>
        <v>1.9234512894359613E-2</v>
      </c>
      <c r="E545" s="22">
        <f t="shared" si="96"/>
        <v>2.0929702407530483E-2</v>
      </c>
      <c r="F545" s="22">
        <f t="shared" si="96"/>
        <v>5.1361518320389189E-3</v>
      </c>
      <c r="G545" s="22">
        <f t="shared" si="96"/>
        <v>0</v>
      </c>
      <c r="H545" s="22">
        <f t="shared" si="96"/>
        <v>0</v>
      </c>
      <c r="I545" s="22">
        <f t="shared" si="96"/>
        <v>0</v>
      </c>
      <c r="J545" s="22">
        <f t="shared" si="96"/>
        <v>0</v>
      </c>
      <c r="K545" s="22">
        <f t="shared" si="96"/>
        <v>0</v>
      </c>
      <c r="L545" s="22">
        <f t="shared" si="96"/>
        <v>0</v>
      </c>
      <c r="M545" s="22">
        <f t="shared" si="96"/>
        <v>0</v>
      </c>
      <c r="N545" s="23">
        <f t="shared" si="96"/>
        <v>0</v>
      </c>
      <c r="O545" s="23">
        <f t="shared" si="96"/>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f t="shared" ref="B547:O551" si="97">IFERROR(B507+B468-B532-B540,"")</f>
        <v>76105.25</v>
      </c>
      <c r="C547" s="16">
        <f t="shared" si="97"/>
        <v>13191</v>
      </c>
      <c r="D547" s="16">
        <f t="shared" si="97"/>
        <v>24640.659999999971</v>
      </c>
      <c r="E547" s="16">
        <f t="shared" si="97"/>
        <v>38760.560000000012</v>
      </c>
      <c r="F547" s="16">
        <f t="shared" si="97"/>
        <v>65652.000000000015</v>
      </c>
      <c r="G547" s="16">
        <f t="shared" si="97"/>
        <v>52639.850000000035</v>
      </c>
      <c r="H547" s="16">
        <f t="shared" si="97"/>
        <v>46771.300000000017</v>
      </c>
      <c r="I547" s="16">
        <f t="shared" si="97"/>
        <v>44485.199999999983</v>
      </c>
      <c r="J547" s="16">
        <f t="shared" si="97"/>
        <v>45328.369999999937</v>
      </c>
      <c r="K547" s="16">
        <f t="shared" si="97"/>
        <v>65956.00999999998</v>
      </c>
      <c r="L547" s="16">
        <f t="shared" si="97"/>
        <v>100064.54999999999</v>
      </c>
      <c r="M547" s="16">
        <f t="shared" si="97"/>
        <v>120982.97000000003</v>
      </c>
      <c r="N547" s="16">
        <f t="shared" si="97"/>
        <v>91307.150000000023</v>
      </c>
      <c r="O547" s="16">
        <f t="shared" si="97"/>
        <v>100273.62000000008</v>
      </c>
      <c r="P547" s="6"/>
      <c r="Q547" s="9" t="s">
        <v>12</v>
      </c>
    </row>
    <row r="548" spans="1:17">
      <c r="B548" s="7">
        <f t="shared" si="97"/>
        <v>65105</v>
      </c>
      <c r="C548" s="7">
        <f t="shared" si="97"/>
        <v>17259.319999999996</v>
      </c>
      <c r="D548" s="7">
        <f t="shared" si="97"/>
        <v>20027.249999999993</v>
      </c>
      <c r="E548" s="7">
        <f t="shared" si="97"/>
        <v>55468.53</v>
      </c>
      <c r="F548" s="7">
        <f t="shared" si="97"/>
        <v>47900.049999999988</v>
      </c>
      <c r="G548" s="7">
        <f t="shared" si="97"/>
        <v>38364.929999999964</v>
      </c>
      <c r="H548" s="7">
        <f t="shared" si="97"/>
        <v>39792.689999999944</v>
      </c>
      <c r="I548" s="7">
        <f t="shared" si="97"/>
        <v>39615.01999999999</v>
      </c>
      <c r="J548" s="7">
        <f t="shared" si="97"/>
        <v>60479.470000000088</v>
      </c>
      <c r="K548" s="7">
        <f t="shared" si="97"/>
        <v>79683.699999999895</v>
      </c>
      <c r="L548" s="7">
        <f t="shared" si="97"/>
        <v>120994.96000000002</v>
      </c>
      <c r="M548" s="7">
        <f t="shared" si="97"/>
        <v>129519.38</v>
      </c>
      <c r="N548" s="7">
        <f t="shared" si="97"/>
        <v>65706.680000000022</v>
      </c>
      <c r="O548" s="7">
        <f t="shared" si="97"/>
        <v>75875</v>
      </c>
      <c r="P548" s="6"/>
      <c r="Q548" s="9" t="s">
        <v>13</v>
      </c>
    </row>
    <row r="549" spans="1:17">
      <c r="B549" s="7">
        <f t="shared" si="97"/>
        <v>50249.279999999941</v>
      </c>
      <c r="C549" s="7">
        <f t="shared" si="97"/>
        <v>31263.480000000018</v>
      </c>
      <c r="D549" s="7">
        <f t="shared" si="97"/>
        <v>18353.050000000017</v>
      </c>
      <c r="E549" s="7">
        <f t="shared" si="97"/>
        <v>45013.559999999939</v>
      </c>
      <c r="F549" s="7">
        <f t="shared" si="97"/>
        <v>58881.290000000008</v>
      </c>
      <c r="G549" s="7">
        <f t="shared" si="97"/>
        <v>42492.669999999955</v>
      </c>
      <c r="H549" s="7">
        <f t="shared" si="97"/>
        <v>35882.75</v>
      </c>
      <c r="I549" s="7">
        <f t="shared" si="97"/>
        <v>50315.349999999977</v>
      </c>
      <c r="J549" s="7">
        <f t="shared" si="97"/>
        <v>39310.020000000048</v>
      </c>
      <c r="K549" s="7">
        <f t="shared" si="97"/>
        <v>98046.20000000007</v>
      </c>
      <c r="L549" s="7">
        <f t="shared" si="97"/>
        <v>138006.89000000007</v>
      </c>
      <c r="M549" s="7">
        <f t="shared" si="97"/>
        <v>147932.08999999991</v>
      </c>
      <c r="N549" s="7">
        <f t="shared" si="97"/>
        <v>107217.76000000001</v>
      </c>
      <c r="O549" s="7">
        <f t="shared" si="97"/>
        <v>71125.849999999919</v>
      </c>
      <c r="P549" s="6"/>
      <c r="Q549" s="9" t="s">
        <v>14</v>
      </c>
    </row>
    <row r="550" spans="1:17">
      <c r="B550" s="18">
        <f t="shared" si="97"/>
        <v>39269.619999999995</v>
      </c>
      <c r="C550" s="18">
        <f t="shared" si="97"/>
        <v>29194.790000000023</v>
      </c>
      <c r="D550" s="18">
        <f t="shared" si="97"/>
        <v>27034.629999999983</v>
      </c>
      <c r="E550" s="18">
        <f t="shared" si="97"/>
        <v>-3645.5700000000179</v>
      </c>
      <c r="F550" s="18">
        <f t="shared" si="97"/>
        <v>23905.73000000001</v>
      </c>
      <c r="G550" s="18">
        <f t="shared" si="97"/>
        <v>46699.290000000008</v>
      </c>
      <c r="H550" s="18">
        <f t="shared" si="97"/>
        <v>76906.34</v>
      </c>
      <c r="I550" s="18">
        <f t="shared" si="97"/>
        <v>77661.160000000033</v>
      </c>
      <c r="J550" s="18">
        <f t="shared" si="97"/>
        <v>76025.690000000061</v>
      </c>
      <c r="K550" s="18">
        <f t="shared" si="97"/>
        <v>61575.250000000058</v>
      </c>
      <c r="L550" s="18">
        <f t="shared" si="97"/>
        <v>91788.910000000033</v>
      </c>
      <c r="M550" s="18">
        <f t="shared" si="97"/>
        <v>121949.75</v>
      </c>
      <c r="N550" s="18">
        <f t="shared" si="97"/>
        <v>88500.399999999965</v>
      </c>
      <c r="O550" s="18">
        <f t="shared" si="97"/>
        <v>121676.13</v>
      </c>
      <c r="P550" s="6"/>
      <c r="Q550" s="9" t="s">
        <v>19</v>
      </c>
    </row>
    <row r="551" spans="1:17">
      <c r="B551" s="25">
        <f t="shared" si="97"/>
        <v>230729.14999999991</v>
      </c>
      <c r="C551" s="18">
        <f t="shared" si="97"/>
        <v>90908.589999999982</v>
      </c>
      <c r="D551" s="18">
        <f t="shared" si="97"/>
        <v>90055.590000000157</v>
      </c>
      <c r="E551" s="18">
        <f t="shared" si="97"/>
        <v>135597.07999999958</v>
      </c>
      <c r="F551" s="18">
        <f t="shared" si="97"/>
        <v>196339.07000000007</v>
      </c>
      <c r="G551" s="18">
        <f t="shared" si="97"/>
        <v>180196.73999999953</v>
      </c>
      <c r="H551" s="18">
        <f t="shared" si="97"/>
        <v>199353.07999999973</v>
      </c>
      <c r="I551" s="18">
        <f t="shared" si="97"/>
        <v>212076.7300000001</v>
      </c>
      <c r="J551" s="18">
        <f t="shared" si="97"/>
        <v>221143.54999999981</v>
      </c>
      <c r="K551" s="18">
        <f t="shared" si="97"/>
        <v>305261.15999999945</v>
      </c>
      <c r="L551" s="18">
        <f t="shared" si="97"/>
        <v>450855.30999999959</v>
      </c>
      <c r="M551" s="18">
        <f t="shared" si="97"/>
        <v>520384.18999999971</v>
      </c>
      <c r="N551" s="18">
        <f t="shared" si="97"/>
        <v>352731.98999999976</v>
      </c>
      <c r="O551" s="18">
        <f t="shared" si="97"/>
        <v>368950.60000000033</v>
      </c>
      <c r="P551" s="6"/>
      <c r="Q551" s="9" t="s">
        <v>15</v>
      </c>
    </row>
    <row r="552" spans="1:17">
      <c r="B552" s="10">
        <f t="shared" ref="B552:O552" si="98">+B551/(B$465+B$472)</f>
        <v>0.11628090574717756</v>
      </c>
      <c r="C552" s="10">
        <f t="shared" si="98"/>
        <v>5.4263398250300285E-2</v>
      </c>
      <c r="D552" s="10">
        <f t="shared" si="98"/>
        <v>4.7561495758179383E-2</v>
      </c>
      <c r="E552" s="10">
        <f t="shared" si="98"/>
        <v>7.0357018449216241E-2</v>
      </c>
      <c r="F552" s="10">
        <f t="shared" si="98"/>
        <v>9.6600608295445589E-2</v>
      </c>
      <c r="G552" s="10">
        <f t="shared" si="98"/>
        <v>8.2303003944997552E-2</v>
      </c>
      <c r="H552" s="10">
        <f t="shared" si="98"/>
        <v>9.209710824075415E-2</v>
      </c>
      <c r="I552" s="10">
        <f t="shared" si="98"/>
        <v>9.1890666618831524E-2</v>
      </c>
      <c r="J552" s="10">
        <f t="shared" si="98"/>
        <v>9.2256979798686439E-2</v>
      </c>
      <c r="K552" s="10">
        <f t="shared" si="98"/>
        <v>0.11394065737358193</v>
      </c>
      <c r="L552" s="10">
        <f t="shared" si="98"/>
        <v>0.14536824298938578</v>
      </c>
      <c r="M552" s="10">
        <f t="shared" si="98"/>
        <v>0.15812516478075603</v>
      </c>
      <c r="N552" s="10">
        <f t="shared" si="98"/>
        <v>0.12107764267618565</v>
      </c>
      <c r="O552" s="10">
        <f t="shared" si="98"/>
        <v>0.13914301078420516</v>
      </c>
      <c r="P552" s="6"/>
      <c r="Q552" s="11" t="s">
        <v>26</v>
      </c>
    </row>
    <row r="553" spans="1:17" s="87" customFormat="1">
      <c r="A553" s="86"/>
      <c r="B553" s="19"/>
      <c r="C553" s="10">
        <f t="shared" ref="C553:M553" si="99">C551/B551-1</f>
        <v>-0.60599434445105871</v>
      </c>
      <c r="D553" s="10">
        <f t="shared" si="99"/>
        <v>-9.3830517006129321E-3</v>
      </c>
      <c r="E553" s="10">
        <f t="shared" si="99"/>
        <v>0.50570419892867657</v>
      </c>
      <c r="F553" s="10">
        <f t="shared" si="99"/>
        <v>0.44795942508496989</v>
      </c>
      <c r="G553" s="10">
        <f t="shared" si="99"/>
        <v>-8.2216596014234589E-2</v>
      </c>
      <c r="H553" s="10">
        <f t="shared" si="99"/>
        <v>0.10630791655831429</v>
      </c>
      <c r="I553" s="10">
        <f t="shared" si="99"/>
        <v>6.3824697366102301E-2</v>
      </c>
      <c r="J553" s="10">
        <f t="shared" si="99"/>
        <v>4.2752545269816755E-2</v>
      </c>
      <c r="K553" s="10">
        <f t="shared" si="99"/>
        <v>0.38037559766043239</v>
      </c>
      <c r="L553" s="10">
        <f t="shared" si="99"/>
        <v>0.47694947500035845</v>
      </c>
      <c r="M553" s="10">
        <f t="shared" si="99"/>
        <v>0.15421550652248106</v>
      </c>
      <c r="N553" s="10">
        <f>N551/M551-1</f>
        <v>-0.32217004901705415</v>
      </c>
      <c r="O553" s="10">
        <f>O551/N551-1</f>
        <v>4.5979980437840684E-2</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f t="shared" ref="B555:O555" si="100">IFERROR(B547+B593,"")</f>
        <v>89998.84</v>
      </c>
      <c r="C555" s="16">
        <f t="shared" si="100"/>
        <v>27888</v>
      </c>
      <c r="D555" s="16">
        <f t="shared" si="100"/>
        <v>38438.02999999997</v>
      </c>
      <c r="E555" s="16">
        <f t="shared" si="100"/>
        <v>52413.210000000014</v>
      </c>
      <c r="F555" s="16">
        <f t="shared" si="100"/>
        <v>79926.460000000021</v>
      </c>
      <c r="G555" s="16">
        <f t="shared" si="100"/>
        <v>67381.180000000037</v>
      </c>
      <c r="H555" s="16">
        <f t="shared" si="100"/>
        <v>60858.860000000015</v>
      </c>
      <c r="I555" s="16">
        <f t="shared" si="100"/>
        <v>58955.559999999983</v>
      </c>
      <c r="J555" s="16">
        <f t="shared" si="100"/>
        <v>60494.019999999939</v>
      </c>
      <c r="K555" s="16">
        <f t="shared" si="100"/>
        <v>80318.699999999983</v>
      </c>
      <c r="L555" s="16">
        <f t="shared" si="100"/>
        <v>112427.95999999999</v>
      </c>
      <c r="M555" s="16">
        <f t="shared" si="100"/>
        <v>132945.19000000003</v>
      </c>
      <c r="N555" s="16">
        <f t="shared" si="100"/>
        <v>111096.20000000003</v>
      </c>
      <c r="O555" s="16">
        <f t="shared" si="100"/>
        <v>110460.38000000008</v>
      </c>
      <c r="P555" s="6"/>
      <c r="Q555" s="9" t="s">
        <v>12</v>
      </c>
    </row>
    <row r="556" spans="1:17">
      <c r="B556" s="7">
        <f t="shared" ref="B556:O558" si="101">IFERROR(B548+B594-B593,"")</f>
        <v>80724.41</v>
      </c>
      <c r="C556" s="7">
        <f t="shared" si="101"/>
        <v>32072.709999999992</v>
      </c>
      <c r="D556" s="7">
        <f t="shared" si="101"/>
        <v>33503.139999999992</v>
      </c>
      <c r="E556" s="7">
        <f t="shared" si="101"/>
        <v>69479.86</v>
      </c>
      <c r="F556" s="7">
        <f t="shared" si="101"/>
        <v>62029.019999999982</v>
      </c>
      <c r="G556" s="7">
        <f t="shared" si="101"/>
        <v>53576.849999999962</v>
      </c>
      <c r="H556" s="7">
        <f t="shared" si="101"/>
        <v>54483.499999999942</v>
      </c>
      <c r="I556" s="7">
        <f t="shared" si="101"/>
        <v>54382.179999999993</v>
      </c>
      <c r="J556" s="7">
        <f t="shared" si="101"/>
        <v>75553.910000000091</v>
      </c>
      <c r="K556" s="7">
        <f t="shared" si="101"/>
        <v>93952.889999999898</v>
      </c>
      <c r="L556" s="7">
        <f t="shared" si="101"/>
        <v>133577.20000000001</v>
      </c>
      <c r="M556" s="7">
        <f t="shared" si="101"/>
        <v>141518.49000000002</v>
      </c>
      <c r="N556" s="7">
        <f t="shared" si="101"/>
        <v>77102.810000000012</v>
      </c>
      <c r="O556" s="7">
        <f t="shared" si="101"/>
        <v>85773.27</v>
      </c>
      <c r="P556" s="6"/>
      <c r="Q556" s="9" t="s">
        <v>13</v>
      </c>
    </row>
    <row r="557" spans="1:17">
      <c r="B557" s="7">
        <f t="shared" si="101"/>
        <v>65743.29999999993</v>
      </c>
      <c r="C557" s="7">
        <f t="shared" si="101"/>
        <v>45699.810000000012</v>
      </c>
      <c r="D557" s="7">
        <f t="shared" si="101"/>
        <v>32352.020000000022</v>
      </c>
      <c r="E557" s="7">
        <f t="shared" si="101"/>
        <v>59637.369999999952</v>
      </c>
      <c r="F557" s="7">
        <f t="shared" si="101"/>
        <v>73333.140000000014</v>
      </c>
      <c r="G557" s="7">
        <f t="shared" si="101"/>
        <v>56728.209999999963</v>
      </c>
      <c r="H557" s="7">
        <f t="shared" si="101"/>
        <v>50408.850000000006</v>
      </c>
      <c r="I557" s="7">
        <f t="shared" si="101"/>
        <v>65325.539999999964</v>
      </c>
      <c r="J557" s="7">
        <f t="shared" si="101"/>
        <v>54234.350000000049</v>
      </c>
      <c r="K557" s="7">
        <f t="shared" si="101"/>
        <v>111987.83000000007</v>
      </c>
      <c r="L557" s="7">
        <f t="shared" si="101"/>
        <v>150714.69000000009</v>
      </c>
      <c r="M557" s="7">
        <f t="shared" si="101"/>
        <v>160065.47999999992</v>
      </c>
      <c r="N557" s="7">
        <f t="shared" si="101"/>
        <v>118501.41000000003</v>
      </c>
      <c r="O557" s="7">
        <f t="shared" si="101"/>
        <v>110078.92999999992</v>
      </c>
      <c r="P557" s="6"/>
      <c r="Q557" s="9" t="s">
        <v>14</v>
      </c>
    </row>
    <row r="558" spans="1:17">
      <c r="B558" s="18">
        <f t="shared" si="101"/>
        <v>54230.6</v>
      </c>
      <c r="C558" s="18">
        <f t="shared" si="101"/>
        <v>43559.910000000018</v>
      </c>
      <c r="D558" s="18">
        <f t="shared" si="101"/>
        <v>40793.769999999982</v>
      </c>
      <c r="E558" s="18">
        <f t="shared" si="101"/>
        <v>10915.259999999987</v>
      </c>
      <c r="F558" s="18">
        <f t="shared" si="101"/>
        <v>39024.540000000008</v>
      </c>
      <c r="G558" s="18">
        <f t="shared" si="101"/>
        <v>61051.110000000008</v>
      </c>
      <c r="H558" s="18">
        <f t="shared" si="101"/>
        <v>91634.69</v>
      </c>
      <c r="I558" s="18">
        <f t="shared" si="101"/>
        <v>93187.110000000044</v>
      </c>
      <c r="J558" s="18">
        <f t="shared" si="101"/>
        <v>90960.970000000074</v>
      </c>
      <c r="K558" s="18">
        <f t="shared" si="101"/>
        <v>74612.090000000055</v>
      </c>
      <c r="L558" s="18">
        <f t="shared" si="101"/>
        <v>104256.66000000005</v>
      </c>
      <c r="M558" s="18">
        <f t="shared" si="101"/>
        <v>134226.04</v>
      </c>
      <c r="N558" s="18">
        <f t="shared" si="101"/>
        <v>99810.939999999959</v>
      </c>
      <c r="O558" s="18">
        <f t="shared" si="101"/>
        <v>142711.69</v>
      </c>
      <c r="P558" s="6"/>
      <c r="Q558" s="9" t="s">
        <v>19</v>
      </c>
    </row>
    <row r="559" spans="1:17">
      <c r="B559" s="25">
        <f t="shared" ref="B559:O559" si="102">IFERROR(B551+B596,"")</f>
        <v>290697.14999999991</v>
      </c>
      <c r="C559" s="18">
        <f t="shared" si="102"/>
        <v>149220.43</v>
      </c>
      <c r="D559" s="18">
        <f t="shared" si="102"/>
        <v>145086.96000000017</v>
      </c>
      <c r="E559" s="18">
        <f t="shared" si="102"/>
        <v>192445.69999999958</v>
      </c>
      <c r="F559" s="18">
        <f t="shared" si="102"/>
        <v>254313.16000000006</v>
      </c>
      <c r="G559" s="18">
        <f t="shared" si="102"/>
        <v>238737.34999999951</v>
      </c>
      <c r="H559" s="18">
        <f t="shared" si="102"/>
        <v>257385.89999999973</v>
      </c>
      <c r="I559" s="18">
        <f t="shared" si="102"/>
        <v>271850.39000000013</v>
      </c>
      <c r="J559" s="18">
        <f t="shared" si="102"/>
        <v>281243.24999999983</v>
      </c>
      <c r="K559" s="18">
        <f t="shared" si="102"/>
        <v>360871.50999999943</v>
      </c>
      <c r="L559" s="18">
        <f t="shared" si="102"/>
        <v>500976.5099999996</v>
      </c>
      <c r="M559" s="18">
        <f t="shared" si="102"/>
        <v>568755.19999999972</v>
      </c>
      <c r="N559" s="18">
        <f t="shared" si="102"/>
        <v>406511.35999999975</v>
      </c>
      <c r="O559" s="18">
        <f t="shared" si="102"/>
        <v>449024.27000000031</v>
      </c>
      <c r="P559" s="6"/>
      <c r="Q559" s="9" t="s">
        <v>15</v>
      </c>
    </row>
    <row r="560" spans="1:17">
      <c r="B560" s="10">
        <f t="shared" ref="B560:O560" si="103">+B559/(B$465+B$472)</f>
        <v>0.14650306604138721</v>
      </c>
      <c r="C560" s="10">
        <f t="shared" si="103"/>
        <v>8.9069774596339663E-2</v>
      </c>
      <c r="D560" s="10">
        <f t="shared" si="103"/>
        <v>7.6625480246225008E-2</v>
      </c>
      <c r="E560" s="10">
        <f t="shared" si="103"/>
        <v>9.985396193909446E-2</v>
      </c>
      <c r="F560" s="10">
        <f t="shared" si="103"/>
        <v>0.12512438789455904</v>
      </c>
      <c r="G560" s="10">
        <f t="shared" si="103"/>
        <v>0.10904082426168349</v>
      </c>
      <c r="H560" s="10">
        <f t="shared" si="103"/>
        <v>0.11890710237305555</v>
      </c>
      <c r="I560" s="10">
        <f t="shared" si="103"/>
        <v>0.11778997892738789</v>
      </c>
      <c r="J560" s="10">
        <f t="shared" si="103"/>
        <v>0.11732945787370659</v>
      </c>
      <c r="K560" s="10">
        <f t="shared" si="103"/>
        <v>0.13469757199637566</v>
      </c>
      <c r="L560" s="10">
        <f t="shared" si="103"/>
        <v>0.16152870648824</v>
      </c>
      <c r="M560" s="10">
        <f t="shared" si="103"/>
        <v>0.17282329372825847</v>
      </c>
      <c r="N560" s="10">
        <f t="shared" si="103"/>
        <v>0.13953777537980117</v>
      </c>
      <c r="O560" s="10">
        <f t="shared" si="103"/>
        <v>0.16934133958036612</v>
      </c>
      <c r="P560" s="6"/>
      <c r="Q560" s="11" t="s">
        <v>28</v>
      </c>
    </row>
    <row r="561" spans="1:17" s="87" customFormat="1">
      <c r="A561" s="86"/>
      <c r="B561" s="19"/>
      <c r="C561" s="10">
        <f t="shared" ref="C561:M561" si="104">C559/B559-1</f>
        <v>-0.48668079477215365</v>
      </c>
      <c r="D561" s="10">
        <f t="shared" si="104"/>
        <v>-2.7700429492126699E-2</v>
      </c>
      <c r="E561" s="10">
        <f t="shared" si="104"/>
        <v>0.32641624030167393</v>
      </c>
      <c r="F561" s="10">
        <f t="shared" si="104"/>
        <v>0.32148008503178094</v>
      </c>
      <c r="G561" s="10">
        <f t="shared" si="104"/>
        <v>-6.1246574892154793E-2</v>
      </c>
      <c r="H561" s="10">
        <f t="shared" si="104"/>
        <v>7.8113248722917694E-2</v>
      </c>
      <c r="I561" s="10">
        <f t="shared" si="104"/>
        <v>5.6197678272199125E-2</v>
      </c>
      <c r="J561" s="10">
        <f t="shared" si="104"/>
        <v>3.4551578167681507E-2</v>
      </c>
      <c r="K561" s="10">
        <f t="shared" si="104"/>
        <v>0.2831294973301568</v>
      </c>
      <c r="L561" s="10">
        <f t="shared" si="104"/>
        <v>0.38824067879451163</v>
      </c>
      <c r="M561" s="10">
        <f t="shared" si="104"/>
        <v>0.13529314977263129</v>
      </c>
      <c r="N561" s="10">
        <f>N559/M559-1</f>
        <v>-0.28526128640230464</v>
      </c>
      <c r="O561" s="10">
        <f>O559/N559-1</f>
        <v>0.10457988185127376</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f t="shared" ref="B563:O566" si="105">IFERROR(VLOOKUP($B$562,$130:$216,MATCH($Q563&amp;"/"&amp;B$348,$128:$128,0),FALSE),"")</f>
        <v>4757.84</v>
      </c>
      <c r="C563" s="16">
        <f t="shared" si="105"/>
        <v>4938</v>
      </c>
      <c r="D563" s="16">
        <f t="shared" si="105"/>
        <v>3987.15</v>
      </c>
      <c r="E563" s="16">
        <f t="shared" si="105"/>
        <v>2209.1</v>
      </c>
      <c r="F563" s="16">
        <f t="shared" si="105"/>
        <v>5764.39</v>
      </c>
      <c r="G563" s="16">
        <f t="shared" si="105"/>
        <v>4598.04</v>
      </c>
      <c r="H563" s="16">
        <f t="shared" si="105"/>
        <v>3706.83</v>
      </c>
      <c r="I563" s="16">
        <f t="shared" si="105"/>
        <v>2645.94</v>
      </c>
      <c r="J563" s="16">
        <f t="shared" si="105"/>
        <v>1120</v>
      </c>
      <c r="K563" s="16">
        <f t="shared" si="105"/>
        <v>641.52</v>
      </c>
      <c r="L563" s="16">
        <f t="shared" si="105"/>
        <v>121.81</v>
      </c>
      <c r="M563" s="16">
        <f t="shared" si="105"/>
        <v>1337.52</v>
      </c>
      <c r="N563" s="16">
        <f t="shared" si="105"/>
        <v>2831.53</v>
      </c>
      <c r="O563" s="16">
        <f t="shared" si="105"/>
        <v>1385.37</v>
      </c>
      <c r="P563" s="6"/>
      <c r="Q563" s="9" t="s">
        <v>12</v>
      </c>
    </row>
    <row r="564" spans="1:17">
      <c r="B564" s="7">
        <f t="shared" si="105"/>
        <v>4079</v>
      </c>
      <c r="C564" s="7">
        <f t="shared" si="105"/>
        <v>4075.63</v>
      </c>
      <c r="D564" s="7">
        <f t="shared" si="105"/>
        <v>3751.09</v>
      </c>
      <c r="E564" s="7">
        <f t="shared" si="105"/>
        <v>3762.37</v>
      </c>
      <c r="F564" s="7">
        <f t="shared" si="105"/>
        <v>5698.42</v>
      </c>
      <c r="G564" s="7">
        <f t="shared" si="105"/>
        <v>3999.21</v>
      </c>
      <c r="H564" s="7">
        <f t="shared" si="105"/>
        <v>3440.77</v>
      </c>
      <c r="I564" s="7">
        <f t="shared" si="105"/>
        <v>2292.16</v>
      </c>
      <c r="J564" s="7">
        <f t="shared" si="105"/>
        <v>805.91</v>
      </c>
      <c r="K564" s="7">
        <f t="shared" si="105"/>
        <v>562.29999999999995</v>
      </c>
      <c r="L564" s="7">
        <f t="shared" si="105"/>
        <v>210.97</v>
      </c>
      <c r="M564" s="7">
        <f t="shared" si="105"/>
        <v>1600.33</v>
      </c>
      <c r="N564" s="7">
        <f t="shared" si="105"/>
        <v>2330.8000000000002</v>
      </c>
      <c r="O564" s="7">
        <f t="shared" si="105"/>
        <v>1141.9100000000001</v>
      </c>
      <c r="P564" s="6"/>
      <c r="Q564" s="9" t="s">
        <v>13</v>
      </c>
    </row>
    <row r="565" spans="1:17">
      <c r="B565" s="7">
        <f t="shared" si="105"/>
        <v>3239.23</v>
      </c>
      <c r="C565" s="7">
        <f t="shared" si="105"/>
        <v>3452.58</v>
      </c>
      <c r="D565" s="7">
        <f t="shared" si="105"/>
        <v>3530.71</v>
      </c>
      <c r="E565" s="7">
        <f t="shared" si="105"/>
        <v>4993.1000000000004</v>
      </c>
      <c r="F565" s="7">
        <f t="shared" si="105"/>
        <v>5266.88</v>
      </c>
      <c r="G565" s="7">
        <f t="shared" si="105"/>
        <v>3605.33</v>
      </c>
      <c r="H565" s="7">
        <f t="shared" si="105"/>
        <v>3198.32</v>
      </c>
      <c r="I565" s="7">
        <f t="shared" si="105"/>
        <v>1912.37</v>
      </c>
      <c r="J565" s="7">
        <f t="shared" si="105"/>
        <v>673.57</v>
      </c>
      <c r="K565" s="7">
        <f t="shared" si="105"/>
        <v>152.81</v>
      </c>
      <c r="L565" s="7">
        <f t="shared" si="105"/>
        <v>358.12</v>
      </c>
      <c r="M565" s="7">
        <f t="shared" si="105"/>
        <v>2577.1</v>
      </c>
      <c r="N565" s="7">
        <f t="shared" si="105"/>
        <v>1977.74</v>
      </c>
      <c r="O565" s="7">
        <f t="shared" si="105"/>
        <v>1206.27</v>
      </c>
      <c r="P565" s="6"/>
      <c r="Q565" s="9" t="s">
        <v>14</v>
      </c>
    </row>
    <row r="566" spans="1:17">
      <c r="B566" s="18">
        <f t="shared" si="105"/>
        <v>4798.46</v>
      </c>
      <c r="C566" s="18">
        <f t="shared" si="105"/>
        <v>4061.74</v>
      </c>
      <c r="D566" s="18">
        <f t="shared" si="105"/>
        <v>3861.49</v>
      </c>
      <c r="E566" s="18">
        <f t="shared" si="105"/>
        <v>5732.62</v>
      </c>
      <c r="F566" s="18">
        <f t="shared" si="105"/>
        <v>5302.52</v>
      </c>
      <c r="G566" s="18">
        <f t="shared" si="105"/>
        <v>3877.67</v>
      </c>
      <c r="H566" s="18">
        <f t="shared" si="105"/>
        <v>3080.56</v>
      </c>
      <c r="I566" s="18">
        <f t="shared" si="105"/>
        <v>1567.71</v>
      </c>
      <c r="J566" s="18">
        <f t="shared" si="105"/>
        <v>668.99</v>
      </c>
      <c r="K566" s="18">
        <f t="shared" si="105"/>
        <v>94.05</v>
      </c>
      <c r="L566" s="18">
        <f t="shared" si="105"/>
        <v>750.44</v>
      </c>
      <c r="M566" s="18">
        <f t="shared" si="105"/>
        <v>2815.19</v>
      </c>
      <c r="N566" s="18">
        <f t="shared" si="105"/>
        <v>1961.05</v>
      </c>
      <c r="O566" s="18">
        <f t="shared" si="105"/>
        <v>1179.6099999999999</v>
      </c>
      <c r="P566" s="6"/>
      <c r="Q566" s="9" t="s">
        <v>19</v>
      </c>
    </row>
    <row r="567" spans="1:17">
      <c r="B567" s="18">
        <f>SUM(B563:B566)</f>
        <v>16874.53</v>
      </c>
      <c r="C567" s="18">
        <f t="shared" ref="C567:M567" si="106">SUM(C563:C566)</f>
        <v>16527.95</v>
      </c>
      <c r="D567" s="18">
        <f t="shared" si="106"/>
        <v>15130.44</v>
      </c>
      <c r="E567" s="18">
        <f t="shared" si="106"/>
        <v>16697.189999999999</v>
      </c>
      <c r="F567" s="18">
        <f t="shared" si="106"/>
        <v>22032.210000000003</v>
      </c>
      <c r="G567" s="18">
        <f t="shared" si="106"/>
        <v>16080.25</v>
      </c>
      <c r="H567" s="18">
        <f t="shared" si="106"/>
        <v>13426.48</v>
      </c>
      <c r="I567" s="18">
        <f t="shared" si="106"/>
        <v>8418.18</v>
      </c>
      <c r="J567" s="18">
        <f t="shared" si="106"/>
        <v>3268.4700000000003</v>
      </c>
      <c r="K567" s="18">
        <f t="shared" si="106"/>
        <v>1450.6799999999998</v>
      </c>
      <c r="L567" s="18">
        <f t="shared" si="106"/>
        <v>1441.3400000000001</v>
      </c>
      <c r="M567" s="18">
        <f t="shared" si="106"/>
        <v>8330.14</v>
      </c>
      <c r="N567" s="18">
        <f>IF(N564="",N563*4,IF(N565="",(N564+N563)*2,IF(N566="",((N565+N564+N563)/3)*4,SUM(N563:N566))))</f>
        <v>9101.119999999999</v>
      </c>
      <c r="O567" s="18">
        <f>IF(O564="",O563*4,IF(O565="",(O564+O563)*2,IF(O566="",((O565+O564+O563)/3)*4,SUM(O563:O566))))</f>
        <v>4913.16</v>
      </c>
      <c r="P567" s="6"/>
      <c r="Q567" s="9" t="s">
        <v>15</v>
      </c>
    </row>
    <row r="568" spans="1:17">
      <c r="B568" s="10">
        <f t="shared" ref="B568:O568" si="107">+B567/(B$465+B$472)</f>
        <v>8.5042814592691078E-3</v>
      </c>
      <c r="C568" s="10">
        <f t="shared" si="107"/>
        <v>9.8655444233713314E-3</v>
      </c>
      <c r="D568" s="10">
        <f t="shared" si="107"/>
        <v>7.9909127004707484E-3</v>
      </c>
      <c r="E568" s="10">
        <f t="shared" si="107"/>
        <v>8.6636416129320225E-3</v>
      </c>
      <c r="F568" s="10">
        <f t="shared" si="107"/>
        <v>1.0840047719962199E-2</v>
      </c>
      <c r="G568" s="10">
        <f t="shared" si="107"/>
        <v>7.3444884695835801E-3</v>
      </c>
      <c r="H568" s="10">
        <f t="shared" si="107"/>
        <v>6.2027633676506148E-3</v>
      </c>
      <c r="I568" s="10">
        <f t="shared" si="107"/>
        <v>3.6475108415586887E-3</v>
      </c>
      <c r="J568" s="10">
        <f t="shared" si="107"/>
        <v>1.3635449497062563E-3</v>
      </c>
      <c r="K568" s="10">
        <f t="shared" si="107"/>
        <v>5.4147547902493758E-4</v>
      </c>
      <c r="L568" s="10">
        <f t="shared" si="107"/>
        <v>4.6472794864126473E-4</v>
      </c>
      <c r="M568" s="10">
        <f t="shared" si="107"/>
        <v>2.5312159467157673E-3</v>
      </c>
      <c r="N568" s="10">
        <f t="shared" si="107"/>
        <v>3.1240210316991306E-3</v>
      </c>
      <c r="O568" s="10">
        <f t="shared" si="107"/>
        <v>1.8529089663074805E-3</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f t="shared" ref="B570:O573" si="108">IFERROR(B547-B563,"")</f>
        <v>71347.41</v>
      </c>
      <c r="C570" s="16">
        <f t="shared" si="108"/>
        <v>8253</v>
      </c>
      <c r="D570" s="16">
        <f t="shared" si="108"/>
        <v>20653.509999999969</v>
      </c>
      <c r="E570" s="16">
        <f t="shared" si="108"/>
        <v>36551.460000000014</v>
      </c>
      <c r="F570" s="16">
        <f t="shared" si="108"/>
        <v>59887.610000000015</v>
      </c>
      <c r="G570" s="16">
        <f t="shared" si="108"/>
        <v>48041.810000000034</v>
      </c>
      <c r="H570" s="16">
        <f t="shared" si="108"/>
        <v>43064.470000000016</v>
      </c>
      <c r="I570" s="16">
        <f t="shared" si="108"/>
        <v>41839.25999999998</v>
      </c>
      <c r="J570" s="16">
        <f t="shared" si="108"/>
        <v>44208.369999999937</v>
      </c>
      <c r="K570" s="16">
        <f t="shared" si="108"/>
        <v>65314.489999999983</v>
      </c>
      <c r="L570" s="16">
        <f t="shared" si="108"/>
        <v>99942.739999999991</v>
      </c>
      <c r="M570" s="16">
        <f t="shared" si="108"/>
        <v>119645.45000000003</v>
      </c>
      <c r="N570" s="16">
        <f t="shared" si="108"/>
        <v>88475.620000000024</v>
      </c>
      <c r="O570" s="16">
        <f t="shared" si="108"/>
        <v>98888.250000000087</v>
      </c>
      <c r="P570" s="6"/>
      <c r="Q570" s="9" t="s">
        <v>12</v>
      </c>
    </row>
    <row r="571" spans="1:17">
      <c r="B571" s="7">
        <f t="shared" si="108"/>
        <v>61026</v>
      </c>
      <c r="C571" s="7">
        <f t="shared" si="108"/>
        <v>13183.689999999995</v>
      </c>
      <c r="D571" s="7">
        <f t="shared" si="108"/>
        <v>16276.159999999993</v>
      </c>
      <c r="E571" s="7">
        <f t="shared" si="108"/>
        <v>51706.159999999996</v>
      </c>
      <c r="F571" s="7">
        <f t="shared" si="108"/>
        <v>42201.62999999999</v>
      </c>
      <c r="G571" s="7">
        <f t="shared" si="108"/>
        <v>34365.719999999965</v>
      </c>
      <c r="H571" s="7">
        <f t="shared" si="108"/>
        <v>36351.919999999947</v>
      </c>
      <c r="I571" s="7">
        <f t="shared" si="108"/>
        <v>37322.859999999986</v>
      </c>
      <c r="J571" s="7">
        <f t="shared" si="108"/>
        <v>59673.560000000085</v>
      </c>
      <c r="K571" s="7">
        <f t="shared" si="108"/>
        <v>79121.399999999892</v>
      </c>
      <c r="L571" s="7">
        <f t="shared" si="108"/>
        <v>120783.99000000002</v>
      </c>
      <c r="M571" s="7">
        <f t="shared" si="108"/>
        <v>127919.05</v>
      </c>
      <c r="N571" s="7">
        <f t="shared" si="108"/>
        <v>63375.880000000019</v>
      </c>
      <c r="O571" s="7">
        <f t="shared" si="108"/>
        <v>74733.09</v>
      </c>
      <c r="P571" s="6"/>
      <c r="Q571" s="9" t="s">
        <v>13</v>
      </c>
    </row>
    <row r="572" spans="1:17">
      <c r="B572" s="7">
        <f t="shared" si="108"/>
        <v>47010.049999999937</v>
      </c>
      <c r="C572" s="7">
        <f t="shared" si="108"/>
        <v>27810.900000000016</v>
      </c>
      <c r="D572" s="7">
        <f t="shared" si="108"/>
        <v>14822.340000000018</v>
      </c>
      <c r="E572" s="7">
        <f t="shared" si="108"/>
        <v>40020.459999999941</v>
      </c>
      <c r="F572" s="7">
        <f t="shared" si="108"/>
        <v>53614.410000000011</v>
      </c>
      <c r="G572" s="7">
        <f t="shared" si="108"/>
        <v>38887.339999999953</v>
      </c>
      <c r="H572" s="7">
        <f t="shared" si="108"/>
        <v>32684.43</v>
      </c>
      <c r="I572" s="7">
        <f t="shared" si="108"/>
        <v>48402.979999999974</v>
      </c>
      <c r="J572" s="7">
        <f t="shared" si="108"/>
        <v>38636.450000000048</v>
      </c>
      <c r="K572" s="7">
        <f t="shared" si="108"/>
        <v>97893.390000000072</v>
      </c>
      <c r="L572" s="7">
        <f t="shared" si="108"/>
        <v>137648.77000000008</v>
      </c>
      <c r="M572" s="7">
        <f t="shared" si="108"/>
        <v>145354.9899999999</v>
      </c>
      <c r="N572" s="7">
        <f t="shared" si="108"/>
        <v>105240.02</v>
      </c>
      <c r="O572" s="7">
        <f t="shared" si="108"/>
        <v>69919.579999999914</v>
      </c>
      <c r="P572" s="6"/>
      <c r="Q572" s="9" t="s">
        <v>14</v>
      </c>
    </row>
    <row r="573" spans="1:17">
      <c r="B573" s="7">
        <f t="shared" si="108"/>
        <v>34471.159999999996</v>
      </c>
      <c r="C573" s="18">
        <f t="shared" si="108"/>
        <v>25133.050000000025</v>
      </c>
      <c r="D573" s="18">
        <f t="shared" si="108"/>
        <v>23173.139999999985</v>
      </c>
      <c r="E573" s="18">
        <f t="shared" si="108"/>
        <v>-9378.1900000000169</v>
      </c>
      <c r="F573" s="18">
        <f t="shared" si="108"/>
        <v>18603.21000000001</v>
      </c>
      <c r="G573" s="18">
        <f t="shared" si="108"/>
        <v>42821.62000000001</v>
      </c>
      <c r="H573" s="18">
        <f t="shared" si="108"/>
        <v>73825.78</v>
      </c>
      <c r="I573" s="18">
        <f t="shared" si="108"/>
        <v>76093.450000000026</v>
      </c>
      <c r="J573" s="18">
        <f t="shared" si="108"/>
        <v>75356.700000000055</v>
      </c>
      <c r="K573" s="18">
        <f t="shared" si="108"/>
        <v>61481.200000000055</v>
      </c>
      <c r="L573" s="18">
        <f t="shared" si="108"/>
        <v>91038.47000000003</v>
      </c>
      <c r="M573" s="18">
        <f t="shared" si="108"/>
        <v>119134.56</v>
      </c>
      <c r="N573" s="18">
        <f t="shared" si="108"/>
        <v>86539.349999999962</v>
      </c>
      <c r="O573" s="18">
        <f t="shared" si="108"/>
        <v>120496.52</v>
      </c>
      <c r="P573" s="6"/>
      <c r="Q573" s="9" t="s">
        <v>19</v>
      </c>
    </row>
    <row r="574" spans="1:17">
      <c r="B574" s="25">
        <f t="shared" ref="B574:M574" si="109">B551-B567</f>
        <v>213854.61999999991</v>
      </c>
      <c r="C574" s="18">
        <f t="shared" si="109"/>
        <v>74380.639999999985</v>
      </c>
      <c r="D574" s="18">
        <f t="shared" si="109"/>
        <v>74925.150000000154</v>
      </c>
      <c r="E574" s="18">
        <f t="shared" si="109"/>
        <v>118899.88999999958</v>
      </c>
      <c r="F574" s="18">
        <f t="shared" si="109"/>
        <v>174306.86000000007</v>
      </c>
      <c r="G574" s="18">
        <f t="shared" si="109"/>
        <v>164116.48999999953</v>
      </c>
      <c r="H574" s="18">
        <f t="shared" si="109"/>
        <v>185926.59999999971</v>
      </c>
      <c r="I574" s="18">
        <f t="shared" si="109"/>
        <v>203658.5500000001</v>
      </c>
      <c r="J574" s="18">
        <f t="shared" si="109"/>
        <v>217875.07999999981</v>
      </c>
      <c r="K574" s="18">
        <f t="shared" si="109"/>
        <v>303810.47999999946</v>
      </c>
      <c r="L574" s="18">
        <f t="shared" si="109"/>
        <v>449413.96999999956</v>
      </c>
      <c r="M574" s="18">
        <f t="shared" si="109"/>
        <v>512054.0499999997</v>
      </c>
      <c r="N574" s="18">
        <f>IFERROR(N551-N567,"")</f>
        <v>343630.86999999976</v>
      </c>
      <c r="O574" s="18">
        <f>IFERROR(O551-O567,"")</f>
        <v>364037.44000000035</v>
      </c>
      <c r="P574" s="6"/>
      <c r="Q574" s="9" t="s">
        <v>15</v>
      </c>
    </row>
    <row r="575" spans="1:17">
      <c r="B575" s="10">
        <f t="shared" ref="B575:O575" si="110">+B574/(B$465+B$472)</f>
        <v>0.10777662428790845</v>
      </c>
      <c r="C575" s="10">
        <f t="shared" si="110"/>
        <v>4.4397853826928957E-2</v>
      </c>
      <c r="D575" s="10">
        <f t="shared" si="110"/>
        <v>3.9570583057708636E-2</v>
      </c>
      <c r="E575" s="10">
        <f t="shared" si="110"/>
        <v>6.1693376836284224E-2</v>
      </c>
      <c r="F575" s="10">
        <f t="shared" si="110"/>
        <v>8.5760560575483397E-2</v>
      </c>
      <c r="G575" s="10">
        <f t="shared" si="110"/>
        <v>7.4958515475413962E-2</v>
      </c>
      <c r="H575" s="10">
        <f t="shared" si="110"/>
        <v>8.5894344873103531E-2</v>
      </c>
      <c r="I575" s="10">
        <f t="shared" si="110"/>
        <v>8.8243155777272833E-2</v>
      </c>
      <c r="J575" s="10">
        <f t="shared" si="110"/>
        <v>9.0893434848980187E-2</v>
      </c>
      <c r="K575" s="10">
        <f t="shared" si="110"/>
        <v>0.11339918189455699</v>
      </c>
      <c r="L575" s="10">
        <f t="shared" si="110"/>
        <v>0.1449035150407445</v>
      </c>
      <c r="M575" s="10">
        <f t="shared" si="110"/>
        <v>0.15559394883404026</v>
      </c>
      <c r="N575" s="10">
        <f t="shared" si="110"/>
        <v>0.11795362164448653</v>
      </c>
      <c r="O575" s="10">
        <f t="shared" si="110"/>
        <v>0.13729010181789766</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f t="shared" ref="B577:O580" si="111">IFERROR(VLOOKUP($B$576,$130:$216,MATCH($Q577&amp;"/"&amp;B$348,$128:$128,0),FALSE),"")</f>
        <v>15664.04</v>
      </c>
      <c r="C577" s="16">
        <f t="shared" si="111"/>
        <v>2571</v>
      </c>
      <c r="D577" s="16">
        <f t="shared" si="111"/>
        <v>2237.09</v>
      </c>
      <c r="E577" s="16">
        <f t="shared" si="111"/>
        <v>11434.98</v>
      </c>
      <c r="F577" s="16">
        <f t="shared" si="111"/>
        <v>20956.45</v>
      </c>
      <c r="G577" s="16">
        <f t="shared" si="111"/>
        <v>23704.58</v>
      </c>
      <c r="H577" s="16">
        <f t="shared" si="111"/>
        <v>9917.81</v>
      </c>
      <c r="I577" s="16">
        <f t="shared" si="111"/>
        <v>9721.41</v>
      </c>
      <c r="J577" s="16">
        <f t="shared" si="111"/>
        <v>8290.26</v>
      </c>
      <c r="K577" s="16">
        <f t="shared" si="111"/>
        <v>14308.62</v>
      </c>
      <c r="L577" s="16">
        <f t="shared" si="111"/>
        <v>20551.97</v>
      </c>
      <c r="M577" s="16">
        <f t="shared" si="111"/>
        <v>24395.55</v>
      </c>
      <c r="N577" s="16">
        <f t="shared" si="111"/>
        <v>18031.14</v>
      </c>
      <c r="O577" s="16">
        <f t="shared" si="111"/>
        <v>20499.84</v>
      </c>
      <c r="P577" s="6"/>
      <c r="Q577" s="9" t="s">
        <v>12</v>
      </c>
    </row>
    <row r="578" spans="1:17">
      <c r="B578" s="7">
        <f t="shared" si="111"/>
        <v>13493</v>
      </c>
      <c r="C578" s="7">
        <f t="shared" si="111"/>
        <v>6645.64</v>
      </c>
      <c r="D578" s="7">
        <f t="shared" si="111"/>
        <v>7504.54</v>
      </c>
      <c r="E578" s="7">
        <f t="shared" si="111"/>
        <v>24630.23</v>
      </c>
      <c r="F578" s="7">
        <f t="shared" si="111"/>
        <v>16751.810000000001</v>
      </c>
      <c r="G578" s="7">
        <f t="shared" si="111"/>
        <v>6279.55</v>
      </c>
      <c r="H578" s="7">
        <f t="shared" si="111"/>
        <v>6792.77</v>
      </c>
      <c r="I578" s="7">
        <f t="shared" si="111"/>
        <v>6991.25</v>
      </c>
      <c r="J578" s="7">
        <f t="shared" si="111"/>
        <v>11775.76</v>
      </c>
      <c r="K578" s="7">
        <f t="shared" si="111"/>
        <v>15942.68</v>
      </c>
      <c r="L578" s="7">
        <f t="shared" si="111"/>
        <v>24325.91</v>
      </c>
      <c r="M578" s="7">
        <f t="shared" si="111"/>
        <v>26070.65</v>
      </c>
      <c r="N578" s="7">
        <f t="shared" si="111"/>
        <v>12951.16</v>
      </c>
      <c r="O578" s="7">
        <f t="shared" si="111"/>
        <v>15241.95</v>
      </c>
      <c r="P578" s="6"/>
      <c r="Q578" s="9" t="s">
        <v>13</v>
      </c>
    </row>
    <row r="579" spans="1:17">
      <c r="B579" s="7">
        <f t="shared" si="111"/>
        <v>1895.43</v>
      </c>
      <c r="C579" s="7">
        <f t="shared" si="111"/>
        <v>1561.03</v>
      </c>
      <c r="D579" s="7">
        <f t="shared" si="111"/>
        <v>2768.33</v>
      </c>
      <c r="E579" s="7">
        <f t="shared" si="111"/>
        <v>11902.78</v>
      </c>
      <c r="F579" s="7">
        <f t="shared" si="111"/>
        <v>29132.27</v>
      </c>
      <c r="G579" s="7">
        <f t="shared" si="111"/>
        <v>7439.3</v>
      </c>
      <c r="H579" s="7">
        <f t="shared" si="111"/>
        <v>6459.11</v>
      </c>
      <c r="I579" s="7">
        <f t="shared" si="111"/>
        <v>8723.32</v>
      </c>
      <c r="J579" s="7">
        <f t="shared" si="111"/>
        <v>8095.47</v>
      </c>
      <c r="K579" s="7">
        <f t="shared" si="111"/>
        <v>19976.509999999998</v>
      </c>
      <c r="L579" s="7">
        <f t="shared" si="111"/>
        <v>27371.64</v>
      </c>
      <c r="M579" s="7">
        <f t="shared" si="111"/>
        <v>29858.35</v>
      </c>
      <c r="N579" s="7">
        <f t="shared" si="111"/>
        <v>21626.29</v>
      </c>
      <c r="O579" s="7">
        <f t="shared" si="111"/>
        <v>14751.75</v>
      </c>
      <c r="P579" s="6"/>
      <c r="Q579" s="9" t="s">
        <v>14</v>
      </c>
    </row>
    <row r="580" spans="1:17">
      <c r="B580" s="18">
        <f t="shared" si="111"/>
        <v>2554.33</v>
      </c>
      <c r="C580" s="18">
        <f t="shared" si="111"/>
        <v>2956.37</v>
      </c>
      <c r="D580" s="18">
        <f t="shared" si="111"/>
        <v>6267.7</v>
      </c>
      <c r="E580" s="18">
        <f t="shared" si="111"/>
        <v>8147.39</v>
      </c>
      <c r="F580" s="18">
        <f t="shared" si="111"/>
        <v>15065.85</v>
      </c>
      <c r="G580" s="18">
        <f t="shared" si="111"/>
        <v>9544.85</v>
      </c>
      <c r="H580" s="18">
        <f t="shared" si="111"/>
        <v>15840.31</v>
      </c>
      <c r="I580" s="18">
        <f t="shared" si="111"/>
        <v>12679.17</v>
      </c>
      <c r="J580" s="18">
        <f t="shared" si="111"/>
        <v>14047.53</v>
      </c>
      <c r="K580" s="18">
        <f t="shared" si="111"/>
        <v>10439.39</v>
      </c>
      <c r="L580" s="18">
        <f t="shared" si="111"/>
        <v>17013.580000000002</v>
      </c>
      <c r="M580" s="18">
        <f t="shared" si="111"/>
        <v>22471.73</v>
      </c>
      <c r="N580" s="18">
        <f t="shared" si="111"/>
        <v>16385.05</v>
      </c>
      <c r="O580" s="18">
        <f t="shared" si="111"/>
        <v>23423.77</v>
      </c>
      <c r="P580" s="6"/>
      <c r="Q580" s="9" t="s">
        <v>19</v>
      </c>
    </row>
    <row r="581" spans="1:17">
      <c r="B581" s="18">
        <f>SUM(B577:B580)</f>
        <v>33606.800000000003</v>
      </c>
      <c r="C581" s="18">
        <f t="shared" ref="C581:M581" si="112">SUM(C577:C580)</f>
        <v>13734.04</v>
      </c>
      <c r="D581" s="18">
        <f t="shared" si="112"/>
        <v>18777.66</v>
      </c>
      <c r="E581" s="18">
        <f t="shared" si="112"/>
        <v>56115.38</v>
      </c>
      <c r="F581" s="18">
        <f t="shared" si="112"/>
        <v>81906.38</v>
      </c>
      <c r="G581" s="18">
        <f t="shared" si="112"/>
        <v>46968.28</v>
      </c>
      <c r="H581" s="18">
        <f t="shared" si="112"/>
        <v>39010</v>
      </c>
      <c r="I581" s="18">
        <f t="shared" si="112"/>
        <v>38115.15</v>
      </c>
      <c r="J581" s="18">
        <f t="shared" si="112"/>
        <v>42209.020000000004</v>
      </c>
      <c r="K581" s="18">
        <f t="shared" si="112"/>
        <v>60667.199999999997</v>
      </c>
      <c r="L581" s="18">
        <f t="shared" si="112"/>
        <v>89263.1</v>
      </c>
      <c r="M581" s="18">
        <f t="shared" si="112"/>
        <v>102796.27999999998</v>
      </c>
      <c r="N581" s="18">
        <f>IF(N578="",N577*4,IF(N579="",(N578+N577)*2,IF(N580="",((N579+N578+N577)/3)*4,SUM(N577:N580))))</f>
        <v>68993.64</v>
      </c>
      <c r="O581" s="18">
        <f>IF(O578="",O577*4,IF(O579="",(O578+O577)*2,IF(O580="",((O579+O578+O577)/3)*4,SUM(O577:O580))))</f>
        <v>73917.31</v>
      </c>
      <c r="P581" s="6"/>
      <c r="Q581" s="9" t="s">
        <v>15</v>
      </c>
    </row>
    <row r="582" spans="1:17">
      <c r="B582" s="10">
        <f t="shared" ref="B582:M582" si="113">+B581/B$574</f>
        <v>0.15714787924619078</v>
      </c>
      <c r="C582" s="10">
        <f t="shared" si="113"/>
        <v>0.18464535933006229</v>
      </c>
      <c r="D582" s="10">
        <f t="shared" si="113"/>
        <v>0.25061891767984396</v>
      </c>
      <c r="E582" s="10">
        <f t="shared" si="113"/>
        <v>0.47195485210289256</v>
      </c>
      <c r="F582" s="10">
        <f t="shared" si="113"/>
        <v>0.46989762766651849</v>
      </c>
      <c r="G582" s="10">
        <f t="shared" si="113"/>
        <v>0.28618867001116177</v>
      </c>
      <c r="H582" s="10">
        <f t="shared" si="113"/>
        <v>0.20981398035568907</v>
      </c>
      <c r="I582" s="10">
        <f t="shared" si="113"/>
        <v>0.18715222120554223</v>
      </c>
      <c r="J582" s="10">
        <f t="shared" si="113"/>
        <v>0.19373037063256635</v>
      </c>
      <c r="K582" s="10">
        <f t="shared" si="113"/>
        <v>0.19968764737806313</v>
      </c>
      <c r="L582" s="10">
        <f t="shared" si="113"/>
        <v>0.19862110650454434</v>
      </c>
      <c r="M582" s="10">
        <f t="shared" si="113"/>
        <v>0.20075279162424367</v>
      </c>
      <c r="N582" s="10">
        <f>+N581/N$574</f>
        <v>0.20077835265498717</v>
      </c>
      <c r="O582" s="10">
        <f>+O581/O$574</f>
        <v>0.20304864796324226</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f t="shared" ref="B584:O587" si="114">IFERROR(VLOOKUP($B$583,$130:$216,MATCH($Q584&amp;"/"&amp;B$348,$128:$128,0),FALSE),"")</f>
        <v>55683.38</v>
      </c>
      <c r="C584" s="16">
        <f t="shared" si="114"/>
        <v>5682</v>
      </c>
      <c r="D584" s="16">
        <f t="shared" si="114"/>
        <v>18416.43</v>
      </c>
      <c r="E584" s="16">
        <f t="shared" si="114"/>
        <v>25116.47</v>
      </c>
      <c r="F584" s="16">
        <f t="shared" si="114"/>
        <v>38931.160000000003</v>
      </c>
      <c r="G584" s="16">
        <f t="shared" si="114"/>
        <v>24337.23</v>
      </c>
      <c r="H584" s="16">
        <f t="shared" si="114"/>
        <v>33146.639999999999</v>
      </c>
      <c r="I584" s="16">
        <f t="shared" si="114"/>
        <v>32117.85</v>
      </c>
      <c r="J584" s="16">
        <f t="shared" si="114"/>
        <v>35918.11</v>
      </c>
      <c r="K584" s="16">
        <f t="shared" si="114"/>
        <v>51005.88</v>
      </c>
      <c r="L584" s="16">
        <f t="shared" si="114"/>
        <v>79390.759999999995</v>
      </c>
      <c r="M584" s="16">
        <f t="shared" si="114"/>
        <v>95249.919999999998</v>
      </c>
      <c r="N584" s="16">
        <f t="shared" si="114"/>
        <v>70444.490000000005</v>
      </c>
      <c r="O584" s="16">
        <f t="shared" si="114"/>
        <v>78388.41</v>
      </c>
      <c r="P584" s="6"/>
      <c r="Q584" s="9" t="s">
        <v>12</v>
      </c>
    </row>
    <row r="585" spans="1:17">
      <c r="B585" s="7">
        <f t="shared" si="114"/>
        <v>47532</v>
      </c>
      <c r="C585" s="7">
        <f t="shared" si="114"/>
        <v>6538.06</v>
      </c>
      <c r="D585" s="7">
        <f t="shared" si="114"/>
        <v>6725.46</v>
      </c>
      <c r="E585" s="7">
        <f t="shared" si="114"/>
        <v>27075.93</v>
      </c>
      <c r="F585" s="7">
        <f t="shared" si="114"/>
        <v>25449.82</v>
      </c>
      <c r="G585" s="7">
        <f t="shared" si="114"/>
        <v>28086.16</v>
      </c>
      <c r="H585" s="7">
        <f t="shared" si="114"/>
        <v>29559.15</v>
      </c>
      <c r="I585" s="7">
        <f t="shared" si="114"/>
        <v>30331.62</v>
      </c>
      <c r="J585" s="7">
        <f t="shared" si="114"/>
        <v>47897.79</v>
      </c>
      <c r="K585" s="7">
        <f t="shared" si="114"/>
        <v>63178.720000000001</v>
      </c>
      <c r="L585" s="7">
        <f t="shared" si="114"/>
        <v>96458.08</v>
      </c>
      <c r="M585" s="7">
        <f t="shared" si="114"/>
        <v>104764.25</v>
      </c>
      <c r="N585" s="7">
        <f t="shared" si="114"/>
        <v>50424.72</v>
      </c>
      <c r="O585" s="7">
        <f t="shared" si="114"/>
        <v>62668.13</v>
      </c>
      <c r="P585" s="6"/>
      <c r="Q585" s="9" t="s">
        <v>13</v>
      </c>
    </row>
    <row r="586" spans="1:17">
      <c r="B586" s="7">
        <f t="shared" si="114"/>
        <v>45114.62</v>
      </c>
      <c r="C586" s="7">
        <f t="shared" si="114"/>
        <v>26249.87</v>
      </c>
      <c r="D586" s="7">
        <f t="shared" si="114"/>
        <v>12054.02</v>
      </c>
      <c r="E586" s="7">
        <f t="shared" si="114"/>
        <v>28117.68</v>
      </c>
      <c r="F586" s="7">
        <f t="shared" si="114"/>
        <v>24482.14</v>
      </c>
      <c r="G586" s="7">
        <f t="shared" si="114"/>
        <v>31448.04</v>
      </c>
      <c r="H586" s="7">
        <f t="shared" si="114"/>
        <v>26225.31</v>
      </c>
      <c r="I586" s="7">
        <f t="shared" si="114"/>
        <v>39679.65</v>
      </c>
      <c r="J586" s="7">
        <f t="shared" si="114"/>
        <v>30540.98</v>
      </c>
      <c r="K586" s="7">
        <f t="shared" si="114"/>
        <v>77916.89</v>
      </c>
      <c r="L586" s="7">
        <f t="shared" si="114"/>
        <v>110277.12</v>
      </c>
      <c r="M586" s="7">
        <f t="shared" si="114"/>
        <v>116573.65</v>
      </c>
      <c r="N586" s="7">
        <f t="shared" si="114"/>
        <v>85767.73</v>
      </c>
      <c r="O586" s="7">
        <f t="shared" si="114"/>
        <v>55167.839999999997</v>
      </c>
      <c r="P586" s="6"/>
      <c r="Q586" s="9" t="s">
        <v>14</v>
      </c>
    </row>
    <row r="587" spans="1:17">
      <c r="B587" s="7">
        <f t="shared" si="114"/>
        <v>31916.83</v>
      </c>
      <c r="C587" s="18">
        <f t="shared" si="114"/>
        <v>22176.68</v>
      </c>
      <c r="D587" s="18">
        <f t="shared" si="114"/>
        <v>14859.29</v>
      </c>
      <c r="E587" s="18">
        <f t="shared" si="114"/>
        <v>-17525.59</v>
      </c>
      <c r="F587" s="18">
        <f t="shared" si="114"/>
        <v>3537.35</v>
      </c>
      <c r="G587" s="18">
        <f t="shared" si="114"/>
        <v>33276.769999999997</v>
      </c>
      <c r="H587" s="18">
        <f t="shared" si="114"/>
        <v>57985.46</v>
      </c>
      <c r="I587" s="18">
        <f t="shared" si="114"/>
        <v>63414.3</v>
      </c>
      <c r="J587" s="18">
        <f t="shared" si="114"/>
        <v>61309.17</v>
      </c>
      <c r="K587" s="18">
        <f t="shared" si="114"/>
        <v>51041.81</v>
      </c>
      <c r="L587" s="18">
        <f t="shared" si="114"/>
        <v>75460.89</v>
      </c>
      <c r="M587" s="18">
        <f t="shared" si="114"/>
        <v>96662.84</v>
      </c>
      <c r="N587" s="18">
        <f t="shared" si="114"/>
        <v>70154.28</v>
      </c>
      <c r="O587" s="18">
        <f t="shared" si="114"/>
        <v>97970.240000000005</v>
      </c>
      <c r="P587" s="6"/>
      <c r="Q587" s="9" t="s">
        <v>19</v>
      </c>
    </row>
    <row r="588" spans="1:17">
      <c r="B588" s="26">
        <f>SUM(B584:B587)</f>
        <v>180246.83000000002</v>
      </c>
      <c r="C588" s="18">
        <f t="shared" ref="C588:M588" si="115">SUM(C584:C587)</f>
        <v>60646.61</v>
      </c>
      <c r="D588" s="18">
        <f t="shared" si="115"/>
        <v>52055.200000000004</v>
      </c>
      <c r="E588" s="18">
        <f t="shared" si="115"/>
        <v>62784.490000000005</v>
      </c>
      <c r="F588" s="18">
        <f t="shared" si="115"/>
        <v>92400.47</v>
      </c>
      <c r="G588" s="18">
        <f t="shared" si="115"/>
        <v>117148.19999999998</v>
      </c>
      <c r="H588" s="18">
        <f t="shared" si="115"/>
        <v>146916.56</v>
      </c>
      <c r="I588" s="18">
        <f t="shared" si="115"/>
        <v>165543.41999999998</v>
      </c>
      <c r="J588" s="18">
        <f t="shared" si="115"/>
        <v>175666.05</v>
      </c>
      <c r="K588" s="18">
        <f t="shared" si="115"/>
        <v>243143.3</v>
      </c>
      <c r="L588" s="18">
        <f t="shared" si="115"/>
        <v>361586.85</v>
      </c>
      <c r="M588" s="18">
        <f t="shared" si="115"/>
        <v>413250.65999999992</v>
      </c>
      <c r="N588" s="18">
        <f>IF(N585="",N584*4,IF(N586="",(N585+N584)*2,IF(N587="",((N586+N585+N584)/3)*4,SUM(N584:N587))))</f>
        <v>276791.21999999997</v>
      </c>
      <c r="O588" s="18">
        <f>IF(O585="",O584*4,IF(O586="",(O585+O584)*2,IF(O587="",((O586+O585+O584)/3)*4,SUM(O584:O587))))</f>
        <v>294194.62</v>
      </c>
      <c r="P588" s="6"/>
      <c r="Q588" s="9" t="s">
        <v>15</v>
      </c>
    </row>
    <row r="589" spans="1:17">
      <c r="B589" s="10">
        <f t="shared" ref="B589:O589" si="116">+B588/(B$465+B$472)</f>
        <v>9.083925741700842E-2</v>
      </c>
      <c r="C589" s="10">
        <f t="shared" si="116"/>
        <v>3.6200002122578782E-2</v>
      </c>
      <c r="D589" s="10">
        <f t="shared" si="116"/>
        <v>2.7492165383527833E-2</v>
      </c>
      <c r="E589" s="10">
        <f t="shared" si="116"/>
        <v>3.2576877918423071E-2</v>
      </c>
      <c r="F589" s="10">
        <f t="shared" si="116"/>
        <v>4.5461871693622001E-2</v>
      </c>
      <c r="G589" s="10">
        <f t="shared" si="116"/>
        <v>5.3506233058097423E-2</v>
      </c>
      <c r="H589" s="10">
        <f t="shared" si="116"/>
        <v>6.7872492006039092E-2</v>
      </c>
      <c r="I589" s="10">
        <f t="shared" si="116"/>
        <v>7.1728261833163859E-2</v>
      </c>
      <c r="J589" s="10">
        <f t="shared" si="116"/>
        <v>7.3284611855806134E-2</v>
      </c>
      <c r="K589" s="10">
        <f t="shared" si="116"/>
        <v>9.0754773512562462E-2</v>
      </c>
      <c r="L589" s="10">
        <f t="shared" si="116"/>
        <v>0.11658561828309537</v>
      </c>
      <c r="M589" s="10">
        <f t="shared" si="116"/>
        <v>0.12557131819907175</v>
      </c>
      <c r="N589" s="10">
        <f t="shared" si="116"/>
        <v>9.5010459445613399E-2</v>
      </c>
      <c r="O589" s="10">
        <f t="shared" si="116"/>
        <v>0.11095015208896557</v>
      </c>
      <c r="P589" s="6"/>
      <c r="Q589" s="11" t="s">
        <v>32</v>
      </c>
    </row>
    <row r="590" spans="1:17" s="87" customFormat="1">
      <c r="A590" s="86"/>
      <c r="B590" s="19"/>
      <c r="C590" s="10">
        <f t="shared" ref="C590:M590" si="117">C588/B588-1</f>
        <v>-0.66353577480391746</v>
      </c>
      <c r="D590" s="10">
        <f t="shared" si="117"/>
        <v>-0.14166348292179887</v>
      </c>
      <c r="E590" s="10">
        <f t="shared" si="117"/>
        <v>0.20611370237747617</v>
      </c>
      <c r="F590" s="10">
        <f t="shared" si="117"/>
        <v>0.47170853820744574</v>
      </c>
      <c r="G590" s="10">
        <f t="shared" si="117"/>
        <v>0.26783121341265881</v>
      </c>
      <c r="H590" s="10">
        <f t="shared" si="117"/>
        <v>0.25410855651217878</v>
      </c>
      <c r="I590" s="10">
        <f t="shared" si="117"/>
        <v>0.12678529908405145</v>
      </c>
      <c r="J590" s="10">
        <f t="shared" si="117"/>
        <v>6.1147884947647002E-2</v>
      </c>
      <c r="K590" s="10">
        <f t="shared" si="117"/>
        <v>0.38412231617890891</v>
      </c>
      <c r="L590" s="10">
        <f t="shared" si="117"/>
        <v>0.4871347472868881</v>
      </c>
      <c r="M590" s="10">
        <f t="shared" si="117"/>
        <v>0.14288077677603583</v>
      </c>
      <c r="N590" s="10">
        <f>N588/M588-1</f>
        <v>-0.3302098537483279</v>
      </c>
      <c r="O590" s="10">
        <f>O588/N588-1</f>
        <v>6.287554930391237E-2</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f t="shared" ref="B593:O595" si="118">IFERROR(VLOOKUP($B$592,$221:$343,MATCH($Q593&amp;"/"&amp;B$348,$219:$219,0),FALSE),"")</f>
        <v>13893.59</v>
      </c>
      <c r="C593" s="7">
        <f t="shared" si="118"/>
        <v>14697</v>
      </c>
      <c r="D593" s="7">
        <f t="shared" si="118"/>
        <v>13797.37</v>
      </c>
      <c r="E593" s="7">
        <f t="shared" si="118"/>
        <v>13652.65</v>
      </c>
      <c r="F593" s="7">
        <f t="shared" si="118"/>
        <v>14274.46</v>
      </c>
      <c r="G593" s="7">
        <f t="shared" si="118"/>
        <v>14741.33</v>
      </c>
      <c r="H593" s="7">
        <f t="shared" si="118"/>
        <v>14087.56</v>
      </c>
      <c r="I593" s="7">
        <f t="shared" si="118"/>
        <v>14470.36</v>
      </c>
      <c r="J593" s="7">
        <f t="shared" si="118"/>
        <v>15165.65</v>
      </c>
      <c r="K593" s="7">
        <f t="shared" si="118"/>
        <v>14362.69</v>
      </c>
      <c r="L593" s="7">
        <f t="shared" si="118"/>
        <v>12363.41</v>
      </c>
      <c r="M593" s="7">
        <f t="shared" si="118"/>
        <v>11962.22</v>
      </c>
      <c r="N593" s="8">
        <f t="shared" si="118"/>
        <v>19789.05</v>
      </c>
      <c r="O593" s="8">
        <f t="shared" si="118"/>
        <v>10186.76</v>
      </c>
      <c r="P593" s="6"/>
      <c r="Q593" s="9" t="s">
        <v>12</v>
      </c>
    </row>
    <row r="594" spans="2:17">
      <c r="B594" s="7">
        <f t="shared" si="118"/>
        <v>29513</v>
      </c>
      <c r="C594" s="7">
        <f t="shared" si="118"/>
        <v>29510.39</v>
      </c>
      <c r="D594" s="7">
        <f t="shared" si="118"/>
        <v>27273.26</v>
      </c>
      <c r="E594" s="7">
        <f t="shared" si="118"/>
        <v>27663.98</v>
      </c>
      <c r="F594" s="7">
        <f t="shared" si="118"/>
        <v>28403.43</v>
      </c>
      <c r="G594" s="7">
        <f t="shared" si="118"/>
        <v>29953.25</v>
      </c>
      <c r="H594" s="7">
        <f t="shared" si="118"/>
        <v>28778.37</v>
      </c>
      <c r="I594" s="7">
        <f t="shared" si="118"/>
        <v>29237.52</v>
      </c>
      <c r="J594" s="7">
        <f t="shared" si="118"/>
        <v>30240.09</v>
      </c>
      <c r="K594" s="7">
        <f t="shared" si="118"/>
        <v>28631.88</v>
      </c>
      <c r="L594" s="7">
        <f t="shared" si="118"/>
        <v>24945.65</v>
      </c>
      <c r="M594" s="7">
        <f t="shared" si="118"/>
        <v>23961.33</v>
      </c>
      <c r="N594" s="8">
        <f t="shared" si="118"/>
        <v>31185.18</v>
      </c>
      <c r="O594" s="8">
        <f t="shared" si="118"/>
        <v>20085.03</v>
      </c>
      <c r="P594" s="6"/>
      <c r="Q594" s="9" t="s">
        <v>13</v>
      </c>
    </row>
    <row r="595" spans="2:17">
      <c r="B595" s="7">
        <f t="shared" si="118"/>
        <v>45007.02</v>
      </c>
      <c r="C595" s="7">
        <f t="shared" si="118"/>
        <v>43946.720000000001</v>
      </c>
      <c r="D595" s="7">
        <f t="shared" si="118"/>
        <v>41272.230000000003</v>
      </c>
      <c r="E595" s="7">
        <f t="shared" si="118"/>
        <v>42287.79</v>
      </c>
      <c r="F595" s="7">
        <f t="shared" si="118"/>
        <v>42855.28</v>
      </c>
      <c r="G595" s="7">
        <f t="shared" si="118"/>
        <v>44188.79</v>
      </c>
      <c r="H595" s="7">
        <f t="shared" si="118"/>
        <v>43304.47</v>
      </c>
      <c r="I595" s="7">
        <f t="shared" si="118"/>
        <v>44247.71</v>
      </c>
      <c r="J595" s="7">
        <f t="shared" si="118"/>
        <v>45164.42</v>
      </c>
      <c r="K595" s="7">
        <f t="shared" si="118"/>
        <v>42573.51</v>
      </c>
      <c r="L595" s="7">
        <f t="shared" si="118"/>
        <v>37653.449999999997</v>
      </c>
      <c r="M595" s="7">
        <f t="shared" si="118"/>
        <v>36094.720000000001</v>
      </c>
      <c r="N595" s="8">
        <f t="shared" si="118"/>
        <v>42468.83</v>
      </c>
      <c r="O595" s="8">
        <f t="shared" si="118"/>
        <v>59038.11</v>
      </c>
      <c r="P595" s="6"/>
      <c r="Q595" s="9" t="s">
        <v>14</v>
      </c>
    </row>
    <row r="596" spans="2:17">
      <c r="B596" s="7">
        <f t="shared" ref="B596:M596" si="119">IFERROR(VLOOKUP($B$592,$221:$343,MATCH($Q596&amp;"/"&amp;B$348,$219:$219,0),FALSE),"")</f>
        <v>59968</v>
      </c>
      <c r="C596" s="7">
        <f t="shared" si="119"/>
        <v>58311.839999999997</v>
      </c>
      <c r="D596" s="7">
        <f t="shared" si="119"/>
        <v>55031.37</v>
      </c>
      <c r="E596" s="7">
        <f t="shared" si="119"/>
        <v>56848.62</v>
      </c>
      <c r="F596" s="7">
        <f t="shared" si="119"/>
        <v>57974.09</v>
      </c>
      <c r="G596" s="7">
        <f t="shared" si="119"/>
        <v>58540.61</v>
      </c>
      <c r="H596" s="7">
        <f t="shared" si="119"/>
        <v>58032.82</v>
      </c>
      <c r="I596" s="7">
        <f t="shared" si="119"/>
        <v>59773.66</v>
      </c>
      <c r="J596" s="7">
        <f t="shared" si="119"/>
        <v>60099.7</v>
      </c>
      <c r="K596" s="7">
        <f t="shared" si="119"/>
        <v>55610.35</v>
      </c>
      <c r="L596" s="7">
        <f t="shared" si="119"/>
        <v>50121.2</v>
      </c>
      <c r="M596" s="7">
        <f t="shared" si="119"/>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80073.67</v>
      </c>
      <c r="P596" s="6"/>
      <c r="Q596" s="9" t="s">
        <v>15</v>
      </c>
    </row>
    <row r="597" spans="2:17">
      <c r="B597" s="10">
        <f t="shared" ref="B597:O597" si="120">B596/(B$465+B472)</f>
        <v>3.0222160294209668E-2</v>
      </c>
      <c r="C597" s="10">
        <f t="shared" si="120"/>
        <v>3.4806376346039364E-2</v>
      </c>
      <c r="D597" s="10">
        <f t="shared" si="120"/>
        <v>2.9063984488045615E-2</v>
      </c>
      <c r="E597" s="10">
        <f t="shared" si="120"/>
        <v>2.9496943489878222E-2</v>
      </c>
      <c r="F597" s="10">
        <f t="shared" si="120"/>
        <v>2.8523779599113445E-2</v>
      </c>
      <c r="G597" s="10">
        <f t="shared" si="120"/>
        <v>2.6737820316685951E-2</v>
      </c>
      <c r="H597" s="10">
        <f t="shared" si="120"/>
        <v>2.6809994132301392E-2</v>
      </c>
      <c r="I597" s="10">
        <f t="shared" si="120"/>
        <v>2.5899312308556355E-2</v>
      </c>
      <c r="J597" s="10">
        <f t="shared" si="120"/>
        <v>2.5072478075020142E-2</v>
      </c>
      <c r="K597" s="10">
        <f t="shared" si="120"/>
        <v>2.0756914622793752E-2</v>
      </c>
      <c r="L597" s="10">
        <f t="shared" si="120"/>
        <v>1.6160463498854229E-2</v>
      </c>
      <c r="M597" s="10">
        <f t="shared" si="120"/>
        <v>1.4698128947502425E-2</v>
      </c>
      <c r="N597" s="10">
        <f t="shared" si="120"/>
        <v>1.8460132703615521E-2</v>
      </c>
      <c r="O597" s="10">
        <f t="shared" si="120"/>
        <v>3.0198328796160988E-2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f t="shared" ref="B599:O602" si="121">IFERROR(VLOOKUP($B$598,$221:$343,MATCH($Q599&amp;"/"&amp;B$348,$219:$219,0),FALSE),"")</f>
        <v>87774.21</v>
      </c>
      <c r="C599" s="7">
        <f t="shared" si="121"/>
        <v>-21007</v>
      </c>
      <c r="D599" s="7">
        <f t="shared" si="121"/>
        <v>58531.51</v>
      </c>
      <c r="E599" s="7">
        <f t="shared" si="121"/>
        <v>-39680.449999999997</v>
      </c>
      <c r="F599" s="7">
        <f t="shared" si="121"/>
        <v>-3358.81</v>
      </c>
      <c r="G599" s="7">
        <f t="shared" si="121"/>
        <v>60702.03</v>
      </c>
      <c r="H599" s="7">
        <f t="shared" si="121"/>
        <v>11787.19</v>
      </c>
      <c r="I599" s="7">
        <f t="shared" si="121"/>
        <v>23752.77</v>
      </c>
      <c r="J599" s="7">
        <f t="shared" si="121"/>
        <v>59775.51</v>
      </c>
      <c r="K599" s="7">
        <f t="shared" si="121"/>
        <v>12032.92</v>
      </c>
      <c r="L599" s="7">
        <f t="shared" si="121"/>
        <v>-42014.51</v>
      </c>
      <c r="M599" s="7">
        <f t="shared" si="121"/>
        <v>-163939.51999999999</v>
      </c>
      <c r="N599" s="8">
        <f t="shared" si="121"/>
        <v>-130711.95</v>
      </c>
      <c r="O599" s="8">
        <f t="shared" si="121"/>
        <v>143947.34</v>
      </c>
      <c r="P599" s="6"/>
      <c r="Q599" s="9" t="s">
        <v>12</v>
      </c>
    </row>
    <row r="600" spans="2:17">
      <c r="B600" s="7">
        <f t="shared" si="121"/>
        <v>80850</v>
      </c>
      <c r="C600" s="7">
        <f t="shared" si="121"/>
        <v>-35366.67</v>
      </c>
      <c r="D600" s="7">
        <f t="shared" si="121"/>
        <v>130404.62</v>
      </c>
      <c r="E600" s="7">
        <f t="shared" si="121"/>
        <v>-71696.710000000006</v>
      </c>
      <c r="F600" s="7">
        <f t="shared" si="121"/>
        <v>49415.91</v>
      </c>
      <c r="G600" s="7">
        <f t="shared" si="121"/>
        <v>144415.88</v>
      </c>
      <c r="H600" s="7">
        <f t="shared" si="121"/>
        <v>88623.51</v>
      </c>
      <c r="I600" s="7">
        <f t="shared" si="121"/>
        <v>78983.47</v>
      </c>
      <c r="J600" s="7">
        <f t="shared" si="121"/>
        <v>162952.91</v>
      </c>
      <c r="K600" s="7">
        <f t="shared" si="121"/>
        <v>165438.26</v>
      </c>
      <c r="L600" s="7">
        <f t="shared" si="121"/>
        <v>16565.16</v>
      </c>
      <c r="M600" s="7">
        <f t="shared" si="121"/>
        <v>-173879.11</v>
      </c>
      <c r="N600" s="8">
        <f t="shared" si="121"/>
        <v>10219.89</v>
      </c>
      <c r="O600" s="8">
        <f t="shared" si="121"/>
        <v>277606.61</v>
      </c>
      <c r="P600" s="6"/>
      <c r="Q600" s="9" t="s">
        <v>13</v>
      </c>
    </row>
    <row r="601" spans="2:17">
      <c r="B601" s="7">
        <f t="shared" si="121"/>
        <v>132191.32999999999</v>
      </c>
      <c r="C601" s="7">
        <f t="shared" si="121"/>
        <v>-79143.990000000005</v>
      </c>
      <c r="D601" s="7">
        <f t="shared" si="121"/>
        <v>178882.29</v>
      </c>
      <c r="E601" s="7">
        <f t="shared" si="121"/>
        <v>-110267.32</v>
      </c>
      <c r="F601" s="7">
        <f t="shared" si="121"/>
        <v>54538.67</v>
      </c>
      <c r="G601" s="7">
        <f t="shared" si="121"/>
        <v>155024.04999999999</v>
      </c>
      <c r="H601" s="7">
        <f t="shared" si="121"/>
        <v>116276.58</v>
      </c>
      <c r="I601" s="7">
        <f t="shared" si="121"/>
        <v>150757.9</v>
      </c>
      <c r="J601" s="7">
        <f t="shared" si="121"/>
        <v>190127.28</v>
      </c>
      <c r="K601" s="7">
        <f t="shared" si="121"/>
        <v>328056.36</v>
      </c>
      <c r="L601" s="7">
        <f t="shared" si="121"/>
        <v>176383.29</v>
      </c>
      <c r="M601" s="7">
        <f t="shared" si="121"/>
        <v>-183459.15</v>
      </c>
      <c r="N601" s="8">
        <f t="shared" si="121"/>
        <v>194535.37</v>
      </c>
      <c r="O601" s="8">
        <f t="shared" si="121"/>
        <v>370813.03</v>
      </c>
      <c r="P601" s="6"/>
      <c r="Q601" s="9" t="s">
        <v>14</v>
      </c>
    </row>
    <row r="602" spans="2:17">
      <c r="B602" s="7">
        <f t="shared" si="121"/>
        <v>53734</v>
      </c>
      <c r="C602" s="7">
        <f t="shared" si="121"/>
        <v>-77225.17</v>
      </c>
      <c r="D602" s="7">
        <f t="shared" si="121"/>
        <v>207516.96</v>
      </c>
      <c r="E602" s="7">
        <f t="shared" si="121"/>
        <v>-130611.19</v>
      </c>
      <c r="F602" s="7">
        <f t="shared" si="121"/>
        <v>139356.85</v>
      </c>
      <c r="G602" s="7">
        <f t="shared" si="121"/>
        <v>163742.07</v>
      </c>
      <c r="H602" s="7">
        <f t="shared" si="121"/>
        <v>199076.42</v>
      </c>
      <c r="I602" s="7">
        <f t="shared" si="121"/>
        <v>279919.03000000003</v>
      </c>
      <c r="J602" s="7">
        <f t="shared" si="121"/>
        <v>270828.48</v>
      </c>
      <c r="K602" s="7">
        <f t="shared" si="121"/>
        <v>535112.86</v>
      </c>
      <c r="L602" s="7">
        <f t="shared" si="121"/>
        <v>236685.87</v>
      </c>
      <c r="M602" s="7">
        <f t="shared" si="121"/>
        <v>-105059.3</v>
      </c>
      <c r="N602" s="8">
        <f t="shared" si="121"/>
        <v>329926.89</v>
      </c>
      <c r="O602" s="8">
        <f t="shared" si="121"/>
        <v>577953.23</v>
      </c>
      <c r="P602" s="6"/>
      <c r="Q602" s="9" t="s">
        <v>15</v>
      </c>
    </row>
    <row r="603" spans="2:17">
      <c r="B603" s="111">
        <f t="shared" ref="B603:M603" si="122">B602/B$588</f>
        <v>0.29811342590602008</v>
      </c>
      <c r="C603" s="111">
        <f t="shared" si="122"/>
        <v>-1.2733633421554806</v>
      </c>
      <c r="D603" s="111">
        <f t="shared" si="122"/>
        <v>3.9864789684796134</v>
      </c>
      <c r="E603" s="111">
        <f t="shared" si="122"/>
        <v>-2.0803098026280056</v>
      </c>
      <c r="F603" s="111">
        <f t="shared" si="122"/>
        <v>1.5081833458206435</v>
      </c>
      <c r="G603" s="111">
        <f t="shared" si="122"/>
        <v>1.397734408211138</v>
      </c>
      <c r="H603" s="111">
        <f t="shared" si="122"/>
        <v>1.3550305016670687</v>
      </c>
      <c r="I603" s="111">
        <f t="shared" si="122"/>
        <v>1.6909100343583578</v>
      </c>
      <c r="J603" s="111">
        <f t="shared" si="122"/>
        <v>1.5417235145891879</v>
      </c>
      <c r="K603" s="111">
        <f t="shared" si="122"/>
        <v>2.2008126894715998</v>
      </c>
      <c r="L603" s="111">
        <f t="shared" si="122"/>
        <v>0.6545754360259507</v>
      </c>
      <c r="M603" s="111">
        <f t="shared" si="122"/>
        <v>-0.25422657522192471</v>
      </c>
      <c r="N603" s="111">
        <f>IFERROR(N602/N$588,IFERROR(N601/N$588,IFERROR(N600/N$588,N599/N$588)))</f>
        <v>1.1919702149511826</v>
      </c>
      <c r="O603" s="111">
        <f>IFERROR(O602/O$588,IFERROR(O601/O$588,IFERROR(O600/O$588,O599/O$588)))</f>
        <v>1.964526849607243</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f>IFERROR(B599+B611,"")</f>
        <v>70034.360000000015</v>
      </c>
      <c r="C605" s="7">
        <f t="shared" ref="C605:O608" si="123">IFERROR(C599+C611,"")</f>
        <v>-31689</v>
      </c>
      <c r="D605" s="7">
        <f t="shared" si="123"/>
        <v>56017.79</v>
      </c>
      <c r="E605" s="7">
        <f t="shared" si="123"/>
        <v>-56932.869999999995</v>
      </c>
      <c r="F605" s="7">
        <f t="shared" si="123"/>
        <v>-13629.869999999999</v>
      </c>
      <c r="G605" s="7">
        <f t="shared" si="123"/>
        <v>33520.270000000004</v>
      </c>
      <c r="H605" s="7">
        <f t="shared" si="123"/>
        <v>3337.24</v>
      </c>
      <c r="I605" s="7">
        <f t="shared" si="123"/>
        <v>17569.240000000002</v>
      </c>
      <c r="J605" s="7">
        <f t="shared" si="123"/>
        <v>48291.72</v>
      </c>
      <c r="K605" s="7">
        <f t="shared" si="123"/>
        <v>5018.45</v>
      </c>
      <c r="L605" s="7">
        <f t="shared" si="123"/>
        <v>-53525.130000000005</v>
      </c>
      <c r="M605" s="7">
        <f t="shared" si="123"/>
        <v>-174996.00999999998</v>
      </c>
      <c r="N605" s="8">
        <f t="shared" si="123"/>
        <v>-145566.84</v>
      </c>
      <c r="O605" s="8">
        <f t="shared" si="123"/>
        <v>139903.29999999999</v>
      </c>
      <c r="P605" s="6"/>
      <c r="Q605" s="9" t="s">
        <v>12</v>
      </c>
    </row>
    <row r="606" spans="2:17">
      <c r="B606" s="7">
        <f t="shared" ref="B606:N608" si="124">IFERROR(B600+B612,"")</f>
        <v>56004</v>
      </c>
      <c r="C606" s="7">
        <f t="shared" si="124"/>
        <v>-46826.63</v>
      </c>
      <c r="D606" s="7">
        <f t="shared" si="124"/>
        <v>126896.14</v>
      </c>
      <c r="E606" s="7">
        <f t="shared" si="124"/>
        <v>-96166.78</v>
      </c>
      <c r="F606" s="7">
        <f t="shared" si="124"/>
        <v>27582.440000000002</v>
      </c>
      <c r="G606" s="7">
        <f t="shared" si="124"/>
        <v>103628.9</v>
      </c>
      <c r="H606" s="7">
        <f t="shared" si="124"/>
        <v>71769.97</v>
      </c>
      <c r="I606" s="7">
        <f t="shared" si="124"/>
        <v>66296.06</v>
      </c>
      <c r="J606" s="7">
        <f t="shared" si="124"/>
        <v>144958.34</v>
      </c>
      <c r="K606" s="7">
        <f t="shared" si="124"/>
        <v>152253.22</v>
      </c>
      <c r="L606" s="7">
        <f t="shared" si="124"/>
        <v>-15073.36</v>
      </c>
      <c r="M606" s="7">
        <f t="shared" si="124"/>
        <v>-189736.47999999998</v>
      </c>
      <c r="N606" s="8">
        <f t="shared" si="124"/>
        <v>-6599.6500000000015</v>
      </c>
      <c r="O606" s="8">
        <f t="shared" si="123"/>
        <v>268811.01999999996</v>
      </c>
      <c r="P606" s="6"/>
      <c r="Q606" s="9" t="s">
        <v>13</v>
      </c>
    </row>
    <row r="607" spans="2:17">
      <c r="B607" s="7">
        <f t="shared" si="124"/>
        <v>94702.819999999978</v>
      </c>
      <c r="C607" s="7">
        <f t="shared" si="124"/>
        <v>-106988.49</v>
      </c>
      <c r="D607" s="7">
        <f t="shared" si="124"/>
        <v>157693.67000000001</v>
      </c>
      <c r="E607" s="7">
        <f t="shared" si="124"/>
        <v>-146085.11000000002</v>
      </c>
      <c r="F607" s="7">
        <f t="shared" si="124"/>
        <v>18910.5</v>
      </c>
      <c r="G607" s="7">
        <f t="shared" si="124"/>
        <v>102743.44999999998</v>
      </c>
      <c r="H607" s="7">
        <f t="shared" si="124"/>
        <v>91362.880000000005</v>
      </c>
      <c r="I607" s="7">
        <f t="shared" si="124"/>
        <v>122270.85999999999</v>
      </c>
      <c r="J607" s="7">
        <f t="shared" si="124"/>
        <v>166900.41</v>
      </c>
      <c r="K607" s="7">
        <f t="shared" si="124"/>
        <v>310611.32999999996</v>
      </c>
      <c r="L607" s="7">
        <f t="shared" si="124"/>
        <v>128775.30000000002</v>
      </c>
      <c r="M607" s="7">
        <f t="shared" si="124"/>
        <v>-209026.22</v>
      </c>
      <c r="N607" s="8">
        <f t="shared" si="124"/>
        <v>170732.66999999998</v>
      </c>
      <c r="O607" s="8">
        <f t="shared" si="123"/>
        <v>360251.28</v>
      </c>
      <c r="P607" s="6"/>
      <c r="Q607" s="9" t="s">
        <v>14</v>
      </c>
    </row>
    <row r="608" spans="2:17">
      <c r="B608" s="7">
        <f t="shared" si="124"/>
        <v>8051</v>
      </c>
      <c r="C608" s="18">
        <f t="shared" si="124"/>
        <v>-106637.09</v>
      </c>
      <c r="D608" s="18">
        <f t="shared" si="124"/>
        <v>165512.84</v>
      </c>
      <c r="E608" s="18">
        <f t="shared" si="124"/>
        <v>-174446.22</v>
      </c>
      <c r="F608" s="18">
        <f t="shared" si="124"/>
        <v>82823.16</v>
      </c>
      <c r="G608" s="18">
        <f t="shared" si="124"/>
        <v>94110.33</v>
      </c>
      <c r="H608" s="18">
        <f t="shared" si="124"/>
        <v>169695.18000000002</v>
      </c>
      <c r="I608" s="18">
        <f t="shared" si="124"/>
        <v>241119.14</v>
      </c>
      <c r="J608" s="18">
        <f t="shared" si="124"/>
        <v>240969.74999999997</v>
      </c>
      <c r="K608" s="18">
        <f t="shared" si="124"/>
        <v>506867.39</v>
      </c>
      <c r="L608" s="18">
        <f t="shared" si="124"/>
        <v>175721.19</v>
      </c>
      <c r="M608" s="18">
        <f t="shared" si="124"/>
        <v>-137467.06</v>
      </c>
      <c r="N608" s="18">
        <f t="shared" si="124"/>
        <v>294557.39</v>
      </c>
      <c r="O608" s="18">
        <f t="shared" si="123"/>
        <v>558999.86</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f t="shared" ref="B611:O614" si="125">IFERROR(VLOOKUP($B$610,$221:$343,MATCH($Q611&amp;"/"&amp;B$348,$219:$219,0),FALSE),"")</f>
        <v>-17739.849999999999</v>
      </c>
      <c r="C611" s="7">
        <f t="shared" si="125"/>
        <v>-10682</v>
      </c>
      <c r="D611" s="7">
        <f t="shared" si="125"/>
        <v>-2513.7199999999998</v>
      </c>
      <c r="E611" s="7">
        <f t="shared" si="125"/>
        <v>-17252.419999999998</v>
      </c>
      <c r="F611" s="7">
        <f t="shared" si="125"/>
        <v>-10271.06</v>
      </c>
      <c r="G611" s="7">
        <f t="shared" si="125"/>
        <v>-27181.759999999998</v>
      </c>
      <c r="H611" s="7">
        <f t="shared" si="125"/>
        <v>-8449.9500000000007</v>
      </c>
      <c r="I611" s="7">
        <f t="shared" si="125"/>
        <v>-6183.53</v>
      </c>
      <c r="J611" s="7">
        <f t="shared" si="125"/>
        <v>-11483.79</v>
      </c>
      <c r="K611" s="7">
        <f t="shared" si="125"/>
        <v>-7014.47</v>
      </c>
      <c r="L611" s="7">
        <f t="shared" si="125"/>
        <v>-11510.62</v>
      </c>
      <c r="M611" s="7">
        <f t="shared" si="125"/>
        <v>-11056.49</v>
      </c>
      <c r="N611" s="8">
        <f t="shared" si="125"/>
        <v>-14854.89</v>
      </c>
      <c r="O611" s="8">
        <f t="shared" si="125"/>
        <v>-4044.04</v>
      </c>
      <c r="P611" s="6"/>
      <c r="Q611" s="9" t="s">
        <v>12</v>
      </c>
    </row>
    <row r="612" spans="2:17">
      <c r="B612" s="7">
        <f t="shared" si="125"/>
        <v>-24846</v>
      </c>
      <c r="C612" s="7">
        <f t="shared" si="125"/>
        <v>-11459.96</v>
      </c>
      <c r="D612" s="7">
        <f t="shared" si="125"/>
        <v>-3508.48</v>
      </c>
      <c r="E612" s="7">
        <f t="shared" si="125"/>
        <v>-24470.07</v>
      </c>
      <c r="F612" s="7">
        <f t="shared" si="125"/>
        <v>-21833.47</v>
      </c>
      <c r="G612" s="7">
        <f t="shared" si="125"/>
        <v>-40786.980000000003</v>
      </c>
      <c r="H612" s="7">
        <f t="shared" si="125"/>
        <v>-16853.54</v>
      </c>
      <c r="I612" s="7">
        <f t="shared" si="125"/>
        <v>-12687.41</v>
      </c>
      <c r="J612" s="7">
        <f t="shared" si="125"/>
        <v>-17994.57</v>
      </c>
      <c r="K612" s="7">
        <f t="shared" si="125"/>
        <v>-13185.04</v>
      </c>
      <c r="L612" s="7">
        <f t="shared" si="125"/>
        <v>-31638.52</v>
      </c>
      <c r="M612" s="7">
        <f t="shared" si="125"/>
        <v>-15857.37</v>
      </c>
      <c r="N612" s="8">
        <f t="shared" si="125"/>
        <v>-16819.54</v>
      </c>
      <c r="O612" s="8">
        <f t="shared" si="125"/>
        <v>-8795.59</v>
      </c>
      <c r="P612" s="6"/>
      <c r="Q612" s="9" t="s">
        <v>13</v>
      </c>
    </row>
    <row r="613" spans="2:17">
      <c r="B613" s="7">
        <f t="shared" si="125"/>
        <v>-37488.51</v>
      </c>
      <c r="C613" s="7">
        <f t="shared" si="125"/>
        <v>-27844.5</v>
      </c>
      <c r="D613" s="7">
        <f t="shared" si="125"/>
        <v>-21188.62</v>
      </c>
      <c r="E613" s="7">
        <f t="shared" si="125"/>
        <v>-35817.79</v>
      </c>
      <c r="F613" s="7">
        <f t="shared" si="125"/>
        <v>-35628.17</v>
      </c>
      <c r="G613" s="7">
        <f t="shared" si="125"/>
        <v>-52280.6</v>
      </c>
      <c r="H613" s="7">
        <f t="shared" si="125"/>
        <v>-24913.7</v>
      </c>
      <c r="I613" s="7">
        <f t="shared" si="125"/>
        <v>-28487.040000000001</v>
      </c>
      <c r="J613" s="7">
        <f t="shared" si="125"/>
        <v>-23226.87</v>
      </c>
      <c r="K613" s="7">
        <f t="shared" si="125"/>
        <v>-17445.03</v>
      </c>
      <c r="L613" s="7">
        <f t="shared" si="125"/>
        <v>-47607.99</v>
      </c>
      <c r="M613" s="7">
        <f t="shared" si="125"/>
        <v>-25567.07</v>
      </c>
      <c r="N613" s="8">
        <f t="shared" si="125"/>
        <v>-23802.7</v>
      </c>
      <c r="O613" s="8">
        <f t="shared" si="125"/>
        <v>-10561.75</v>
      </c>
      <c r="P613" s="6"/>
      <c r="Q613" s="9" t="s">
        <v>14</v>
      </c>
    </row>
    <row r="614" spans="2:17">
      <c r="B614" s="7">
        <f t="shared" si="125"/>
        <v>-45683</v>
      </c>
      <c r="C614" s="7">
        <f t="shared" si="125"/>
        <v>-29411.919999999998</v>
      </c>
      <c r="D614" s="7">
        <f t="shared" si="125"/>
        <v>-42004.12</v>
      </c>
      <c r="E614" s="7">
        <f t="shared" si="125"/>
        <v>-43835.03</v>
      </c>
      <c r="F614" s="7">
        <f t="shared" si="125"/>
        <v>-56533.69</v>
      </c>
      <c r="G614" s="7">
        <f t="shared" si="125"/>
        <v>-69631.740000000005</v>
      </c>
      <c r="H614" s="7">
        <f t="shared" si="125"/>
        <v>-29381.24</v>
      </c>
      <c r="I614" s="7">
        <f t="shared" si="125"/>
        <v>-38799.89</v>
      </c>
      <c r="J614" s="7">
        <f t="shared" si="125"/>
        <v>-29858.73</v>
      </c>
      <c r="K614" s="7">
        <f t="shared" si="125"/>
        <v>-28245.47</v>
      </c>
      <c r="L614" s="7">
        <f t="shared" si="125"/>
        <v>-60964.68</v>
      </c>
      <c r="M614" s="7">
        <f t="shared" si="125"/>
        <v>-32407.759999999998</v>
      </c>
      <c r="N614" s="8">
        <f t="shared" si="125"/>
        <v>-35369.5</v>
      </c>
      <c r="O614" s="8">
        <f t="shared" si="125"/>
        <v>-18953.37</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f t="shared" ref="B616:O619" si="126">IFERROR(VLOOKUP($B$615,$221:$343,MATCH($Q616&amp;"/"&amp;B$348,$219:$219,0),FALSE),"")</f>
        <v>-17739.849999999999</v>
      </c>
      <c r="C616" s="7">
        <f t="shared" si="126"/>
        <v>-16226</v>
      </c>
      <c r="D616" s="7">
        <f t="shared" si="126"/>
        <v>-20558.849999999999</v>
      </c>
      <c r="E616" s="7">
        <f t="shared" si="126"/>
        <v>-32780.480000000003</v>
      </c>
      <c r="F616" s="7">
        <f t="shared" si="126"/>
        <v>-20330.39</v>
      </c>
      <c r="G616" s="7">
        <f t="shared" si="126"/>
        <v>-20929.13</v>
      </c>
      <c r="H616" s="7">
        <f t="shared" si="126"/>
        <v>-18069.75</v>
      </c>
      <c r="I616" s="7">
        <f t="shared" si="126"/>
        <v>16609.61</v>
      </c>
      <c r="J616" s="7">
        <f t="shared" si="126"/>
        <v>-12534.98</v>
      </c>
      <c r="K616" s="7">
        <f t="shared" si="126"/>
        <v>-31472.09</v>
      </c>
      <c r="L616" s="7">
        <f t="shared" si="126"/>
        <v>20201.72</v>
      </c>
      <c r="M616" s="7">
        <f t="shared" si="126"/>
        <v>79672.850000000006</v>
      </c>
      <c r="N616" s="8">
        <f t="shared" si="126"/>
        <v>-6084</v>
      </c>
      <c r="O616" s="8">
        <f t="shared" si="126"/>
        <v>-51716.97</v>
      </c>
      <c r="P616" s="6"/>
      <c r="Q616" s="9" t="s">
        <v>12</v>
      </c>
    </row>
    <row r="617" spans="2:17">
      <c r="B617" s="7">
        <f t="shared" si="126"/>
        <v>-90596</v>
      </c>
      <c r="C617" s="7">
        <f t="shared" si="126"/>
        <v>-10047.74</v>
      </c>
      <c r="D617" s="7">
        <f t="shared" si="126"/>
        <v>-48647.07</v>
      </c>
      <c r="E617" s="7">
        <f t="shared" si="126"/>
        <v>-25616.94</v>
      </c>
      <c r="F617" s="7">
        <f t="shared" si="126"/>
        <v>-21301.84</v>
      </c>
      <c r="G617" s="7">
        <f t="shared" si="126"/>
        <v>-19942.16</v>
      </c>
      <c r="H617" s="7">
        <f t="shared" si="126"/>
        <v>-22695.55</v>
      </c>
      <c r="I617" s="7">
        <f t="shared" si="126"/>
        <v>15054.83</v>
      </c>
      <c r="J617" s="7">
        <f t="shared" si="126"/>
        <v>-36966.410000000003</v>
      </c>
      <c r="K617" s="7">
        <f t="shared" si="126"/>
        <v>-57428.76</v>
      </c>
      <c r="L617" s="7">
        <f t="shared" si="126"/>
        <v>152198.32</v>
      </c>
      <c r="M617" s="7">
        <f t="shared" si="126"/>
        <v>114629.99</v>
      </c>
      <c r="N617" s="8">
        <f t="shared" si="126"/>
        <v>26795.93</v>
      </c>
      <c r="O617" s="8">
        <f t="shared" si="126"/>
        <v>-33471.53</v>
      </c>
      <c r="P617" s="6"/>
      <c r="Q617" s="9" t="s">
        <v>13</v>
      </c>
    </row>
    <row r="618" spans="2:17">
      <c r="B618" s="7">
        <f t="shared" si="126"/>
        <v>-83264.649999999994</v>
      </c>
      <c r="C618" s="7">
        <f t="shared" si="126"/>
        <v>-60369.87</v>
      </c>
      <c r="D618" s="7">
        <f t="shared" si="126"/>
        <v>-14376.53</v>
      </c>
      <c r="E618" s="7">
        <f t="shared" si="126"/>
        <v>-36044.730000000003</v>
      </c>
      <c r="F618" s="7">
        <f t="shared" si="126"/>
        <v>-36093.57</v>
      </c>
      <c r="G618" s="7">
        <f t="shared" si="126"/>
        <v>-32477.46</v>
      </c>
      <c r="H618" s="7">
        <f t="shared" si="126"/>
        <v>-27807.45</v>
      </c>
      <c r="I618" s="7">
        <f t="shared" si="126"/>
        <v>1211.17</v>
      </c>
      <c r="J618" s="7">
        <f t="shared" si="126"/>
        <v>-27288.639999999999</v>
      </c>
      <c r="K618" s="7">
        <f t="shared" si="126"/>
        <v>-148895.97</v>
      </c>
      <c r="L618" s="7">
        <f t="shared" si="126"/>
        <v>173916.2</v>
      </c>
      <c r="M618" s="7">
        <f t="shared" si="126"/>
        <v>112395.38</v>
      </c>
      <c r="N618" s="8">
        <f t="shared" si="126"/>
        <v>34678.019999999997</v>
      </c>
      <c r="O618" s="8">
        <f t="shared" si="126"/>
        <v>41742.65</v>
      </c>
      <c r="P618" s="6"/>
      <c r="Q618" s="9" t="s">
        <v>14</v>
      </c>
    </row>
    <row r="619" spans="2:17">
      <c r="B619" s="7">
        <f t="shared" si="126"/>
        <v>-56696</v>
      </c>
      <c r="C619" s="7">
        <f t="shared" si="126"/>
        <v>-128975.71</v>
      </c>
      <c r="D619" s="7">
        <f t="shared" si="126"/>
        <v>-32170.77</v>
      </c>
      <c r="E619" s="7">
        <f t="shared" si="126"/>
        <v>-44040.77</v>
      </c>
      <c r="F619" s="7">
        <f t="shared" si="126"/>
        <v>-72641.460000000006</v>
      </c>
      <c r="G619" s="7">
        <f t="shared" si="126"/>
        <v>-54464.28</v>
      </c>
      <c r="H619" s="7">
        <f t="shared" si="126"/>
        <v>-51415</v>
      </c>
      <c r="I619" s="7">
        <f t="shared" si="126"/>
        <v>-9926.11</v>
      </c>
      <c r="J619" s="7">
        <f t="shared" si="126"/>
        <v>-85312</v>
      </c>
      <c r="K619" s="7">
        <f t="shared" si="126"/>
        <v>-344857.14</v>
      </c>
      <c r="L619" s="7">
        <f t="shared" si="126"/>
        <v>51887.24</v>
      </c>
      <c r="M619" s="7">
        <f t="shared" si="126"/>
        <v>86846.57</v>
      </c>
      <c r="N619" s="8">
        <f t="shared" si="126"/>
        <v>-24767.91</v>
      </c>
      <c r="O619" s="8">
        <f t="shared" si="126"/>
        <v>-81848.149999999994</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f t="shared" ref="B621:O624" si="127">IFERROR(VLOOKUP($B$620,$221:$343,MATCH($Q621&amp;"/"&amp;B$348,$219:$219,0),FALSE),"")</f>
        <v>-41825.93</v>
      </c>
      <c r="C621" s="7">
        <f t="shared" si="127"/>
        <v>54429</v>
      </c>
      <c r="D621" s="7">
        <f t="shared" si="127"/>
        <v>-31877.73</v>
      </c>
      <c r="E621" s="7">
        <f t="shared" si="127"/>
        <v>79244.92</v>
      </c>
      <c r="F621" s="7">
        <f t="shared" si="127"/>
        <v>30000</v>
      </c>
      <c r="G621" s="7">
        <f t="shared" si="127"/>
        <v>-32000</v>
      </c>
      <c r="H621" s="7">
        <f t="shared" si="127"/>
        <v>-6000</v>
      </c>
      <c r="I621" s="7">
        <f t="shared" si="127"/>
        <v>-44000</v>
      </c>
      <c r="J621" s="7">
        <f t="shared" si="127"/>
        <v>-53000</v>
      </c>
      <c r="K621" s="7">
        <f t="shared" si="127"/>
        <v>20000</v>
      </c>
      <c r="L621" s="7">
        <f t="shared" si="127"/>
        <v>16000</v>
      </c>
      <c r="M621" s="7">
        <f t="shared" si="127"/>
        <v>76297.75</v>
      </c>
      <c r="N621" s="7">
        <f t="shared" si="127"/>
        <v>120306.79</v>
      </c>
      <c r="O621" s="7">
        <f t="shared" si="127"/>
        <v>-106203.2</v>
      </c>
      <c r="P621" s="6"/>
      <c r="Q621" s="9" t="s">
        <v>12</v>
      </c>
    </row>
    <row r="622" spans="2:17">
      <c r="B622" s="7">
        <f t="shared" si="127"/>
        <v>24346</v>
      </c>
      <c r="C622" s="7">
        <f t="shared" si="127"/>
        <v>68833.429999999993</v>
      </c>
      <c r="D622" s="7">
        <f t="shared" si="127"/>
        <v>-88312.9</v>
      </c>
      <c r="E622" s="7">
        <f t="shared" si="127"/>
        <v>96637.65</v>
      </c>
      <c r="F622" s="7">
        <f t="shared" si="127"/>
        <v>-30425</v>
      </c>
      <c r="G622" s="7">
        <f t="shared" si="127"/>
        <v>-118375</v>
      </c>
      <c r="H622" s="7">
        <f t="shared" si="127"/>
        <v>-72587.5</v>
      </c>
      <c r="I622" s="7">
        <f t="shared" si="127"/>
        <v>-104750</v>
      </c>
      <c r="J622" s="7">
        <f t="shared" si="127"/>
        <v>-132225</v>
      </c>
      <c r="K622" s="7">
        <f t="shared" si="127"/>
        <v>-105650</v>
      </c>
      <c r="L622" s="7">
        <f t="shared" si="127"/>
        <v>-176300</v>
      </c>
      <c r="M622" s="7">
        <f t="shared" si="127"/>
        <v>56943.74</v>
      </c>
      <c r="N622" s="7">
        <f t="shared" si="127"/>
        <v>-16188.85</v>
      </c>
      <c r="O622" s="7">
        <f t="shared" si="127"/>
        <v>-254572.89</v>
      </c>
      <c r="P622" s="6"/>
      <c r="Q622" s="9" t="s">
        <v>13</v>
      </c>
    </row>
    <row r="623" spans="2:17">
      <c r="B623" s="7">
        <f t="shared" si="127"/>
        <v>-49650.59</v>
      </c>
      <c r="C623" s="7">
        <f t="shared" si="127"/>
        <v>167390.75</v>
      </c>
      <c r="D623" s="7">
        <f t="shared" si="127"/>
        <v>-174603.93</v>
      </c>
      <c r="E623" s="7">
        <f t="shared" si="127"/>
        <v>147228.60999999999</v>
      </c>
      <c r="F623" s="7">
        <f t="shared" si="127"/>
        <v>-25012.5</v>
      </c>
      <c r="G623" s="7">
        <f t="shared" si="127"/>
        <v>-106962.5</v>
      </c>
      <c r="H623" s="7">
        <f t="shared" si="127"/>
        <v>-102046.09</v>
      </c>
      <c r="I623" s="7">
        <f t="shared" si="127"/>
        <v>-163550</v>
      </c>
      <c r="J623" s="7">
        <f t="shared" si="127"/>
        <v>-170975</v>
      </c>
      <c r="K623" s="7">
        <f t="shared" si="127"/>
        <v>-186300</v>
      </c>
      <c r="L623" s="7">
        <f t="shared" si="127"/>
        <v>-325576.75</v>
      </c>
      <c r="M623" s="7">
        <f t="shared" si="127"/>
        <v>55909.96</v>
      </c>
      <c r="N623" s="7">
        <f t="shared" si="127"/>
        <v>-242464.58</v>
      </c>
      <c r="O623" s="7">
        <f t="shared" si="127"/>
        <v>-405057.84</v>
      </c>
      <c r="P623" s="6"/>
      <c r="Q623" s="9" t="s">
        <v>14</v>
      </c>
    </row>
    <row r="624" spans="2:17">
      <c r="B624" s="7">
        <f t="shared" si="127"/>
        <v>-3539</v>
      </c>
      <c r="C624" s="7">
        <f t="shared" si="127"/>
        <v>213658.23</v>
      </c>
      <c r="D624" s="7">
        <f t="shared" si="127"/>
        <v>-184899.21</v>
      </c>
      <c r="E624" s="7">
        <f t="shared" si="127"/>
        <v>182228.61</v>
      </c>
      <c r="F624" s="7">
        <f t="shared" si="127"/>
        <v>-66012.5</v>
      </c>
      <c r="G624" s="7">
        <f t="shared" si="127"/>
        <v>-88962.5</v>
      </c>
      <c r="H624" s="7">
        <f t="shared" si="127"/>
        <v>-147912.5</v>
      </c>
      <c r="I624" s="7">
        <f t="shared" si="127"/>
        <v>-274550</v>
      </c>
      <c r="J624" s="7">
        <f t="shared" si="127"/>
        <v>-183975</v>
      </c>
      <c r="K624" s="7">
        <f t="shared" si="127"/>
        <v>-187300</v>
      </c>
      <c r="L624" s="7">
        <f t="shared" si="127"/>
        <v>-272043.69</v>
      </c>
      <c r="M624" s="7">
        <f t="shared" si="127"/>
        <v>22943.119999999999</v>
      </c>
      <c r="N624" s="7">
        <f t="shared" si="127"/>
        <v>-307423.82</v>
      </c>
      <c r="O624" s="7">
        <f t="shared" si="127"/>
        <v>-479162.41</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f t="shared" ref="B626:O629" si="128">IFERROR(VLOOKUP($B$625,$221:$343,MATCH($Q626&amp;"/"&amp;B$348,$219:$219,0),FALSE),"")</f>
        <v>28208.43</v>
      </c>
      <c r="C626" s="7">
        <f t="shared" si="128"/>
        <v>17196</v>
      </c>
      <c r="D626" s="7">
        <f t="shared" si="128"/>
        <v>6094.93</v>
      </c>
      <c r="E626" s="7">
        <f t="shared" si="128"/>
        <v>6783.98</v>
      </c>
      <c r="F626" s="7">
        <f t="shared" si="128"/>
        <v>6310.8</v>
      </c>
      <c r="G626" s="7">
        <f t="shared" si="128"/>
        <v>7772.9</v>
      </c>
      <c r="H626" s="7">
        <f t="shared" si="128"/>
        <v>-12282.56</v>
      </c>
      <c r="I626" s="7">
        <f t="shared" si="128"/>
        <v>-3637.62</v>
      </c>
      <c r="J626" s="7">
        <f t="shared" si="128"/>
        <v>-5759.47</v>
      </c>
      <c r="K626" s="7">
        <f t="shared" si="128"/>
        <v>560.84</v>
      </c>
      <c r="L626" s="7">
        <f t="shared" si="128"/>
        <v>-5812.79</v>
      </c>
      <c r="M626" s="7">
        <f t="shared" si="128"/>
        <v>-7968.91</v>
      </c>
      <c r="N626" s="8">
        <f t="shared" si="128"/>
        <v>-16489.16</v>
      </c>
      <c r="O626" s="8">
        <f t="shared" si="128"/>
        <v>-13972.84</v>
      </c>
      <c r="P626" s="6"/>
      <c r="Q626" s="9" t="s">
        <v>12</v>
      </c>
    </row>
    <row r="627" spans="2:17">
      <c r="B627" s="7">
        <f t="shared" si="128"/>
        <v>14600</v>
      </c>
      <c r="C627" s="7">
        <f t="shared" si="128"/>
        <v>23419.02</v>
      </c>
      <c r="D627" s="7">
        <f t="shared" si="128"/>
        <v>-6555.35</v>
      </c>
      <c r="E627" s="7">
        <f t="shared" si="128"/>
        <v>-675.99</v>
      </c>
      <c r="F627" s="7">
        <f t="shared" si="128"/>
        <v>-2310.9299999999998</v>
      </c>
      <c r="G627" s="7">
        <f t="shared" si="128"/>
        <v>6098.71</v>
      </c>
      <c r="H627" s="7">
        <f t="shared" si="128"/>
        <v>-6659.55</v>
      </c>
      <c r="I627" s="7">
        <f t="shared" si="128"/>
        <v>-10711.69</v>
      </c>
      <c r="J627" s="7">
        <f t="shared" si="128"/>
        <v>-6238.5</v>
      </c>
      <c r="K627" s="7">
        <f t="shared" si="128"/>
        <v>2359.5</v>
      </c>
      <c r="L627" s="7">
        <f t="shared" si="128"/>
        <v>-7536.52</v>
      </c>
      <c r="M627" s="7">
        <f t="shared" si="128"/>
        <v>-2305.38</v>
      </c>
      <c r="N627" s="8">
        <f t="shared" si="128"/>
        <v>20826.96</v>
      </c>
      <c r="O627" s="8">
        <f t="shared" si="128"/>
        <v>-10437.81</v>
      </c>
      <c r="P627" s="6"/>
      <c r="Q627" s="9" t="s">
        <v>13</v>
      </c>
    </row>
    <row r="628" spans="2:17">
      <c r="B628" s="7">
        <f t="shared" si="128"/>
        <v>-723.92</v>
      </c>
      <c r="C628" s="7">
        <f t="shared" si="128"/>
        <v>27876.89</v>
      </c>
      <c r="D628" s="7">
        <f t="shared" si="128"/>
        <v>-10098.17</v>
      </c>
      <c r="E628" s="7">
        <f t="shared" si="128"/>
        <v>916.56</v>
      </c>
      <c r="F628" s="7">
        <f t="shared" si="128"/>
        <v>-6567.4</v>
      </c>
      <c r="G628" s="7">
        <f t="shared" si="128"/>
        <v>15584.09</v>
      </c>
      <c r="H628" s="7">
        <f t="shared" si="128"/>
        <v>-13576.97</v>
      </c>
      <c r="I628" s="7">
        <f t="shared" si="128"/>
        <v>-11580.92</v>
      </c>
      <c r="J628" s="7">
        <f t="shared" si="128"/>
        <v>-8136.36</v>
      </c>
      <c r="K628" s="7">
        <f t="shared" si="128"/>
        <v>-7139.61</v>
      </c>
      <c r="L628" s="7">
        <f t="shared" si="128"/>
        <v>24722.74</v>
      </c>
      <c r="M628" s="7">
        <f t="shared" si="128"/>
        <v>-15153.81</v>
      </c>
      <c r="N628" s="8">
        <f t="shared" si="128"/>
        <v>-13251.19</v>
      </c>
      <c r="O628" s="8">
        <f t="shared" si="128"/>
        <v>7497.84</v>
      </c>
      <c r="P628" s="6"/>
      <c r="Q628" s="9" t="s">
        <v>14</v>
      </c>
    </row>
    <row r="629" spans="2:17">
      <c r="B629" s="7">
        <f t="shared" si="128"/>
        <v>-6501</v>
      </c>
      <c r="C629" s="7">
        <f t="shared" si="128"/>
        <v>7457.36</v>
      </c>
      <c r="D629" s="7">
        <f t="shared" si="128"/>
        <v>-9553.02</v>
      </c>
      <c r="E629" s="7">
        <f t="shared" si="128"/>
        <v>7576.65</v>
      </c>
      <c r="F629" s="7">
        <f t="shared" si="128"/>
        <v>702.88</v>
      </c>
      <c r="G629" s="7">
        <f t="shared" si="128"/>
        <v>20315.28</v>
      </c>
      <c r="H629" s="7">
        <f t="shared" si="128"/>
        <v>-251.08</v>
      </c>
      <c r="I629" s="7">
        <f t="shared" si="128"/>
        <v>-4557.08</v>
      </c>
      <c r="J629" s="7">
        <f t="shared" si="128"/>
        <v>1541.48</v>
      </c>
      <c r="K629" s="7">
        <f t="shared" si="128"/>
        <v>2955.72</v>
      </c>
      <c r="L629" s="7">
        <f t="shared" si="128"/>
        <v>16529.43</v>
      </c>
      <c r="M629" s="7">
        <f t="shared" si="128"/>
        <v>4730.38</v>
      </c>
      <c r="N629" s="8">
        <f t="shared" si="128"/>
        <v>-2264.84</v>
      </c>
      <c r="O629" s="8">
        <f t="shared" si="128"/>
        <v>16942.669999999998</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f t="shared" ref="B632:O632" si="129">B588/B402</f>
        <v>0.10020432034147343</v>
      </c>
      <c r="C632" s="29">
        <f t="shared" si="129"/>
        <v>2.9814134441742413E-2</v>
      </c>
      <c r="D632" s="29">
        <f t="shared" si="129"/>
        <v>2.748951218805722E-2</v>
      </c>
      <c r="E632" s="29">
        <f t="shared" si="129"/>
        <v>2.9389630025998745E-2</v>
      </c>
      <c r="F632" s="29">
        <f t="shared" si="129"/>
        <v>4.2632217856722748E-2</v>
      </c>
      <c r="G632" s="29">
        <f t="shared" si="129"/>
        <v>5.1080388175230369E-2</v>
      </c>
      <c r="H632" s="29">
        <f t="shared" si="129"/>
        <v>6.3668916378943979E-2</v>
      </c>
      <c r="I632" s="29">
        <f t="shared" si="129"/>
        <v>7.4708392820365788E-2</v>
      </c>
      <c r="J632" s="29">
        <f t="shared" si="129"/>
        <v>7.8491342195090588E-2</v>
      </c>
      <c r="K632" s="29">
        <f t="shared" si="129"/>
        <v>0.10185082479030676</v>
      </c>
      <c r="L632" s="29">
        <f t="shared" si="129"/>
        <v>0.13896377348236422</v>
      </c>
      <c r="M632" s="29">
        <f t="shared" si="129"/>
        <v>0.13693284729457156</v>
      </c>
      <c r="N632" s="29">
        <f t="shared" si="129"/>
        <v>9.8715049493223003E-2</v>
      </c>
      <c r="O632" s="29">
        <f t="shared" si="129"/>
        <v>0.10882739683269121</v>
      </c>
      <c r="P632" s="6"/>
      <c r="Q632" s="89" t="s">
        <v>37</v>
      </c>
    </row>
    <row r="633" spans="2:17">
      <c r="B633" s="29">
        <f t="shared" ref="B633:O633" si="130">((B551*(1-B582))/(B457+B432))</f>
        <v>0.15229002399986191</v>
      </c>
      <c r="C633" s="29">
        <f t="shared" si="130"/>
        <v>4.1004178849134189E-2</v>
      </c>
      <c r="D633" s="29">
        <f t="shared" si="130"/>
        <v>4.1662971320039106E-2</v>
      </c>
      <c r="E633" s="29">
        <f t="shared" si="130"/>
        <v>3.8651061088565794E-2</v>
      </c>
      <c r="F633" s="29">
        <f t="shared" si="130"/>
        <v>5.5203170367637097E-2</v>
      </c>
      <c r="G633" s="29">
        <f t="shared" si="130"/>
        <v>6.3510979958002575E-2</v>
      </c>
      <c r="H633" s="29">
        <f t="shared" si="130"/>
        <v>7.8871095710210976E-2</v>
      </c>
      <c r="I633" s="29">
        <f t="shared" si="130"/>
        <v>9.1571581864619472E-2</v>
      </c>
      <c r="J633" s="29">
        <f t="shared" si="130"/>
        <v>9.5750795077693102E-2</v>
      </c>
      <c r="K633" s="29">
        <f t="shared" si="130"/>
        <v>0.12205975336542454</v>
      </c>
      <c r="L633" s="29">
        <f t="shared" si="130"/>
        <v>0.18142019891228414</v>
      </c>
      <c r="M633" s="29">
        <f t="shared" si="130"/>
        <v>0.16320704951564641</v>
      </c>
      <c r="N633" s="29">
        <f t="shared" si="130"/>
        <v>0.1194261619839978</v>
      </c>
      <c r="O633" s="29">
        <f t="shared" si="130"/>
        <v>0.13222104774829371</v>
      </c>
      <c r="P633" s="6"/>
      <c r="Q633" s="89" t="s">
        <v>38</v>
      </c>
    </row>
    <row r="634" spans="2:17">
      <c r="B634" s="29">
        <f t="shared" ref="B634:O634" si="131">B588/B457</f>
        <v>0.14115141643336793</v>
      </c>
      <c r="C634" s="29">
        <f t="shared" si="131"/>
        <v>4.6394768537943547E-2</v>
      </c>
      <c r="D634" s="29">
        <f t="shared" si="131"/>
        <v>4.0674270945893473E-2</v>
      </c>
      <c r="E634" s="29">
        <f t="shared" si="131"/>
        <v>5.069367000759923E-2</v>
      </c>
      <c r="F634" s="29">
        <f t="shared" si="131"/>
        <v>7.0837773385074493E-2</v>
      </c>
      <c r="G634" s="29">
        <f t="shared" si="131"/>
        <v>7.9569041202501412E-2</v>
      </c>
      <c r="H634" s="29">
        <f t="shared" si="131"/>
        <v>9.3800927476151874E-2</v>
      </c>
      <c r="I634" s="29">
        <f t="shared" si="131"/>
        <v>9.951343480259893E-2</v>
      </c>
      <c r="J634" s="29">
        <f t="shared" si="131"/>
        <v>0.10014372289910368</v>
      </c>
      <c r="K634" s="29">
        <f t="shared" si="131"/>
        <v>0.12828325681411795</v>
      </c>
      <c r="L634" s="29">
        <f t="shared" si="131"/>
        <v>0.19700935569125042</v>
      </c>
      <c r="M634" s="29">
        <f t="shared" si="131"/>
        <v>0.22206553677931667</v>
      </c>
      <c r="N634" s="29">
        <f t="shared" si="131"/>
        <v>0.15419190278988459</v>
      </c>
      <c r="O634" s="29">
        <f t="shared" si="131"/>
        <v>0.16083057049477958</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f t="shared" ref="B636:N636" si="132">B378/B414</f>
        <v>2.5849110207489407</v>
      </c>
      <c r="C636" s="27">
        <f t="shared" si="132"/>
        <v>2.2084093806761858</v>
      </c>
      <c r="D636" s="27">
        <f t="shared" si="132"/>
        <v>2.3916278812658081</v>
      </c>
      <c r="E636" s="27">
        <f t="shared" si="132"/>
        <v>1.9535448632596049</v>
      </c>
      <c r="F636" s="27">
        <f t="shared" si="132"/>
        <v>2.0675804185831841</v>
      </c>
      <c r="G636" s="27">
        <f t="shared" si="132"/>
        <v>2.1578753101000441</v>
      </c>
      <c r="H636" s="27">
        <f t="shared" si="132"/>
        <v>2.5539479770471596</v>
      </c>
      <c r="I636" s="27">
        <f t="shared" si="132"/>
        <v>3.4387595536861109</v>
      </c>
      <c r="J636" s="27">
        <f t="shared" si="132"/>
        <v>4.1807102959866853</v>
      </c>
      <c r="K636" s="27">
        <f t="shared" si="132"/>
        <v>4.6303517132494418</v>
      </c>
      <c r="L636" s="27">
        <f t="shared" si="132"/>
        <v>3.0535808737059327</v>
      </c>
      <c r="M636" s="27">
        <f t="shared" si="132"/>
        <v>2.326597632264749</v>
      </c>
      <c r="N636" s="27">
        <f t="shared" si="132"/>
        <v>2.5360070809976345</v>
      </c>
      <c r="O636" s="27">
        <f>O378/O414</f>
        <v>3.0171836977193065</v>
      </c>
      <c r="P636" s="6"/>
      <c r="Q636" s="89" t="s">
        <v>392</v>
      </c>
    </row>
    <row r="637" spans="2:17">
      <c r="B637" s="27">
        <f t="shared" ref="B637:N637" si="133">(B378-B372)/B414</f>
        <v>1.3150414360369833</v>
      </c>
      <c r="C637" s="27">
        <f t="shared" si="133"/>
        <v>1.0645845823729996</v>
      </c>
      <c r="D637" s="27">
        <f t="shared" si="133"/>
        <v>1.1513756798341761</v>
      </c>
      <c r="E637" s="27">
        <f t="shared" si="133"/>
        <v>0.73462725089094816</v>
      </c>
      <c r="F637" s="27">
        <f t="shared" si="133"/>
        <v>0.77372319723436389</v>
      </c>
      <c r="G637" s="27">
        <f t="shared" si="133"/>
        <v>0.68061338882327571</v>
      </c>
      <c r="H637" s="27">
        <f t="shared" si="133"/>
        <v>0.77312210134022574</v>
      </c>
      <c r="I637" s="27">
        <f t="shared" si="133"/>
        <v>1.0771257186325938</v>
      </c>
      <c r="J637" s="27">
        <f t="shared" si="133"/>
        <v>1.3592711968032598</v>
      </c>
      <c r="K637" s="27">
        <f t="shared" si="133"/>
        <v>2.2138283231669811</v>
      </c>
      <c r="L637" s="27">
        <f t="shared" si="133"/>
        <v>1.3718017273925016</v>
      </c>
      <c r="M637" s="27">
        <f t="shared" si="133"/>
        <v>0.81508209594799619</v>
      </c>
      <c r="N637" s="27">
        <f t="shared" si="133"/>
        <v>0.88969221612432392</v>
      </c>
      <c r="O637" s="27">
        <f>(O378-O372)/O414</f>
        <v>1.2444403615308404</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f t="shared" ref="B639:N639" si="134">B432/B457</f>
        <v>0</v>
      </c>
      <c r="C639" s="27">
        <f t="shared" si="134"/>
        <v>0.38288425723281899</v>
      </c>
      <c r="D639" s="27">
        <f t="shared" si="134"/>
        <v>0.26566514241812117</v>
      </c>
      <c r="E639" s="27">
        <f t="shared" si="134"/>
        <v>0.4957580030460696</v>
      </c>
      <c r="F639" s="27">
        <f t="shared" si="134"/>
        <v>0.44541706699899125</v>
      </c>
      <c r="G639" s="27">
        <f t="shared" si="134"/>
        <v>0.37559331891523329</v>
      </c>
      <c r="H639" s="27">
        <f t="shared" si="134"/>
        <v>0.27517796320728893</v>
      </c>
      <c r="I639" s="27">
        <f t="shared" si="134"/>
        <v>0.1316478916635235</v>
      </c>
      <c r="J639" s="27">
        <f t="shared" si="134"/>
        <v>6.156865298162735E-2</v>
      </c>
      <c r="K639" s="27">
        <f t="shared" si="134"/>
        <v>5.600567638056822E-2</v>
      </c>
      <c r="L639" s="27">
        <f t="shared" si="134"/>
        <v>8.5084782594340116E-2</v>
      </c>
      <c r="M639" s="27">
        <f t="shared" si="134"/>
        <v>0.36941132801325161</v>
      </c>
      <c r="N639" s="27">
        <f t="shared" si="134"/>
        <v>0.31498824143603654</v>
      </c>
      <c r="O639" s="27">
        <f>O432/O457</f>
        <v>0.21571930871963585</v>
      </c>
      <c r="P639" s="6"/>
      <c r="Q639" s="89" t="s">
        <v>40</v>
      </c>
    </row>
    <row r="640" spans="2:17">
      <c r="B640" s="27">
        <f t="shared" ref="B640:N640" si="135">B432/B588</f>
        <v>0</v>
      </c>
      <c r="C640" s="27">
        <f t="shared" si="135"/>
        <v>8.2527463612558059</v>
      </c>
      <c r="D640" s="27">
        <f t="shared" si="135"/>
        <v>6.5315280702024001</v>
      </c>
      <c r="E640" s="27">
        <f t="shared" si="135"/>
        <v>9.779485347416216</v>
      </c>
      <c r="F640" s="27">
        <f t="shared" si="135"/>
        <v>6.287846804242446</v>
      </c>
      <c r="G640" s="27">
        <f t="shared" si="135"/>
        <v>4.7203449135368718</v>
      </c>
      <c r="H640" s="27">
        <f t="shared" si="135"/>
        <v>2.9336379779107271</v>
      </c>
      <c r="I640" s="27">
        <f t="shared" si="135"/>
        <v>1.3229157643354235</v>
      </c>
      <c r="J640" s="27">
        <f t="shared" si="135"/>
        <v>0.61480291723984237</v>
      </c>
      <c r="K640" s="27">
        <f t="shared" si="135"/>
        <v>0.43657822362368204</v>
      </c>
      <c r="L640" s="27">
        <f t="shared" si="135"/>
        <v>0.43188193929065727</v>
      </c>
      <c r="M640" s="27">
        <f t="shared" si="135"/>
        <v>1.663523900966063</v>
      </c>
      <c r="N640" s="27">
        <f t="shared" si="135"/>
        <v>2.0428325725071774</v>
      </c>
      <c r="O640" s="27">
        <f>O432/O588</f>
        <v>1.3412829915108577</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f t="shared" ref="C642:N642" si="136">365/(C465/((C366+B366)/2))</f>
        <v>134.93175716159908</v>
      </c>
      <c r="D642" s="43">
        <f t="shared" si="136"/>
        <v>117.12884381251396</v>
      </c>
      <c r="E642" s="43">
        <f t="shared" si="136"/>
        <v>108.9702713717061</v>
      </c>
      <c r="F642" s="43">
        <f t="shared" si="136"/>
        <v>92.931273588244295</v>
      </c>
      <c r="G642" s="43">
        <f t="shared" si="136"/>
        <v>72.172387604546117</v>
      </c>
      <c r="H642" s="43">
        <f t="shared" si="136"/>
        <v>57.398334491695472</v>
      </c>
      <c r="I642" s="43">
        <f t="shared" si="136"/>
        <v>51.12320411204454</v>
      </c>
      <c r="J642" s="43">
        <f t="shared" si="136"/>
        <v>50.011026995635518</v>
      </c>
      <c r="K642" s="43">
        <f t="shared" si="136"/>
        <v>45.879091596689022</v>
      </c>
      <c r="L642" s="43">
        <f t="shared" si="136"/>
        <v>48.204245007496503</v>
      </c>
      <c r="M642" s="43">
        <f t="shared" si="136"/>
        <v>53.26411985831777</v>
      </c>
      <c r="N642" s="44">
        <f t="shared" si="136"/>
        <v>58.437045635848797</v>
      </c>
      <c r="O642" s="44">
        <f>365/(O465/((O366+N366)/2))</f>
        <v>61.155981832400478</v>
      </c>
      <c r="P642" s="40"/>
      <c r="Q642" s="41" t="s">
        <v>60</v>
      </c>
    </row>
    <row r="643" spans="2:17">
      <c r="B643" s="42"/>
      <c r="C643" s="43">
        <f t="shared" ref="C643:N643" si="137">365/(C503/((C372+B372)/2))</f>
        <v>262.7447882531406</v>
      </c>
      <c r="D643" s="43">
        <f t="shared" si="137"/>
        <v>238.42360031396433</v>
      </c>
      <c r="E643" s="43">
        <f t="shared" si="137"/>
        <v>310.99576030137263</v>
      </c>
      <c r="F643" s="43">
        <f t="shared" si="137"/>
        <v>389.02043522424759</v>
      </c>
      <c r="G643" s="43">
        <f t="shared" si="137"/>
        <v>390.29130726708928</v>
      </c>
      <c r="H643" s="43">
        <f t="shared" si="137"/>
        <v>434.04612737825988</v>
      </c>
      <c r="I643" s="43">
        <f t="shared" si="137"/>
        <v>394.00719869963831</v>
      </c>
      <c r="J643" s="43">
        <f t="shared" si="137"/>
        <v>372.90705107834805</v>
      </c>
      <c r="K643" s="43">
        <f t="shared" si="137"/>
        <v>296.9452243360401</v>
      </c>
      <c r="L643" s="43">
        <f t="shared" si="137"/>
        <v>255.54210731757573</v>
      </c>
      <c r="M643" s="43">
        <f t="shared" si="137"/>
        <v>327.5050586415303</v>
      </c>
      <c r="N643" s="44">
        <f t="shared" si="137"/>
        <v>355.20135722274136</v>
      </c>
      <c r="O643" s="44">
        <f>365/(O503/((O372+N372)/2))</f>
        <v>361.30007215373178</v>
      </c>
      <c r="P643" s="40"/>
      <c r="Q643" s="41" t="s">
        <v>61</v>
      </c>
    </row>
    <row r="644" spans="2:17">
      <c r="B644" s="42"/>
      <c r="C644" s="43">
        <f t="shared" ref="C644:N644" si="138">365/(C503/((C408+B408)/2))</f>
        <v>56.601239799704871</v>
      </c>
      <c r="D644" s="43">
        <f t="shared" si="138"/>
        <v>48.94703314863267</v>
      </c>
      <c r="E644" s="43">
        <f t="shared" si="138"/>
        <v>69.495961007997479</v>
      </c>
      <c r="F644" s="43">
        <f t="shared" si="138"/>
        <v>78.254116919665236</v>
      </c>
      <c r="G644" s="43">
        <f t="shared" si="138"/>
        <v>74.766816091387582</v>
      </c>
      <c r="H644" s="43">
        <f t="shared" si="138"/>
        <v>81.766885231269157</v>
      </c>
      <c r="I644" s="43">
        <f t="shared" si="138"/>
        <v>75.698249497833757</v>
      </c>
      <c r="J644" s="43">
        <f t="shared" si="138"/>
        <v>79.048017112130623</v>
      </c>
      <c r="K644" s="43">
        <f t="shared" si="138"/>
        <v>81.476553874686587</v>
      </c>
      <c r="L644" s="43">
        <f t="shared" si="138"/>
        <v>89.99252215769711</v>
      </c>
      <c r="M644" s="43">
        <f t="shared" si="138"/>
        <v>94.765197319965225</v>
      </c>
      <c r="N644" s="44">
        <f t="shared" si="138"/>
        <v>69.331975796671657</v>
      </c>
      <c r="O644" s="44">
        <f>365/(O503/((O408+N408)/2))</f>
        <v>62.97604563651084</v>
      </c>
      <c r="P644" s="40"/>
      <c r="Q644" s="41" t="s">
        <v>62</v>
      </c>
    </row>
    <row r="645" spans="2:17">
      <c r="B645" s="45"/>
      <c r="C645" s="46">
        <f t="shared" ref="C645:M645" si="139">C643+C642-C644</f>
        <v>341.07530561503484</v>
      </c>
      <c r="D645" s="46">
        <f t="shared" si="139"/>
        <v>306.60541097784562</v>
      </c>
      <c r="E645" s="46">
        <f t="shared" si="139"/>
        <v>350.47007066508127</v>
      </c>
      <c r="F645" s="46">
        <f t="shared" si="139"/>
        <v>403.69759189282667</v>
      </c>
      <c r="G645" s="46">
        <f t="shared" si="139"/>
        <v>387.69687878024786</v>
      </c>
      <c r="H645" s="46">
        <f t="shared" si="139"/>
        <v>409.67757663868622</v>
      </c>
      <c r="I645" s="46">
        <f t="shared" si="139"/>
        <v>369.43215331384908</v>
      </c>
      <c r="J645" s="46">
        <f t="shared" si="139"/>
        <v>343.87006096185291</v>
      </c>
      <c r="K645" s="46">
        <f t="shared" si="139"/>
        <v>261.34776205804252</v>
      </c>
      <c r="L645" s="46">
        <f t="shared" si="139"/>
        <v>213.7538301673751</v>
      </c>
      <c r="M645" s="46">
        <f t="shared" si="139"/>
        <v>286.00398117988283</v>
      </c>
      <c r="N645" s="47">
        <f>N643+N642-N644</f>
        <v>344.3064270619185</v>
      </c>
      <c r="O645" s="47">
        <f>O643+O642-O644</f>
        <v>359.48000834962141</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v>69500</v>
      </c>
      <c r="C647" s="139">
        <v>69500</v>
      </c>
      <c r="D647" s="139">
        <v>69500</v>
      </c>
      <c r="E647" s="139">
        <v>69500</v>
      </c>
      <c r="F647" s="139">
        <v>347500</v>
      </c>
      <c r="G647" s="139">
        <v>347500</v>
      </c>
      <c r="H647" s="139">
        <v>347500</v>
      </c>
      <c r="I647" s="139">
        <v>347500</v>
      </c>
      <c r="J647" s="139">
        <v>347500</v>
      </c>
      <c r="K647" s="139">
        <v>347500</v>
      </c>
      <c r="L647" s="139">
        <v>347500</v>
      </c>
      <c r="M647" s="139">
        <v>347500</v>
      </c>
      <c r="N647" s="140">
        <v>347500</v>
      </c>
      <c r="O647" s="140">
        <v>347500</v>
      </c>
      <c r="P647" s="30"/>
      <c r="Q647" s="90" t="s">
        <v>43</v>
      </c>
    </row>
    <row r="648" spans="2:17">
      <c r="B648" s="13">
        <f t="shared" ref="B648:O648" si="140">B457/B647</f>
        <v>18.373741007194244</v>
      </c>
      <c r="C648" s="13">
        <f t="shared" si="140"/>
        <v>18.808437266187049</v>
      </c>
      <c r="D648" s="13">
        <f t="shared" si="140"/>
        <v>18.414483309352519</v>
      </c>
      <c r="E648" s="13">
        <f t="shared" si="140"/>
        <v>17.820251654676259</v>
      </c>
      <c r="F648" s="13">
        <f t="shared" si="140"/>
        <v>3.7536559999999999</v>
      </c>
      <c r="G648" s="13">
        <f t="shared" si="140"/>
        <v>4.2367875395683452</v>
      </c>
      <c r="H648" s="13">
        <f t="shared" si="140"/>
        <v>4.5072205467625892</v>
      </c>
      <c r="I648" s="13">
        <f t="shared" si="140"/>
        <v>4.7871319424460435</v>
      </c>
      <c r="J648" s="13">
        <f t="shared" si="140"/>
        <v>5.0478831654676259</v>
      </c>
      <c r="K648" s="13">
        <f t="shared" si="140"/>
        <v>5.4542811510791367</v>
      </c>
      <c r="L648" s="13">
        <f t="shared" si="140"/>
        <v>5.2816664172661874</v>
      </c>
      <c r="M648" s="13">
        <f t="shared" si="140"/>
        <v>5.3552232805755402</v>
      </c>
      <c r="N648" s="13">
        <f t="shared" si="140"/>
        <v>5.165780316546762</v>
      </c>
      <c r="O648" s="13">
        <f t="shared" si="140"/>
        <v>5.2639446618705037</v>
      </c>
      <c r="P648" s="6"/>
      <c r="Q648" s="90" t="s">
        <v>44</v>
      </c>
    </row>
    <row r="649" spans="2:17">
      <c r="B649" s="13">
        <f t="shared" ref="B649:O649" si="141">B588/B647</f>
        <v>2.593479568345324</v>
      </c>
      <c r="C649" s="13">
        <f t="shared" si="141"/>
        <v>0.87261309352517991</v>
      </c>
      <c r="D649" s="13">
        <f t="shared" si="141"/>
        <v>0.74899568345323753</v>
      </c>
      <c r="E649" s="13">
        <f t="shared" si="141"/>
        <v>0.90337395683453248</v>
      </c>
      <c r="F649" s="13">
        <f t="shared" si="141"/>
        <v>0.26590063309352518</v>
      </c>
      <c r="G649" s="13">
        <f t="shared" si="141"/>
        <v>0.33711712230215823</v>
      </c>
      <c r="H649" s="13">
        <f t="shared" si="141"/>
        <v>0.4227814676258993</v>
      </c>
      <c r="I649" s="13">
        <f t="shared" si="141"/>
        <v>0.4763839424460431</v>
      </c>
      <c r="J649" s="13">
        <f t="shared" si="141"/>
        <v>0.50551381294964026</v>
      </c>
      <c r="K649" s="13">
        <f t="shared" si="141"/>
        <v>0.69969294964028772</v>
      </c>
      <c r="L649" s="13">
        <f t="shared" si="141"/>
        <v>1.0405376978417264</v>
      </c>
      <c r="M649" s="13">
        <f t="shared" si="141"/>
        <v>1.1892105323741005</v>
      </c>
      <c r="N649" s="13">
        <f t="shared" si="141"/>
        <v>0.79652149640287762</v>
      </c>
      <c r="O649" s="13">
        <f t="shared" si="141"/>
        <v>0.84660322302158275</v>
      </c>
      <c r="P649" s="6"/>
      <c r="Q649" s="89" t="s">
        <v>45</v>
      </c>
    </row>
    <row r="650" spans="2:17">
      <c r="B650" s="91"/>
      <c r="C650" s="91">
        <f t="shared" ref="C650:M650" si="142">+C649/B649-1</f>
        <v>-0.66353577480391746</v>
      </c>
      <c r="D650" s="92">
        <f t="shared" si="142"/>
        <v>-0.14166348292179887</v>
      </c>
      <c r="E650" s="91">
        <f t="shared" si="142"/>
        <v>0.20611370237747617</v>
      </c>
      <c r="F650" s="92">
        <f t="shared" si="142"/>
        <v>-0.70565829235851085</v>
      </c>
      <c r="G650" s="91">
        <f t="shared" si="142"/>
        <v>0.26783121341265881</v>
      </c>
      <c r="H650" s="92">
        <f t="shared" si="142"/>
        <v>0.25410855651217878</v>
      </c>
      <c r="I650" s="91">
        <f t="shared" si="142"/>
        <v>0.12678529908405123</v>
      </c>
      <c r="J650" s="92">
        <f t="shared" si="142"/>
        <v>6.1147884947647002E-2</v>
      </c>
      <c r="K650" s="91">
        <f t="shared" si="142"/>
        <v>0.38412231617890868</v>
      </c>
      <c r="L650" s="92">
        <f t="shared" si="142"/>
        <v>0.48713474728688788</v>
      </c>
      <c r="M650" s="91">
        <f t="shared" si="142"/>
        <v>0.14288077677603583</v>
      </c>
      <c r="N650" s="93">
        <f>+N649/M649-1</f>
        <v>-0.3302098537483279</v>
      </c>
      <c r="O650" s="93">
        <f>+O649/N649-1</f>
        <v>6.287554930391237E-2</v>
      </c>
      <c r="P650" s="31"/>
      <c r="Q650" s="94" t="s">
        <v>46</v>
      </c>
    </row>
    <row r="651" spans="2:17">
      <c r="B651" s="138">
        <v>0.28000000000000003</v>
      </c>
      <c r="C651" s="138">
        <v>6.6000000000000003E-2</v>
      </c>
      <c r="D651" s="138">
        <v>0.26</v>
      </c>
      <c r="E651" s="138">
        <v>0.03</v>
      </c>
      <c r="F651" s="138">
        <v>0.115</v>
      </c>
      <c r="G651" s="138">
        <v>0.13</v>
      </c>
      <c r="H651" s="138">
        <v>0.17</v>
      </c>
      <c r="I651" s="138">
        <v>0.19</v>
      </c>
      <c r="J651" s="138">
        <v>0.24000000000000002</v>
      </c>
      <c r="K651" s="138">
        <v>0.82000000000000006</v>
      </c>
      <c r="L651" s="138">
        <v>1.04</v>
      </c>
      <c r="M651" s="138">
        <v>1.19</v>
      </c>
      <c r="N651" s="138">
        <v>0.8</v>
      </c>
      <c r="O651" s="138"/>
      <c r="P651" s="6"/>
      <c r="Q651" s="90" t="s">
        <v>47</v>
      </c>
    </row>
    <row r="652" spans="2:17">
      <c r="B652" s="91">
        <f t="shared" ref="B652:O652" si="143">+B651/B661</f>
        <v>2.6486744226038219E-2</v>
      </c>
      <c r="C652" s="91">
        <f t="shared" si="143"/>
        <v>4.4048111686224856E-3</v>
      </c>
      <c r="D652" s="92">
        <f t="shared" si="143"/>
        <v>1.1760436190602463E-2</v>
      </c>
      <c r="E652" s="91">
        <f t="shared" si="143"/>
        <v>1.3500587045379726E-3</v>
      </c>
      <c r="F652" s="92">
        <f t="shared" si="143"/>
        <v>5.005534080228826E-3</v>
      </c>
      <c r="G652" s="91">
        <f t="shared" si="143"/>
        <v>5.5450989838322163E-3</v>
      </c>
      <c r="H652" s="92">
        <f t="shared" si="143"/>
        <v>7.3115945686739693E-3</v>
      </c>
      <c r="I652" s="91">
        <f t="shared" si="143"/>
        <v>8.0140790833065374E-3</v>
      </c>
      <c r="J652" s="92">
        <f t="shared" si="143"/>
        <v>1.0184924018676558E-2</v>
      </c>
      <c r="K652" s="91">
        <f t="shared" si="143"/>
        <v>3.5242513135638351E-2</v>
      </c>
      <c r="L652" s="92">
        <f t="shared" si="143"/>
        <v>3.457629822478131E-2</v>
      </c>
      <c r="M652" s="91">
        <f t="shared" si="143"/>
        <v>4.2424920716227797E-2</v>
      </c>
      <c r="N652" s="93">
        <f t="shared" si="143"/>
        <v>4.1474465340765938E-2</v>
      </c>
      <c r="O652" s="93">
        <f t="shared" si="143"/>
        <v>0</v>
      </c>
      <c r="P652" s="6"/>
      <c r="Q652" s="94" t="s">
        <v>48</v>
      </c>
    </row>
    <row r="653" spans="2:17">
      <c r="B653" s="95">
        <f t="shared" ref="B653:M653" si="144">+B651/B649</f>
        <v>0.10796306376095491</v>
      </c>
      <c r="C653" s="95">
        <f t="shared" si="144"/>
        <v>7.5634895338750174E-2</v>
      </c>
      <c r="D653" s="96">
        <f t="shared" si="144"/>
        <v>0.34713150655458047</v>
      </c>
      <c r="E653" s="95">
        <f t="shared" si="144"/>
        <v>3.3208838679743988E-2</v>
      </c>
      <c r="F653" s="96">
        <f t="shared" si="144"/>
        <v>0.43249238883741609</v>
      </c>
      <c r="G653" s="95">
        <f t="shared" si="144"/>
        <v>0.38562265574716476</v>
      </c>
      <c r="H653" s="96">
        <f t="shared" si="144"/>
        <v>0.40209898734356425</v>
      </c>
      <c r="I653" s="95">
        <f t="shared" si="144"/>
        <v>0.39883796045774583</v>
      </c>
      <c r="J653" s="96">
        <f t="shared" si="144"/>
        <v>0.47476447497965607</v>
      </c>
      <c r="K653" s="95">
        <f t="shared" si="144"/>
        <v>1.1719426362971961</v>
      </c>
      <c r="L653" s="96">
        <f t="shared" si="144"/>
        <v>0.99948325001310212</v>
      </c>
      <c r="M653" s="95">
        <f t="shared" si="144"/>
        <v>1.000663858588877</v>
      </c>
      <c r="N653" s="97">
        <f>+N651/N649</f>
        <v>1.004367118292264</v>
      </c>
      <c r="O653" s="97">
        <f>+O651/O649</f>
        <v>0</v>
      </c>
      <c r="P653" s="28"/>
      <c r="Q653" s="98" t="s">
        <v>49</v>
      </c>
    </row>
    <row r="654" spans="2:17">
      <c r="B654" s="16">
        <f t="shared" ref="B654:M654" si="145">+B661*B647</f>
        <v>734707.13629157702</v>
      </c>
      <c r="C654" s="16">
        <f t="shared" si="145"/>
        <v>1041361.3261506713</v>
      </c>
      <c r="D654" s="16">
        <f t="shared" si="145"/>
        <v>1536507.6351878331</v>
      </c>
      <c r="E654" s="16">
        <f t="shared" si="145"/>
        <v>1544377.287440656</v>
      </c>
      <c r="F654" s="16">
        <f t="shared" si="145"/>
        <v>7983663.5530754654</v>
      </c>
      <c r="G654" s="16">
        <f t="shared" si="145"/>
        <v>8146833.8314097272</v>
      </c>
      <c r="H654" s="16">
        <f t="shared" si="145"/>
        <v>8079632.8960994137</v>
      </c>
      <c r="I654" s="16">
        <f t="shared" si="145"/>
        <v>8238625.9623430958</v>
      </c>
      <c r="J654" s="16">
        <f t="shared" si="145"/>
        <v>8188573.6061521554</v>
      </c>
      <c r="K654" s="16">
        <f t="shared" si="145"/>
        <v>8085405.2292839903</v>
      </c>
      <c r="L654" s="16">
        <f t="shared" si="145"/>
        <v>10452246.72839557</v>
      </c>
      <c r="M654" s="16">
        <f t="shared" si="145"/>
        <v>9747219.1584278923</v>
      </c>
      <c r="N654" s="16">
        <f>+N661*N647</f>
        <v>6702919.4400909906</v>
      </c>
      <c r="O654" s="16">
        <f>+O661*O647</f>
        <v>8374750.0000000009</v>
      </c>
      <c r="P654" s="6"/>
      <c r="Q654" s="89" t="s">
        <v>50</v>
      </c>
    </row>
    <row r="655" spans="2:17">
      <c r="B655" s="32">
        <f t="shared" ref="B655:M655" si="146">+B661/B$648</f>
        <v>0.57534966329926351</v>
      </c>
      <c r="C655" s="32">
        <f t="shared" si="146"/>
        <v>0.79664333573016433</v>
      </c>
      <c r="D655" s="33">
        <f t="shared" si="146"/>
        <v>1.2005779992020771</v>
      </c>
      <c r="E655" s="32">
        <f t="shared" si="146"/>
        <v>1.2469664494646342</v>
      </c>
      <c r="F655" s="33">
        <f t="shared" si="146"/>
        <v>6.1205852043332518</v>
      </c>
      <c r="G655" s="32">
        <f t="shared" si="146"/>
        <v>5.5334674950308509</v>
      </c>
      <c r="H655" s="33">
        <f t="shared" si="146"/>
        <v>5.1585543475898978</v>
      </c>
      <c r="I655" s="32">
        <f t="shared" si="146"/>
        <v>4.9525010874284741</v>
      </c>
      <c r="J655" s="33">
        <f t="shared" si="146"/>
        <v>4.6681430256638414</v>
      </c>
      <c r="K655" s="32">
        <f t="shared" si="146"/>
        <v>4.2658881222491027</v>
      </c>
      <c r="L655" s="33">
        <f t="shared" si="146"/>
        <v>5.6948707993313121</v>
      </c>
      <c r="M655" s="32">
        <f t="shared" si="146"/>
        <v>5.2377930975885905</v>
      </c>
      <c r="N655" s="34">
        <f>+N661/N$648</f>
        <v>3.7339909218035809</v>
      </c>
      <c r="O655" s="34">
        <f>+O661/O$648</f>
        <v>4.5783156070330433</v>
      </c>
      <c r="P655" s="35">
        <f>(SUM(INDEX($B655:$O655,,$Q$348-$B$348-$P$348+1):INDEX($B655:$O655,$Q$348-$B$348+1))-MAX(INDEX($B655:$O655,,$Q$348-$B$348-$P$348+1):INDEX($B655:$O655,$Q$348-$B$348+1))-MIN(INDEX($B655:$O655,,$Q$348-$B$348-$P$348+1):INDEX($B655:$O655,$Q$348-$B$348+1)))/(COUNT(INDEX($B655:$O655,,$Q$348-$B$348-$P$348+1):INDEX($B655:$O655,$Q$348-$B$348+1))-2)</f>
        <v>4.9135232546548284</v>
      </c>
      <c r="Q655" s="36" t="s">
        <v>51</v>
      </c>
    </row>
    <row r="656" spans="2:17">
      <c r="B656" s="32">
        <f t="shared" ref="B656:M656" si="147">+B661/B$649</f>
        <v>4.07611682431018</v>
      </c>
      <c r="C656" s="32">
        <f t="shared" si="147"/>
        <v>17.17097338417879</v>
      </c>
      <c r="D656" s="33">
        <f t="shared" si="147"/>
        <v>29.516890439146</v>
      </c>
      <c r="E656" s="32">
        <f t="shared" si="147"/>
        <v>24.598070119557487</v>
      </c>
      <c r="F656" s="33">
        <f t="shared" si="147"/>
        <v>86.402845711450013</v>
      </c>
      <c r="G656" s="32">
        <f t="shared" si="147"/>
        <v>69.542970625325253</v>
      </c>
      <c r="H656" s="33">
        <f t="shared" si="147"/>
        <v>54.99470513126235</v>
      </c>
      <c r="I656" s="32">
        <f t="shared" si="147"/>
        <v>49.767160557291234</v>
      </c>
      <c r="J656" s="33">
        <f t="shared" si="147"/>
        <v>46.614434639773343</v>
      </c>
      <c r="K656" s="32">
        <f t="shared" si="147"/>
        <v>33.253662466882659</v>
      </c>
      <c r="L656" s="33">
        <f t="shared" si="147"/>
        <v>28.906600802533532</v>
      </c>
      <c r="M656" s="32">
        <f t="shared" si="147"/>
        <v>23.586699555247883</v>
      </c>
      <c r="N656" s="34">
        <f>+N661/N$649</f>
        <v>24.216517561832312</v>
      </c>
      <c r="O656" s="34">
        <f>+O661/O$649</f>
        <v>28.466700036866754</v>
      </c>
      <c r="P656" s="35">
        <f>(SUM(INDEX($B656:$O656,,$Q$348-$B$348-$P$348+1):INDEX($B656:$O656,$Q$348-$B$348+1))-MAX(INDEX($B656:$O656,,$Q$348-$B$348-$P$348+1):INDEX($B656:$O656,$Q$348-$B$348+1))-MIN(INDEX($B656:$O656,,$Q$348-$B$348-$P$348+1):INDEX($B656:$O656,$Q$348-$B$348+1)))/(COUNT(INDEX($B656:$O656,,$Q$348-$B$348-$P$348+1):INDEX($B656:$O656,$Q$348-$B$348+1))-2)</f>
        <v>38.031397313777454</v>
      </c>
      <c r="Q656" s="36" t="s">
        <v>52</v>
      </c>
    </row>
    <row r="657" spans="1:17">
      <c r="B657" s="32">
        <f t="shared" ref="B657:O657" si="148">+(B654+B432-B354-B360)/B559</f>
        <v>2.4272172475429401</v>
      </c>
      <c r="C657" s="32">
        <f t="shared" si="148"/>
        <v>10.09087566729751</v>
      </c>
      <c r="D657" s="33">
        <f t="shared" si="148"/>
        <v>12.817765946628359</v>
      </c>
      <c r="E657" s="32">
        <f t="shared" si="148"/>
        <v>10.774698460088537</v>
      </c>
      <c r="F657" s="33">
        <f t="shared" si="148"/>
        <v>33.504604531969413</v>
      </c>
      <c r="G657" s="32">
        <f t="shared" si="148"/>
        <v>35.98856417485468</v>
      </c>
      <c r="H657" s="33">
        <f t="shared" si="148"/>
        <v>32.479870133132479</v>
      </c>
      <c r="I657" s="32">
        <f t="shared" si="148"/>
        <v>30.688259753252854</v>
      </c>
      <c r="J657" s="33">
        <f t="shared" si="148"/>
        <v>28.938905684499662</v>
      </c>
      <c r="K657" s="32">
        <f t="shared" si="148"/>
        <v>21.554017049680656</v>
      </c>
      <c r="L657" s="33">
        <f t="shared" si="148"/>
        <v>20.458087123477263</v>
      </c>
      <c r="M657" s="32">
        <f t="shared" si="148"/>
        <v>17.919096754505098</v>
      </c>
      <c r="N657" s="34">
        <f t="shared" si="148"/>
        <v>17.725152576525772</v>
      </c>
      <c r="O657" s="34">
        <f t="shared" si="148"/>
        <v>18.742168747359681</v>
      </c>
      <c r="P657" s="35">
        <f>(SUM(INDEX($B657:$O657,,$Q$348-$B$348-$P$348+1):INDEX($B657:$O657,$Q$348-$B$348+1))-MAX(INDEX($B657:$O657,,$Q$348-$B$348-$P$348+1):INDEX($B657:$O657,$Q$348-$B$348+1))-MIN(INDEX($B657:$O657,,$Q$348-$B$348-$P$348+1):INDEX($B657:$O657,$Q$348-$B$348+1)))/(COUNT(INDEX($B657:$O657,,$Q$348-$B$348-$P$348+1):INDEX($B657:$O657,$Q$348-$B$348+1))-2)</f>
        <v>24.397200749415386</v>
      </c>
      <c r="Q657" s="36" t="s">
        <v>53</v>
      </c>
    </row>
    <row r="658" spans="1:17">
      <c r="B658" s="32">
        <f t="shared" ref="B658:O658" si="149">B654/B465</f>
        <v>0.37603041545807336</v>
      </c>
      <c r="C658" s="32">
        <f t="shared" si="149"/>
        <v>0.63092696752810284</v>
      </c>
      <c r="D658" s="33">
        <f t="shared" si="149"/>
        <v>0.82274285952052917</v>
      </c>
      <c r="E658" s="32">
        <f t="shared" si="149"/>
        <v>0.81243078169203353</v>
      </c>
      <c r="F658" s="33">
        <f t="shared" si="149"/>
        <v>3.9626630103845928</v>
      </c>
      <c r="G658" s="32">
        <f t="shared" si="149"/>
        <v>3.7411031926963765</v>
      </c>
      <c r="H658" s="33">
        <f t="shared" si="149"/>
        <v>3.7519857328251143</v>
      </c>
      <c r="I658" s="32">
        <f t="shared" si="149"/>
        <v>3.5873817075726775</v>
      </c>
      <c r="J658" s="33">
        <f t="shared" si="149"/>
        <v>3.4363707100452743</v>
      </c>
      <c r="K658" s="32">
        <f t="shared" si="149"/>
        <v>3.036565282398545</v>
      </c>
      <c r="L658" s="33">
        <f t="shared" si="149"/>
        <v>3.382776432817507</v>
      </c>
      <c r="M658" s="32">
        <f t="shared" si="149"/>
        <v>2.9719469179918492</v>
      </c>
      <c r="N658" s="34">
        <f t="shared" si="149"/>
        <v>2.3129419418477211</v>
      </c>
      <c r="O658" s="34">
        <f t="shared" si="149"/>
        <v>3.1826734387719853</v>
      </c>
      <c r="P658" s="35">
        <f>(SUM(INDEX($B658:$O658,,$Q$348-$B$348-$P$348+1):INDEX($B658:$O658,$Q$348-$B$348+1))-MAX(INDEX($B658:$O658,,$Q$348-$B$348-$P$348+1):INDEX($B658:$O658,$Q$348-$B$348+1))-MIN(INDEX($B658:$O658,,$Q$348-$B$348-$P$348+1):INDEX($B658:$O658,$Q$348-$B$348+1)))/(COUNT(INDEX($B658:$O658,,$Q$348-$B$348-$P$348+1):INDEX($B658:$O658,$Q$348-$B$348+1))-2)</f>
        <v>3.3341168117563167</v>
      </c>
      <c r="Q658" s="36" t="s">
        <v>54</v>
      </c>
    </row>
    <row r="659" spans="1:17" s="15" customFormat="1" ht="14.25">
      <c r="A659" s="99"/>
      <c r="B659" s="138">
        <v>13</v>
      </c>
      <c r="C659" s="138">
        <v>24</v>
      </c>
      <c r="D659" s="138">
        <v>24.1</v>
      </c>
      <c r="E659" s="138">
        <v>22.700000000000003</v>
      </c>
      <c r="F659" s="138">
        <v>24.4</v>
      </c>
      <c r="G659" s="138">
        <v>24.5</v>
      </c>
      <c r="H659" s="138">
        <v>24.1</v>
      </c>
      <c r="I659" s="138">
        <v>30.75</v>
      </c>
      <c r="J659" s="138">
        <v>24.2</v>
      </c>
      <c r="K659" s="138">
        <v>23.8</v>
      </c>
      <c r="L659" s="138">
        <v>38.75</v>
      </c>
      <c r="M659" s="138">
        <v>33.25</v>
      </c>
      <c r="N659" s="145">
        <v>24.6</v>
      </c>
      <c r="O659" s="145">
        <v>22.9</v>
      </c>
      <c r="P659" s="31"/>
      <c r="Q659" s="37" t="s">
        <v>55</v>
      </c>
    </row>
    <row r="660" spans="1:17" s="71" customFormat="1" ht="14.25">
      <c r="A660" s="100"/>
      <c r="B660" s="138">
        <v>7.75</v>
      </c>
      <c r="C660" s="138">
        <v>12</v>
      </c>
      <c r="D660" s="138">
        <v>20</v>
      </c>
      <c r="E660" s="138">
        <v>21.700000000000003</v>
      </c>
      <c r="F660" s="138">
        <v>22</v>
      </c>
      <c r="G660" s="138">
        <v>21.5</v>
      </c>
      <c r="H660" s="138">
        <v>22.1</v>
      </c>
      <c r="I660" s="138">
        <v>22.7</v>
      </c>
      <c r="J660" s="138">
        <v>22.8</v>
      </c>
      <c r="K660" s="138">
        <v>23</v>
      </c>
      <c r="L660" s="138">
        <v>23.3</v>
      </c>
      <c r="M660" s="138">
        <v>21.5</v>
      </c>
      <c r="N660" s="145">
        <v>13.9</v>
      </c>
      <c r="O660" s="145">
        <v>18.7</v>
      </c>
      <c r="P660" s="38"/>
      <c r="Q660" s="39" t="s">
        <v>56</v>
      </c>
    </row>
    <row r="661" spans="1:17" s="3" customFormat="1" ht="14.25">
      <c r="A661" s="101"/>
      <c r="B661" s="146">
        <v>10.571325702037079</v>
      </c>
      <c r="C661" s="146">
        <v>14.983616203606783</v>
      </c>
      <c r="D661" s="146">
        <v>22.108023527882491</v>
      </c>
      <c r="E661" s="146">
        <v>22.221255934397927</v>
      </c>
      <c r="F661" s="146">
        <v>22.974571375756735</v>
      </c>
      <c r="G661" s="146">
        <v>23.444126133553173</v>
      </c>
      <c r="H661" s="146">
        <v>23.250742147048673</v>
      </c>
      <c r="I661" s="146">
        <v>23.708276150627615</v>
      </c>
      <c r="J661" s="146">
        <v>23.564240593243614</v>
      </c>
      <c r="K661" s="146">
        <v>23.267353177795655</v>
      </c>
      <c r="L661" s="146">
        <v>30.078407851498042</v>
      </c>
      <c r="M661" s="146">
        <v>28.049551535044294</v>
      </c>
      <c r="N661" s="147">
        <v>19.288976806017239</v>
      </c>
      <c r="O661" s="149" t="str">
        <f>VLOOKUP($P661,Price!$A$1:$F$1200,6,FALSE)</f>
        <v>24.10</v>
      </c>
      <c r="P661" s="148" t="s">
        <v>169</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f t="shared" ref="C663:O663" si="150">+C656/C650/100</f>
        <v>-0.25877991867511607</v>
      </c>
      <c r="D663" s="102">
        <f t="shared" si="150"/>
        <v>-2.0835920330604836</v>
      </c>
      <c r="E663" s="103">
        <f t="shared" si="150"/>
        <v>1.1934223603682903</v>
      </c>
      <c r="F663" s="102">
        <f t="shared" si="150"/>
        <v>-1.2244289714596439</v>
      </c>
      <c r="G663" s="103">
        <f t="shared" si="150"/>
        <v>2.596522255162899</v>
      </c>
      <c r="H663" s="102">
        <f t="shared" si="150"/>
        <v>2.1642209096027272</v>
      </c>
      <c r="I663" s="103">
        <f t="shared" si="150"/>
        <v>3.9253100254390314</v>
      </c>
      <c r="J663" s="102">
        <f t="shared" si="150"/>
        <v>7.6232292710832485</v>
      </c>
      <c r="K663" s="103">
        <f t="shared" si="150"/>
        <v>0.86570503889689254</v>
      </c>
      <c r="L663" s="102">
        <f t="shared" si="150"/>
        <v>0.59340051112202008</v>
      </c>
      <c r="M663" s="103">
        <f t="shared" si="150"/>
        <v>1.6507958654382033</v>
      </c>
      <c r="N663" s="104">
        <f t="shared" si="150"/>
        <v>-0.73336750211848989</v>
      </c>
      <c r="O663" s="104">
        <f t="shared" si="150"/>
        <v>4.5274674101488035</v>
      </c>
      <c r="P663" s="28"/>
      <c r="Q663" s="89" t="s">
        <v>65</v>
      </c>
    </row>
    <row r="664" spans="1:17">
      <c r="B664" s="105"/>
      <c r="D664" s="105"/>
      <c r="F664" s="105"/>
      <c r="H664" s="105"/>
      <c r="I664" s="106"/>
      <c r="J664" s="107"/>
      <c r="K664" s="106"/>
      <c r="L664" s="107"/>
      <c r="M664" s="106"/>
      <c r="N664" s="108"/>
      <c r="O664" s="135"/>
      <c r="P664" s="30"/>
      <c r="Q664" s="90" t="s">
        <v>66</v>
      </c>
    </row>
    <row r="665" spans="1:17">
      <c r="B665" s="48">
        <f t="shared" ref="B665:O665" si="151">($P655-B655)/$P655</f>
        <v>0.88290486612550256</v>
      </c>
      <c r="C665" s="49">
        <f t="shared" si="151"/>
        <v>0.83786718929732062</v>
      </c>
      <c r="D665" s="48">
        <f t="shared" si="151"/>
        <v>0.75565842736885203</v>
      </c>
      <c r="E665" s="49">
        <f t="shared" si="151"/>
        <v>0.74621745235797554</v>
      </c>
      <c r="F665" s="48">
        <f t="shared" si="151"/>
        <v>-0.24566118589851238</v>
      </c>
      <c r="G665" s="49">
        <f t="shared" si="151"/>
        <v>-0.12617101990689022</v>
      </c>
      <c r="H665" s="48">
        <f t="shared" si="151"/>
        <v>-4.9868715427964873E-2</v>
      </c>
      <c r="I665" s="49">
        <f t="shared" si="151"/>
        <v>-7.9327665207893274E-3</v>
      </c>
      <c r="J665" s="48">
        <f t="shared" si="151"/>
        <v>4.9939771580103119E-2</v>
      </c>
      <c r="K665" s="49">
        <f t="shared" si="151"/>
        <v>0.13180666882815467</v>
      </c>
      <c r="L665" s="48">
        <f t="shared" si="151"/>
        <v>-0.15901981209436095</v>
      </c>
      <c r="M665" s="49">
        <f t="shared" si="151"/>
        <v>-6.5995381751081536E-2</v>
      </c>
      <c r="N665" s="50">
        <f t="shared" si="151"/>
        <v>0.24005835969816913</v>
      </c>
      <c r="O665" s="50">
        <f t="shared" si="151"/>
        <v>6.8221443198467818E-2</v>
      </c>
      <c r="P665" s="31"/>
      <c r="Q665" s="51" t="s">
        <v>67</v>
      </c>
    </row>
    <row r="666" spans="1:17">
      <c r="B666" s="48">
        <f t="shared" ref="B666:O666" si="152">($P656-B656)/$P656</f>
        <v>0.89282232281185347</v>
      </c>
      <c r="C666" s="49">
        <f t="shared" si="152"/>
        <v>0.54850532462665147</v>
      </c>
      <c r="D666" s="48">
        <f t="shared" si="152"/>
        <v>0.22388098981435384</v>
      </c>
      <c r="E666" s="49">
        <f t="shared" si="152"/>
        <v>0.35321676675165281</v>
      </c>
      <c r="F666" s="48">
        <f t="shared" si="152"/>
        <v>-1.2718819663286278</v>
      </c>
      <c r="G666" s="49">
        <f t="shared" si="152"/>
        <v>-0.82856732955568402</v>
      </c>
      <c r="H666" s="48">
        <f t="shared" si="152"/>
        <v>-0.44603430364468044</v>
      </c>
      <c r="I666" s="49">
        <f t="shared" si="152"/>
        <v>-0.30858091136352545</v>
      </c>
      <c r="J666" s="48">
        <f t="shared" si="152"/>
        <v>-0.22568293389752872</v>
      </c>
      <c r="K666" s="49">
        <f t="shared" si="152"/>
        <v>0.12562606647018956</v>
      </c>
      <c r="L666" s="48">
        <f t="shared" si="152"/>
        <v>0.23992798465856854</v>
      </c>
      <c r="M666" s="49">
        <f t="shared" si="152"/>
        <v>0.37980980923087881</v>
      </c>
      <c r="N666" s="50">
        <f t="shared" si="152"/>
        <v>0.36324933417422689</v>
      </c>
      <c r="O666" s="50">
        <f t="shared" si="152"/>
        <v>0.25149476360274942</v>
      </c>
      <c r="P666" s="31"/>
      <c r="Q666" s="51" t="s">
        <v>68</v>
      </c>
    </row>
    <row r="667" spans="1:17">
      <c r="B667" s="48">
        <f t="shared" ref="B667:O667" si="153">($P657-B657)/$P657</f>
        <v>0.90051246975122323</v>
      </c>
      <c r="C667" s="49">
        <f t="shared" si="153"/>
        <v>0.58639207133058857</v>
      </c>
      <c r="D667" s="48">
        <f t="shared" si="153"/>
        <v>0.47462145029341113</v>
      </c>
      <c r="E667" s="49">
        <f t="shared" si="153"/>
        <v>0.55836333148397266</v>
      </c>
      <c r="F667" s="48">
        <f t="shared" si="153"/>
        <v>-0.37329707928776462</v>
      </c>
      <c r="G667" s="49">
        <f t="shared" si="153"/>
        <v>-0.47511038436313435</v>
      </c>
      <c r="H667" s="48">
        <f t="shared" si="153"/>
        <v>-0.33129494923350056</v>
      </c>
      <c r="I667" s="49">
        <f t="shared" si="153"/>
        <v>-0.25785986959951607</v>
      </c>
      <c r="J667" s="48">
        <f t="shared" si="153"/>
        <v>-0.18615680469789575</v>
      </c>
      <c r="K667" s="49">
        <f t="shared" si="153"/>
        <v>0.11653729167281045</v>
      </c>
      <c r="L667" s="48">
        <f t="shared" si="153"/>
        <v>0.1614576059932824</v>
      </c>
      <c r="M667" s="49">
        <f t="shared" si="153"/>
        <v>0.26552652746711192</v>
      </c>
      <c r="N667" s="50">
        <f t="shared" si="153"/>
        <v>0.27347597133861729</v>
      </c>
      <c r="O667" s="50">
        <f t="shared" si="153"/>
        <v>0.23179019839770809</v>
      </c>
      <c r="P667" s="31"/>
      <c r="Q667" s="51" t="s">
        <v>69</v>
      </c>
    </row>
    <row r="668" spans="1:17">
      <c r="B668" s="48">
        <f t="shared" ref="B668:O668" si="154">($P658-B658)/$P658</f>
        <v>0.88721738418637131</v>
      </c>
      <c r="C668" s="49">
        <f t="shared" si="154"/>
        <v>0.81076638787716948</v>
      </c>
      <c r="D668" s="48">
        <f t="shared" si="154"/>
        <v>0.75323514262623203</v>
      </c>
      <c r="E668" s="49">
        <f t="shared" si="154"/>
        <v>0.75632803900950663</v>
      </c>
      <c r="F668" s="48">
        <f t="shared" si="154"/>
        <v>-0.18851954928872935</v>
      </c>
      <c r="G668" s="49">
        <f t="shared" si="154"/>
        <v>-0.12206722317136545</v>
      </c>
      <c r="H668" s="48">
        <f t="shared" si="154"/>
        <v>-0.12533121802912367</v>
      </c>
      <c r="I668" s="49">
        <f t="shared" si="154"/>
        <v>-7.5961614459137128E-2</v>
      </c>
      <c r="J668" s="48">
        <f t="shared" si="154"/>
        <v>-3.0668960945940339E-2</v>
      </c>
      <c r="K668" s="49">
        <f t="shared" si="154"/>
        <v>8.9244482469415992E-2</v>
      </c>
      <c r="L668" s="48">
        <f t="shared" si="154"/>
        <v>-1.4594455985949027E-2</v>
      </c>
      <c r="M668" s="49">
        <f t="shared" si="154"/>
        <v>0.10862543642365273</v>
      </c>
      <c r="N668" s="50">
        <f t="shared" si="154"/>
        <v>0.30628047173028411</v>
      </c>
      <c r="O668" s="50">
        <f t="shared" si="154"/>
        <v>4.5422335669323896E-2</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f t="shared" ref="B670:M670" si="155">AVERAGE(B665:B669)</f>
        <v>0.89086426071873759</v>
      </c>
      <c r="C670" s="110">
        <f t="shared" si="155"/>
        <v>0.69588274328293254</v>
      </c>
      <c r="D670" s="109">
        <f t="shared" si="155"/>
        <v>0.55184900252571234</v>
      </c>
      <c r="E670" s="110">
        <f t="shared" si="155"/>
        <v>0.60353139740077688</v>
      </c>
      <c r="F670" s="109">
        <f t="shared" si="155"/>
        <v>-0.51983994520090848</v>
      </c>
      <c r="G670" s="110">
        <f t="shared" si="155"/>
        <v>-0.38797898924926855</v>
      </c>
      <c r="H670" s="109">
        <f t="shared" si="155"/>
        <v>-0.2381322965838174</v>
      </c>
      <c r="I670" s="110">
        <f t="shared" si="155"/>
        <v>-0.16258379048574201</v>
      </c>
      <c r="J670" s="52">
        <f t="shared" si="155"/>
        <v>-9.8142231990315423E-2</v>
      </c>
      <c r="K670" s="53">
        <f t="shared" si="155"/>
        <v>0.11580362736014266</v>
      </c>
      <c r="L670" s="52">
        <f t="shared" si="155"/>
        <v>5.6942830642885245E-2</v>
      </c>
      <c r="M670" s="53">
        <f t="shared" si="155"/>
        <v>0.17199159784264048</v>
      </c>
      <c r="N670" s="54">
        <f>AVERAGE(N665:N669)</f>
        <v>3.661282738825946E-2</v>
      </c>
      <c r="O670" s="54">
        <f>AVERAGE(O665:O669)</f>
        <v>-8.0614251826350153E-2</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0.28000000000000003</v>
      </c>
      <c r="D672" s="56">
        <f t="shared" ref="D672:N672" si="156">+C$651+C672</f>
        <v>0.34600000000000003</v>
      </c>
      <c r="E672" s="56">
        <f t="shared" si="156"/>
        <v>0.60600000000000009</v>
      </c>
      <c r="F672" s="56">
        <f t="shared" si="156"/>
        <v>0.63600000000000012</v>
      </c>
      <c r="G672" s="56">
        <f t="shared" si="156"/>
        <v>0.75100000000000011</v>
      </c>
      <c r="H672" s="56">
        <f t="shared" si="156"/>
        <v>0.88100000000000012</v>
      </c>
      <c r="I672" s="56">
        <f t="shared" si="156"/>
        <v>1.0510000000000002</v>
      </c>
      <c r="J672" s="56">
        <f t="shared" si="156"/>
        <v>1.2410000000000001</v>
      </c>
      <c r="K672" s="56">
        <f t="shared" si="156"/>
        <v>1.4810000000000001</v>
      </c>
      <c r="L672" s="56">
        <f t="shared" si="156"/>
        <v>2.3010000000000002</v>
      </c>
      <c r="M672" s="56">
        <f t="shared" si="156"/>
        <v>3.3410000000000002</v>
      </c>
      <c r="N672" s="57">
        <f t="shared" si="156"/>
        <v>4.5310000000000006</v>
      </c>
      <c r="O672" s="57">
        <f>+N$651+N672</f>
        <v>5.3310000000000004</v>
      </c>
      <c r="P672" s="31"/>
      <c r="Q672" s="36" t="s">
        <v>74</v>
      </c>
    </row>
    <row r="673" spans="1:17" s="3" customFormat="1" ht="14.25">
      <c r="B673" s="58">
        <f>+B$661+B672</f>
        <v>10.571325702037079</v>
      </c>
      <c r="C673" s="59">
        <f t="shared" ref="C673:O673" si="157">+C$661+C672</f>
        <v>15.263616203606782</v>
      </c>
      <c r="D673" s="59">
        <f t="shared" si="157"/>
        <v>22.454023527882491</v>
      </c>
      <c r="E673" s="59">
        <f t="shared" si="157"/>
        <v>22.827255934397929</v>
      </c>
      <c r="F673" s="59">
        <f t="shared" si="157"/>
        <v>23.610571375756734</v>
      </c>
      <c r="G673" s="59">
        <f t="shared" si="157"/>
        <v>24.195126133553174</v>
      </c>
      <c r="H673" s="59">
        <f t="shared" si="157"/>
        <v>24.131742147048673</v>
      </c>
      <c r="I673" s="59">
        <f t="shared" si="157"/>
        <v>24.759276150627613</v>
      </c>
      <c r="J673" s="59">
        <f t="shared" si="157"/>
        <v>24.805240593243614</v>
      </c>
      <c r="K673" s="59">
        <f t="shared" si="157"/>
        <v>24.748353177795657</v>
      </c>
      <c r="L673" s="59">
        <f t="shared" si="157"/>
        <v>32.379407851498044</v>
      </c>
      <c r="M673" s="59">
        <f t="shared" si="157"/>
        <v>31.390551535044295</v>
      </c>
      <c r="N673" s="60">
        <f t="shared" si="157"/>
        <v>23.819976806017237</v>
      </c>
      <c r="O673" s="60">
        <f t="shared" si="157"/>
        <v>29.431000000000001</v>
      </c>
      <c r="P673" s="31"/>
      <c r="Q673" s="36" t="s">
        <v>75</v>
      </c>
    </row>
    <row r="674" spans="1:17" s="3" customFormat="1" ht="14.25">
      <c r="B674" s="72"/>
      <c r="I674" s="61"/>
      <c r="J674" s="61"/>
      <c r="K674" s="61"/>
      <c r="L674" s="61"/>
      <c r="M674" s="61"/>
      <c r="N674" s="62"/>
      <c r="O674" s="62">
        <f>+O673/B673-1</f>
        <v>1.7840406047018957</v>
      </c>
      <c r="P674" s="31"/>
      <c r="Q674" s="63" t="s">
        <v>76</v>
      </c>
    </row>
    <row r="675" spans="1:17" s="70" customFormat="1" ht="14.25">
      <c r="A675" s="64"/>
      <c r="B675" s="65"/>
      <c r="C675" s="66">
        <f>RATE(C$348-$B$348,,-$B673,C673)</f>
        <v>0.44386963696194759</v>
      </c>
      <c r="D675" s="66">
        <f t="shared" ref="D675:O675" si="158">RATE(D$348-$B$348,,-$B673,D673)</f>
        <v>0.45741206305225923</v>
      </c>
      <c r="E675" s="66">
        <f t="shared" si="158"/>
        <v>0.29253233974584109</v>
      </c>
      <c r="F675" s="66">
        <f t="shared" si="158"/>
        <v>0.222487032004727</v>
      </c>
      <c r="G675" s="66">
        <f t="shared" si="158"/>
        <v>0.18010238309118737</v>
      </c>
      <c r="H675" s="66">
        <f t="shared" si="158"/>
        <v>0.14747492443216226</v>
      </c>
      <c r="I675" s="66">
        <f t="shared" si="158"/>
        <v>0.12927889798703809</v>
      </c>
      <c r="J675" s="66">
        <f t="shared" si="158"/>
        <v>0.11250442934884403</v>
      </c>
      <c r="K675" s="66">
        <f t="shared" si="158"/>
        <v>9.9123052947081028E-2</v>
      </c>
      <c r="L675" s="66">
        <f t="shared" si="158"/>
        <v>0.11844322950269887</v>
      </c>
      <c r="M675" s="66">
        <f t="shared" si="158"/>
        <v>0.1040022382607533</v>
      </c>
      <c r="N675" s="67">
        <f t="shared" si="158"/>
        <v>7.0042408091774255E-2</v>
      </c>
      <c r="O675" s="67">
        <f t="shared" si="158"/>
        <v>8.1946565656851364E-2</v>
      </c>
      <c r="P675" s="68"/>
      <c r="Q675" s="69" t="s">
        <v>77</v>
      </c>
    </row>
    <row r="676" spans="1:17" s="3" customFormat="1" ht="14.25">
      <c r="B676" s="55"/>
      <c r="C676" s="56"/>
      <c r="D676" s="56">
        <f t="shared" ref="D676:N676" si="159">+C$651+C676</f>
        <v>6.6000000000000003E-2</v>
      </c>
      <c r="E676" s="56">
        <f t="shared" si="159"/>
        <v>0.32600000000000001</v>
      </c>
      <c r="F676" s="56">
        <f t="shared" si="159"/>
        <v>0.35599999999999998</v>
      </c>
      <c r="G676" s="56">
        <f t="shared" si="159"/>
        <v>0.47099999999999997</v>
      </c>
      <c r="H676" s="56">
        <f t="shared" si="159"/>
        <v>0.60099999999999998</v>
      </c>
      <c r="I676" s="56">
        <f t="shared" si="159"/>
        <v>0.77100000000000002</v>
      </c>
      <c r="J676" s="56">
        <f t="shared" si="159"/>
        <v>0.96100000000000008</v>
      </c>
      <c r="K676" s="56">
        <f t="shared" si="159"/>
        <v>1.2010000000000001</v>
      </c>
      <c r="L676" s="56">
        <f t="shared" si="159"/>
        <v>2.0209999999999999</v>
      </c>
      <c r="M676" s="56">
        <f t="shared" si="159"/>
        <v>3.0609999999999999</v>
      </c>
      <c r="N676" s="57">
        <f t="shared" si="159"/>
        <v>4.2509999999999994</v>
      </c>
      <c r="O676" s="57">
        <f>+N$651+N676</f>
        <v>5.0509999999999993</v>
      </c>
      <c r="P676" s="31"/>
      <c r="Q676" s="36" t="s">
        <v>74</v>
      </c>
    </row>
    <row r="677" spans="1:17" s="3" customFormat="1" ht="14.25">
      <c r="B677" s="58"/>
      <c r="C677" s="59">
        <f t="shared" ref="C677:O677" si="160">+C$661+C676</f>
        <v>14.983616203606783</v>
      </c>
      <c r="D677" s="59">
        <f t="shared" si="160"/>
        <v>22.17402352788249</v>
      </c>
      <c r="E677" s="59">
        <f t="shared" si="160"/>
        <v>22.547255934397928</v>
      </c>
      <c r="F677" s="59">
        <f t="shared" si="160"/>
        <v>23.330571375756737</v>
      </c>
      <c r="G677" s="59">
        <f t="shared" si="160"/>
        <v>23.915126133553173</v>
      </c>
      <c r="H677" s="59">
        <f t="shared" si="160"/>
        <v>23.851742147048672</v>
      </c>
      <c r="I677" s="59">
        <f t="shared" si="160"/>
        <v>24.479276150627616</v>
      </c>
      <c r="J677" s="59">
        <f t="shared" si="160"/>
        <v>24.525240593243613</v>
      </c>
      <c r="K677" s="59">
        <f t="shared" si="160"/>
        <v>24.468353177795656</v>
      </c>
      <c r="L677" s="59">
        <f t="shared" si="160"/>
        <v>32.099407851498043</v>
      </c>
      <c r="M677" s="59">
        <f t="shared" si="160"/>
        <v>31.110551535044294</v>
      </c>
      <c r="N677" s="60">
        <f t="shared" si="160"/>
        <v>23.539976806017236</v>
      </c>
      <c r="O677" s="60">
        <f t="shared" si="160"/>
        <v>29.151</v>
      </c>
      <c r="P677" s="31"/>
      <c r="Q677" s="36" t="s">
        <v>75</v>
      </c>
    </row>
    <row r="678" spans="1:17" s="3" customFormat="1" ht="14.25">
      <c r="B678" s="72"/>
      <c r="I678" s="61"/>
      <c r="J678" s="61"/>
      <c r="K678" s="61"/>
      <c r="L678" s="61"/>
      <c r="M678" s="61"/>
      <c r="N678" s="62"/>
      <c r="O678" s="62">
        <f>+O677/C677-1</f>
        <v>0.94552500570475861</v>
      </c>
      <c r="P678" s="31"/>
      <c r="Q678" s="63" t="s">
        <v>76</v>
      </c>
    </row>
    <row r="679" spans="1:17" s="70" customFormat="1" ht="14.25">
      <c r="A679" s="64"/>
      <c r="B679" s="65"/>
      <c r="C679" s="66"/>
      <c r="D679" s="66">
        <f>RATE(D$348-$C$348,,-$C677,D677)</f>
        <v>0.47988464377143258</v>
      </c>
      <c r="E679" s="66">
        <f t="shared" ref="E679:O679" si="161">RATE(E$348-$C$348,,-$C677,E677)</f>
        <v>0.22670045713686013</v>
      </c>
      <c r="F679" s="66">
        <f t="shared" si="161"/>
        <v>0.1590519756030605</v>
      </c>
      <c r="G679" s="66">
        <f t="shared" si="161"/>
        <v>0.12399404124631522</v>
      </c>
      <c r="H679" s="66">
        <f t="shared" si="161"/>
        <v>9.7439766410775314E-2</v>
      </c>
      <c r="I679" s="66">
        <f t="shared" si="161"/>
        <v>8.5251317847046884E-2</v>
      </c>
      <c r="J679" s="66">
        <f t="shared" si="161"/>
        <v>7.2928911340759503E-2</v>
      </c>
      <c r="K679" s="66">
        <f t="shared" si="161"/>
        <v>6.3220918286961386E-2</v>
      </c>
      <c r="L679" s="66">
        <f t="shared" si="161"/>
        <v>8.8339738241783178E-2</v>
      </c>
      <c r="M679" s="66">
        <f t="shared" si="161"/>
        <v>7.5793973348880758E-2</v>
      </c>
      <c r="N679" s="67">
        <f t="shared" si="161"/>
        <v>4.1922458081037277E-2</v>
      </c>
      <c r="O679" s="67">
        <f t="shared" si="161"/>
        <v>5.7027780421621065E-2</v>
      </c>
      <c r="P679" s="68"/>
      <c r="Q679" s="69" t="s">
        <v>77</v>
      </c>
    </row>
    <row r="680" spans="1:17" s="3" customFormat="1" ht="14.25">
      <c r="B680" s="55"/>
      <c r="C680" s="56"/>
      <c r="D680" s="56"/>
      <c r="E680" s="56">
        <f t="shared" ref="E680:N680" si="162">+D$651+D680</f>
        <v>0.26</v>
      </c>
      <c r="F680" s="56">
        <f t="shared" si="162"/>
        <v>0.29000000000000004</v>
      </c>
      <c r="G680" s="56">
        <f t="shared" si="162"/>
        <v>0.40500000000000003</v>
      </c>
      <c r="H680" s="56">
        <f t="shared" si="162"/>
        <v>0.53500000000000003</v>
      </c>
      <c r="I680" s="56">
        <f t="shared" si="162"/>
        <v>0.70500000000000007</v>
      </c>
      <c r="J680" s="56">
        <f t="shared" si="162"/>
        <v>0.89500000000000002</v>
      </c>
      <c r="K680" s="56">
        <f t="shared" si="162"/>
        <v>1.135</v>
      </c>
      <c r="L680" s="56">
        <f t="shared" si="162"/>
        <v>1.9550000000000001</v>
      </c>
      <c r="M680" s="56">
        <f t="shared" si="162"/>
        <v>2.9950000000000001</v>
      </c>
      <c r="N680" s="57">
        <f t="shared" si="162"/>
        <v>4.1850000000000005</v>
      </c>
      <c r="O680" s="57">
        <f>+N$651+N680</f>
        <v>4.9850000000000003</v>
      </c>
      <c r="P680" s="31"/>
      <c r="Q680" s="36" t="s">
        <v>74</v>
      </c>
    </row>
    <row r="681" spans="1:17" s="3" customFormat="1" ht="14.25">
      <c r="B681" s="58"/>
      <c r="C681" s="59"/>
      <c r="D681" s="59">
        <f t="shared" ref="D681:O681" si="163">+D$661+D680</f>
        <v>22.108023527882491</v>
      </c>
      <c r="E681" s="59">
        <f t="shared" si="163"/>
        <v>22.481255934397929</v>
      </c>
      <c r="F681" s="59">
        <f t="shared" si="163"/>
        <v>23.264571375756734</v>
      </c>
      <c r="G681" s="59">
        <f t="shared" si="163"/>
        <v>23.849126133553174</v>
      </c>
      <c r="H681" s="59">
        <f t="shared" si="163"/>
        <v>23.785742147048673</v>
      </c>
      <c r="I681" s="59">
        <f t="shared" si="163"/>
        <v>24.413276150627617</v>
      </c>
      <c r="J681" s="59">
        <f t="shared" si="163"/>
        <v>24.459240593243614</v>
      </c>
      <c r="K681" s="59">
        <f t="shared" si="163"/>
        <v>24.402353177795657</v>
      </c>
      <c r="L681" s="59">
        <f t="shared" si="163"/>
        <v>32.03340785149804</v>
      </c>
      <c r="M681" s="59">
        <f t="shared" si="163"/>
        <v>31.044551535044295</v>
      </c>
      <c r="N681" s="60">
        <f t="shared" si="163"/>
        <v>23.473976806017241</v>
      </c>
      <c r="O681" s="60">
        <f t="shared" si="163"/>
        <v>29.085000000000001</v>
      </c>
      <c r="P681" s="31"/>
      <c r="Q681" s="36" t="s">
        <v>75</v>
      </c>
    </row>
    <row r="682" spans="1:17" s="3" customFormat="1" ht="14.25">
      <c r="B682" s="72"/>
      <c r="I682" s="61"/>
      <c r="J682" s="61"/>
      <c r="K682" s="61"/>
      <c r="L682" s="61"/>
      <c r="M682" s="61"/>
      <c r="N682" s="62"/>
      <c r="O682" s="62">
        <f>+O681/D681-1</f>
        <v>0.3155857177064334</v>
      </c>
      <c r="P682" s="31"/>
      <c r="Q682" s="63" t="s">
        <v>76</v>
      </c>
    </row>
    <row r="683" spans="1:17" s="70" customFormat="1" ht="14.25">
      <c r="A683" s="64"/>
      <c r="B683" s="65"/>
      <c r="C683" s="66"/>
      <c r="D683" s="66"/>
      <c r="E683" s="66">
        <f>RATE(E$348-$D$348,,-$D681,E681)</f>
        <v>1.6882215004191507E-2</v>
      </c>
      <c r="F683" s="66">
        <f t="shared" ref="F683:O683" si="164">RATE(F$348-$D$348,,-$D681,F681)</f>
        <v>2.5823322556651599E-2</v>
      </c>
      <c r="G683" s="66">
        <f t="shared" si="164"/>
        <v>2.5590959995444397E-2</v>
      </c>
      <c r="H683" s="66">
        <f t="shared" si="164"/>
        <v>1.8454654023098104E-2</v>
      </c>
      <c r="I683" s="66">
        <f t="shared" si="164"/>
        <v>2.0035364866943694E-2</v>
      </c>
      <c r="J683" s="66">
        <f t="shared" si="164"/>
        <v>1.6987250679819165E-2</v>
      </c>
      <c r="K683" s="66">
        <f t="shared" si="164"/>
        <v>1.4205520235384456E-2</v>
      </c>
      <c r="L683" s="66">
        <f t="shared" si="164"/>
        <v>4.7446025400312931E-2</v>
      </c>
      <c r="M683" s="66">
        <f t="shared" si="164"/>
        <v>3.8440742788567905E-2</v>
      </c>
      <c r="N683" s="67">
        <f t="shared" si="164"/>
        <v>6.0131910236149097E-3</v>
      </c>
      <c r="O683" s="67">
        <f t="shared" si="164"/>
        <v>2.5248195658526446E-2</v>
      </c>
      <c r="P683" s="68"/>
      <c r="Q683" s="69" t="s">
        <v>77</v>
      </c>
    </row>
    <row r="684" spans="1:17" s="3" customFormat="1" ht="14.25">
      <c r="B684" s="55"/>
      <c r="C684" s="56"/>
      <c r="D684" s="56"/>
      <c r="E684" s="56"/>
      <c r="F684" s="56">
        <f t="shared" ref="F684:N684" si="165">+E$651+E684</f>
        <v>0.03</v>
      </c>
      <c r="G684" s="56">
        <f t="shared" si="165"/>
        <v>0.14500000000000002</v>
      </c>
      <c r="H684" s="56">
        <f t="shared" si="165"/>
        <v>0.27500000000000002</v>
      </c>
      <c r="I684" s="56">
        <f t="shared" si="165"/>
        <v>0.44500000000000006</v>
      </c>
      <c r="J684" s="56">
        <f t="shared" si="165"/>
        <v>0.63500000000000001</v>
      </c>
      <c r="K684" s="56">
        <f t="shared" si="165"/>
        <v>0.875</v>
      </c>
      <c r="L684" s="56">
        <f t="shared" si="165"/>
        <v>1.6950000000000001</v>
      </c>
      <c r="M684" s="56">
        <f t="shared" si="165"/>
        <v>2.7350000000000003</v>
      </c>
      <c r="N684" s="57">
        <f t="shared" si="165"/>
        <v>3.9250000000000003</v>
      </c>
      <c r="O684" s="57">
        <f>+N$651+N684</f>
        <v>4.7250000000000005</v>
      </c>
      <c r="P684" s="31"/>
      <c r="Q684" s="36" t="s">
        <v>74</v>
      </c>
    </row>
    <row r="685" spans="1:17" s="3" customFormat="1" ht="14.25">
      <c r="B685" s="58"/>
      <c r="C685" s="59"/>
      <c r="D685" s="59"/>
      <c r="E685" s="59">
        <f t="shared" ref="E685:O685" si="166">+E$661+E684</f>
        <v>22.221255934397927</v>
      </c>
      <c r="F685" s="59">
        <f t="shared" si="166"/>
        <v>23.004571375756736</v>
      </c>
      <c r="G685" s="59">
        <f t="shared" si="166"/>
        <v>23.589126133553172</v>
      </c>
      <c r="H685" s="59">
        <f t="shared" si="166"/>
        <v>23.525742147048671</v>
      </c>
      <c r="I685" s="59">
        <f t="shared" si="166"/>
        <v>24.153276150627615</v>
      </c>
      <c r="J685" s="59">
        <f t="shared" si="166"/>
        <v>24.199240593243616</v>
      </c>
      <c r="K685" s="59">
        <f t="shared" si="166"/>
        <v>24.142353177795655</v>
      </c>
      <c r="L685" s="59">
        <f t="shared" si="166"/>
        <v>31.773407851498042</v>
      </c>
      <c r="M685" s="59">
        <f t="shared" si="166"/>
        <v>30.784551535044294</v>
      </c>
      <c r="N685" s="60">
        <f t="shared" si="166"/>
        <v>23.213976806017239</v>
      </c>
      <c r="O685" s="60">
        <f t="shared" si="166"/>
        <v>28.825000000000003</v>
      </c>
      <c r="P685" s="31"/>
      <c r="Q685" s="36" t="s">
        <v>75</v>
      </c>
    </row>
    <row r="686" spans="1:17" s="3" customFormat="1" ht="14.25">
      <c r="B686" s="72"/>
      <c r="I686" s="61"/>
      <c r="J686" s="61"/>
      <c r="K686" s="61"/>
      <c r="L686" s="61"/>
      <c r="M686" s="61"/>
      <c r="N686" s="62"/>
      <c r="O686" s="62">
        <f>+O685/E685-1</f>
        <v>0.29718140527690218</v>
      </c>
      <c r="P686" s="31"/>
      <c r="Q686" s="63" t="s">
        <v>76</v>
      </c>
    </row>
    <row r="687" spans="1:17" s="70" customFormat="1" ht="14.25">
      <c r="A687" s="64"/>
      <c r="B687" s="65"/>
      <c r="C687" s="66"/>
      <c r="D687" s="66"/>
      <c r="E687" s="66"/>
      <c r="F687" s="66">
        <f>RATE(F$348-$E$348,,-$E685,F685)</f>
        <v>3.5250727666848856E-2</v>
      </c>
      <c r="G687" s="66">
        <f t="shared" ref="G687:O687" si="167">RATE(G$348-$E$348,,-$E685,G685)</f>
        <v>3.0318802915331389E-2</v>
      </c>
      <c r="H687" s="66">
        <f t="shared" si="167"/>
        <v>1.9197251328972511E-2</v>
      </c>
      <c r="I687" s="66">
        <f t="shared" si="167"/>
        <v>2.1061406641011783E-2</v>
      </c>
      <c r="J687" s="66">
        <f t="shared" si="167"/>
        <v>1.7200645735515208E-2</v>
      </c>
      <c r="K687" s="66">
        <f t="shared" si="167"/>
        <v>1.3915664907224037E-2</v>
      </c>
      <c r="L687" s="66">
        <f t="shared" si="167"/>
        <v>5.2410150036369181E-2</v>
      </c>
      <c r="M687" s="66">
        <f t="shared" si="167"/>
        <v>4.1586946948528193E-2</v>
      </c>
      <c r="N687" s="67">
        <f t="shared" si="167"/>
        <v>4.8679479794763439E-3</v>
      </c>
      <c r="O687" s="67">
        <f t="shared" si="167"/>
        <v>2.6360835135334937E-2</v>
      </c>
      <c r="P687" s="68"/>
      <c r="Q687" s="69" t="s">
        <v>77</v>
      </c>
    </row>
    <row r="688" spans="1:17" s="3" customFormat="1" ht="14.25">
      <c r="B688" s="55"/>
      <c r="C688" s="56"/>
      <c r="D688" s="56"/>
      <c r="E688" s="56"/>
      <c r="F688" s="56"/>
      <c r="G688" s="56">
        <f t="shared" ref="G688:N688" si="168">+F$651+F688</f>
        <v>0.115</v>
      </c>
      <c r="H688" s="56">
        <f t="shared" si="168"/>
        <v>0.245</v>
      </c>
      <c r="I688" s="56">
        <f t="shared" si="168"/>
        <v>0.41500000000000004</v>
      </c>
      <c r="J688" s="56">
        <f t="shared" si="168"/>
        <v>0.60499999999999998</v>
      </c>
      <c r="K688" s="56">
        <f t="shared" si="168"/>
        <v>0.84499999999999997</v>
      </c>
      <c r="L688" s="56">
        <f t="shared" si="168"/>
        <v>1.665</v>
      </c>
      <c r="M688" s="56">
        <f t="shared" si="168"/>
        <v>2.7050000000000001</v>
      </c>
      <c r="N688" s="57">
        <f t="shared" si="168"/>
        <v>3.895</v>
      </c>
      <c r="O688" s="57">
        <f>+N$651+N688</f>
        <v>4.6950000000000003</v>
      </c>
      <c r="P688" s="31"/>
      <c r="Q688" s="36" t="s">
        <v>74</v>
      </c>
    </row>
    <row r="689" spans="1:17" s="3" customFormat="1" ht="14.25">
      <c r="B689" s="58"/>
      <c r="C689" s="59"/>
      <c r="D689" s="59"/>
      <c r="E689" s="59"/>
      <c r="F689" s="59">
        <f t="shared" ref="F689:O689" si="169">+F$661+F688</f>
        <v>22.974571375756735</v>
      </c>
      <c r="G689" s="59">
        <f t="shared" si="169"/>
        <v>23.559126133553171</v>
      </c>
      <c r="H689" s="59">
        <f t="shared" si="169"/>
        <v>23.495742147048674</v>
      </c>
      <c r="I689" s="59">
        <f t="shared" si="169"/>
        <v>24.123276150627614</v>
      </c>
      <c r="J689" s="59">
        <f t="shared" si="169"/>
        <v>24.169240593243615</v>
      </c>
      <c r="K689" s="59">
        <f t="shared" si="169"/>
        <v>24.112353177795654</v>
      </c>
      <c r="L689" s="59">
        <f t="shared" si="169"/>
        <v>31.743407851498041</v>
      </c>
      <c r="M689" s="59">
        <f t="shared" si="169"/>
        <v>30.754551535044293</v>
      </c>
      <c r="N689" s="60">
        <f t="shared" si="169"/>
        <v>23.183976806017238</v>
      </c>
      <c r="O689" s="60">
        <f t="shared" si="169"/>
        <v>28.795000000000002</v>
      </c>
      <c r="P689" s="31"/>
      <c r="Q689" s="36" t="s">
        <v>75</v>
      </c>
    </row>
    <row r="690" spans="1:17" s="3" customFormat="1" ht="14.25">
      <c r="B690" s="72"/>
      <c r="I690" s="61"/>
      <c r="J690" s="61"/>
      <c r="K690" s="61"/>
      <c r="L690" s="61"/>
      <c r="M690" s="61"/>
      <c r="N690" s="62"/>
      <c r="O690" s="62">
        <f>+O689/F689-1</f>
        <v>0.25334220730599166</v>
      </c>
      <c r="P690" s="31"/>
      <c r="Q690" s="63" t="s">
        <v>76</v>
      </c>
    </row>
    <row r="691" spans="1:17" s="70" customFormat="1" ht="14.25">
      <c r="A691" s="64"/>
      <c r="B691" s="65"/>
      <c r="C691" s="66"/>
      <c r="D691" s="66"/>
      <c r="E691" s="66"/>
      <c r="F691" s="66"/>
      <c r="G691" s="66">
        <f>RATE(G$348-$F$348,,-$F689,G689)</f>
        <v>2.5443554451391022E-2</v>
      </c>
      <c r="H691" s="66">
        <f t="shared" ref="H691:O691" si="170">RATE(H$348-$F$348,,-$F689,H689)</f>
        <v>1.1278734454212035E-2</v>
      </c>
      <c r="I691" s="66">
        <f t="shared" si="170"/>
        <v>1.6396022641969436E-2</v>
      </c>
      <c r="J691" s="66">
        <f t="shared" si="170"/>
        <v>1.275383591828543E-2</v>
      </c>
      <c r="K691" s="66">
        <f t="shared" si="170"/>
        <v>9.7141342976485232E-3</v>
      </c>
      <c r="L691" s="66">
        <f t="shared" si="170"/>
        <v>5.536095323855466E-2</v>
      </c>
      <c r="M691" s="66">
        <f t="shared" si="170"/>
        <v>4.2544421262322364E-2</v>
      </c>
      <c r="N691" s="67">
        <f t="shared" si="170"/>
        <v>1.1348150677729172E-3</v>
      </c>
      <c r="O691" s="67">
        <f t="shared" si="170"/>
        <v>2.5407830177961402E-2</v>
      </c>
      <c r="P691" s="68"/>
      <c r="Q691" s="69" t="s">
        <v>77</v>
      </c>
    </row>
    <row r="692" spans="1:17" s="3" customFormat="1" ht="14.25">
      <c r="B692" s="55"/>
      <c r="C692" s="56"/>
      <c r="D692" s="56"/>
      <c r="E692" s="56"/>
      <c r="F692" s="56"/>
      <c r="G692" s="56"/>
      <c r="H692" s="56">
        <f t="shared" ref="H692:N692" si="171">+G$651+G692</f>
        <v>0.13</v>
      </c>
      <c r="I692" s="56">
        <f t="shared" si="171"/>
        <v>0.30000000000000004</v>
      </c>
      <c r="J692" s="56">
        <f t="shared" si="171"/>
        <v>0.49000000000000005</v>
      </c>
      <c r="K692" s="56">
        <f t="shared" si="171"/>
        <v>0.73000000000000009</v>
      </c>
      <c r="L692" s="56">
        <f t="shared" si="171"/>
        <v>1.5500000000000003</v>
      </c>
      <c r="M692" s="56">
        <f t="shared" si="171"/>
        <v>2.5900000000000003</v>
      </c>
      <c r="N692" s="57">
        <f t="shared" si="171"/>
        <v>3.7800000000000002</v>
      </c>
      <c r="O692" s="57">
        <f>+N$651+N692</f>
        <v>4.58</v>
      </c>
      <c r="P692" s="31"/>
      <c r="Q692" s="36" t="s">
        <v>74</v>
      </c>
    </row>
    <row r="693" spans="1:17" s="3" customFormat="1" ht="14.25">
      <c r="B693" s="58"/>
      <c r="C693" s="59"/>
      <c r="D693" s="59"/>
      <c r="E693" s="59"/>
      <c r="F693" s="59"/>
      <c r="G693" s="59">
        <f t="shared" ref="G693:O693" si="172">+G$661+G692</f>
        <v>23.444126133553173</v>
      </c>
      <c r="H693" s="59">
        <f t="shared" si="172"/>
        <v>23.380742147048672</v>
      </c>
      <c r="I693" s="59">
        <f t="shared" si="172"/>
        <v>24.008276150627616</v>
      </c>
      <c r="J693" s="59">
        <f t="shared" si="172"/>
        <v>24.054240593243613</v>
      </c>
      <c r="K693" s="59">
        <f t="shared" si="172"/>
        <v>23.997353177795656</v>
      </c>
      <c r="L693" s="59">
        <f t="shared" si="172"/>
        <v>31.628407851498043</v>
      </c>
      <c r="M693" s="59">
        <f t="shared" si="172"/>
        <v>30.639551535044294</v>
      </c>
      <c r="N693" s="60">
        <f t="shared" si="172"/>
        <v>23.06897680601724</v>
      </c>
      <c r="O693" s="60">
        <f t="shared" si="172"/>
        <v>28.68</v>
      </c>
      <c r="P693" s="31"/>
      <c r="Q693" s="36" t="s">
        <v>75</v>
      </c>
    </row>
    <row r="694" spans="1:17" s="3" customFormat="1" ht="14.25">
      <c r="B694" s="72"/>
      <c r="I694" s="61"/>
      <c r="J694" s="61"/>
      <c r="K694" s="61"/>
      <c r="L694" s="61"/>
      <c r="M694" s="61"/>
      <c r="N694" s="62"/>
      <c r="O694" s="62">
        <f>+O693/G693-1</f>
        <v>0.22333414504852267</v>
      </c>
      <c r="P694" s="31"/>
      <c r="Q694" s="63" t="s">
        <v>76</v>
      </c>
    </row>
    <row r="695" spans="1:17" s="70" customFormat="1" ht="14.25">
      <c r="A695" s="64"/>
      <c r="B695" s="65"/>
      <c r="C695" s="66"/>
      <c r="D695" s="66"/>
      <c r="E695" s="66"/>
      <c r="F695" s="66"/>
      <c r="G695" s="66"/>
      <c r="H695" s="66">
        <f>RATE(H$348-$G$348,,-$G693,H693)</f>
        <v>-2.703619070441126E-3</v>
      </c>
      <c r="I695" s="66">
        <f t="shared" ref="I695:O695" si="173">RATE(I$348-$G$348,,-$G693,I693)</f>
        <v>1.1960274708329171E-2</v>
      </c>
      <c r="J695" s="66">
        <f t="shared" si="173"/>
        <v>8.6005494399139411E-3</v>
      </c>
      <c r="K695" s="66">
        <f t="shared" si="173"/>
        <v>5.8479230327005052E-3</v>
      </c>
      <c r="L695" s="66">
        <f t="shared" si="173"/>
        <v>6.1716718806368073E-2</v>
      </c>
      <c r="M695" s="66">
        <f t="shared" si="173"/>
        <v>4.5622032664187087E-2</v>
      </c>
      <c r="N695" s="67">
        <f t="shared" si="173"/>
        <v>-2.3018123737238599E-3</v>
      </c>
      <c r="O695" s="67">
        <f t="shared" si="173"/>
        <v>2.5517644992383754E-2</v>
      </c>
      <c r="P695" s="68"/>
      <c r="Q695" s="69" t="s">
        <v>77</v>
      </c>
    </row>
    <row r="696" spans="1:17" s="3" customFormat="1" ht="14.25">
      <c r="B696" s="55"/>
      <c r="C696" s="56"/>
      <c r="D696" s="56"/>
      <c r="E696" s="56"/>
      <c r="F696" s="56"/>
      <c r="G696" s="56"/>
      <c r="H696" s="56"/>
      <c r="I696" s="56">
        <f t="shared" ref="I696:N696" si="174">+H$651+H696</f>
        <v>0.17</v>
      </c>
      <c r="J696" s="56">
        <f t="shared" si="174"/>
        <v>0.36</v>
      </c>
      <c r="K696" s="56">
        <f t="shared" si="174"/>
        <v>0.6</v>
      </c>
      <c r="L696" s="56">
        <f t="shared" si="174"/>
        <v>1.42</v>
      </c>
      <c r="M696" s="56">
        <f t="shared" si="174"/>
        <v>2.46</v>
      </c>
      <c r="N696" s="57">
        <f t="shared" si="174"/>
        <v>3.65</v>
      </c>
      <c r="O696" s="57">
        <f>+N$651+N696</f>
        <v>4.45</v>
      </c>
      <c r="P696" s="31"/>
      <c r="Q696" s="36" t="s">
        <v>74</v>
      </c>
    </row>
    <row r="697" spans="1:17" s="3" customFormat="1" ht="14.25">
      <c r="B697" s="58"/>
      <c r="C697" s="59"/>
      <c r="D697" s="59"/>
      <c r="E697" s="59"/>
      <c r="F697" s="59"/>
      <c r="G697" s="59"/>
      <c r="H697" s="59">
        <f t="shared" ref="H697:O697" si="175">+H$661+H696</f>
        <v>23.250742147048673</v>
      </c>
      <c r="I697" s="59">
        <f t="shared" si="175"/>
        <v>23.878276150627617</v>
      </c>
      <c r="J697" s="59">
        <f t="shared" si="175"/>
        <v>23.924240593243614</v>
      </c>
      <c r="K697" s="59">
        <f t="shared" si="175"/>
        <v>23.867353177795657</v>
      </c>
      <c r="L697" s="59">
        <f t="shared" si="175"/>
        <v>31.498407851498044</v>
      </c>
      <c r="M697" s="59">
        <f t="shared" si="175"/>
        <v>30.509551535044295</v>
      </c>
      <c r="N697" s="60">
        <f t="shared" si="175"/>
        <v>22.938976806017237</v>
      </c>
      <c r="O697" s="60">
        <f t="shared" si="175"/>
        <v>28.55</v>
      </c>
      <c r="P697" s="31"/>
      <c r="Q697" s="36" t="s">
        <v>75</v>
      </c>
    </row>
    <row r="698" spans="1:17" s="3" customFormat="1" ht="14.25">
      <c r="B698" s="72"/>
      <c r="I698" s="61"/>
      <c r="J698" s="61"/>
      <c r="K698" s="61"/>
      <c r="L698" s="61"/>
      <c r="M698" s="61"/>
      <c r="N698" s="62"/>
      <c r="O698" s="62">
        <f>+O697/H697-1</f>
        <v>0.22791779373906951</v>
      </c>
      <c r="P698" s="31"/>
      <c r="Q698" s="63" t="s">
        <v>76</v>
      </c>
    </row>
    <row r="699" spans="1:17" s="70" customFormat="1" ht="14.25">
      <c r="A699" s="64"/>
      <c r="B699" s="65"/>
      <c r="C699" s="66"/>
      <c r="D699" s="66"/>
      <c r="E699" s="66"/>
      <c r="F699" s="66"/>
      <c r="G699" s="66"/>
      <c r="H699" s="66"/>
      <c r="I699" s="66">
        <f t="shared" ref="I699:O699" si="176">RATE(I$348-$H$348,,-$H697,I697)</f>
        <v>2.6989848307211902E-2</v>
      </c>
      <c r="J699" s="66">
        <f t="shared" si="176"/>
        <v>1.4379983279294462E-2</v>
      </c>
      <c r="K699" s="66">
        <f t="shared" si="176"/>
        <v>8.7630047827292924E-3</v>
      </c>
      <c r="L699" s="66">
        <f t="shared" si="176"/>
        <v>7.8854669358890947E-2</v>
      </c>
      <c r="M699" s="66">
        <f t="shared" si="176"/>
        <v>5.5844108192507139E-2</v>
      </c>
      <c r="N699" s="67">
        <f t="shared" si="176"/>
        <v>-2.2473948466477981E-3</v>
      </c>
      <c r="O699" s="67">
        <f t="shared" si="176"/>
        <v>2.9765814718391501E-2</v>
      </c>
      <c r="P699" s="68"/>
      <c r="Q699" s="69" t="s">
        <v>77</v>
      </c>
    </row>
    <row r="700" spans="1:17" s="3" customFormat="1" ht="14.25">
      <c r="B700" s="55"/>
      <c r="C700" s="56"/>
      <c r="D700" s="56"/>
      <c r="E700" s="56"/>
      <c r="F700" s="56"/>
      <c r="G700" s="56"/>
      <c r="H700" s="56"/>
      <c r="I700" s="56"/>
      <c r="J700" s="56">
        <f t="shared" ref="J700:N700" si="177">+I$651+I700</f>
        <v>0.19</v>
      </c>
      <c r="K700" s="56">
        <f t="shared" si="177"/>
        <v>0.43000000000000005</v>
      </c>
      <c r="L700" s="56">
        <f t="shared" si="177"/>
        <v>1.25</v>
      </c>
      <c r="M700" s="56">
        <f t="shared" si="177"/>
        <v>2.29</v>
      </c>
      <c r="N700" s="57">
        <f t="shared" si="177"/>
        <v>3.48</v>
      </c>
      <c r="O700" s="57">
        <f>+N$651+N700</f>
        <v>4.28</v>
      </c>
      <c r="P700" s="31"/>
      <c r="Q700" s="36" t="s">
        <v>74</v>
      </c>
    </row>
    <row r="701" spans="1:17" s="3" customFormat="1" ht="14.25">
      <c r="B701" s="58"/>
      <c r="C701" s="59"/>
      <c r="D701" s="59"/>
      <c r="E701" s="59"/>
      <c r="F701" s="59"/>
      <c r="G701" s="59"/>
      <c r="H701" s="59"/>
      <c r="I701" s="59">
        <f t="shared" ref="I701:O701" si="178">+I$661+I700</f>
        <v>23.708276150627615</v>
      </c>
      <c r="J701" s="59">
        <f t="shared" si="178"/>
        <v>23.754240593243615</v>
      </c>
      <c r="K701" s="59">
        <f t="shared" si="178"/>
        <v>23.697353177795655</v>
      </c>
      <c r="L701" s="59">
        <f t="shared" si="178"/>
        <v>31.328407851498042</v>
      </c>
      <c r="M701" s="59">
        <f t="shared" si="178"/>
        <v>30.339551535044293</v>
      </c>
      <c r="N701" s="60">
        <f t="shared" si="178"/>
        <v>22.768976806017239</v>
      </c>
      <c r="O701" s="60">
        <f t="shared" si="178"/>
        <v>28.380000000000003</v>
      </c>
      <c r="P701" s="31"/>
      <c r="Q701" s="36" t="s">
        <v>75</v>
      </c>
    </row>
    <row r="702" spans="1:17" s="3" customFormat="1" ht="14.25">
      <c r="B702" s="72"/>
      <c r="I702" s="61"/>
      <c r="J702" s="61"/>
      <c r="K702" s="61"/>
      <c r="L702" s="61"/>
      <c r="M702" s="61"/>
      <c r="N702" s="62"/>
      <c r="O702" s="62">
        <f>+O701/I701-1</f>
        <v>0.19705033886441869</v>
      </c>
      <c r="P702" s="31"/>
      <c r="Q702" s="63" t="s">
        <v>76</v>
      </c>
    </row>
    <row r="703" spans="1:17" s="70" customFormat="1" ht="14.25">
      <c r="A703" s="64"/>
      <c r="B703" s="65"/>
      <c r="C703" s="66"/>
      <c r="D703" s="66"/>
      <c r="E703" s="66"/>
      <c r="F703" s="66"/>
      <c r="G703" s="66"/>
      <c r="H703" s="66"/>
      <c r="I703" s="66"/>
      <c r="J703" s="66">
        <f t="shared" ref="J703:O703" si="179">RATE(J$348-$I$348,,-$I701,J701)</f>
        <v>1.9387509376038289E-3</v>
      </c>
      <c r="K703" s="66">
        <f t="shared" si="179"/>
        <v>-2.3038856076060737E-4</v>
      </c>
      <c r="L703" s="66">
        <f t="shared" si="179"/>
        <v>9.735239444437041E-2</v>
      </c>
      <c r="M703" s="66">
        <f t="shared" si="179"/>
        <v>6.359746839642974E-2</v>
      </c>
      <c r="N703" s="67">
        <f t="shared" si="179"/>
        <v>-8.052453659456147E-3</v>
      </c>
      <c r="O703" s="67">
        <f t="shared" si="179"/>
        <v>3.043057270886244E-2</v>
      </c>
      <c r="P703" s="68"/>
      <c r="Q703" s="69" t="s">
        <v>77</v>
      </c>
    </row>
    <row r="704" spans="1:17" s="3" customFormat="1" ht="14.25">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ht="14.25">
      <c r="B705" s="58"/>
      <c r="C705" s="59"/>
      <c r="D705" s="59"/>
      <c r="E705" s="59"/>
      <c r="F705" s="59"/>
      <c r="G705" s="59"/>
      <c r="H705" s="59"/>
      <c r="I705" s="59"/>
      <c r="J705" s="59">
        <f t="shared" ref="J705:O705" si="180">+J$661+J704</f>
        <v>23.564240593243614</v>
      </c>
      <c r="K705" s="59">
        <f t="shared" si="180"/>
        <v>23.507353177795654</v>
      </c>
      <c r="L705" s="59">
        <f t="shared" si="180"/>
        <v>31.138407851498041</v>
      </c>
      <c r="M705" s="59">
        <f t="shared" si="180"/>
        <v>30.149551535044296</v>
      </c>
      <c r="N705" s="60">
        <f t="shared" si="180"/>
        <v>22.578976806017238</v>
      </c>
      <c r="O705" s="60">
        <f t="shared" si="180"/>
        <v>28.19</v>
      </c>
      <c r="P705" s="31"/>
      <c r="Q705" s="36" t="s">
        <v>75</v>
      </c>
    </row>
    <row r="706" spans="1:17" s="3" customFormat="1" ht="14.25">
      <c r="B706" s="72"/>
      <c r="I706" s="61"/>
      <c r="J706" s="61"/>
      <c r="K706" s="61"/>
      <c r="L706" s="61"/>
      <c r="M706" s="61"/>
      <c r="N706" s="62"/>
      <c r="O706" s="62">
        <f>+O705/J705-1</f>
        <v>0.19630420036038387</v>
      </c>
      <c r="P706" s="31"/>
      <c r="Q706" s="63" t="s">
        <v>76</v>
      </c>
    </row>
    <row r="707" spans="1:17" s="70" customFormat="1" ht="14.25">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3.6497658932261277E-2</v>
      </c>
      <c r="P707" s="68"/>
      <c r="Q707" s="69" t="s">
        <v>77</v>
      </c>
    </row>
    <row r="708" spans="1:17" s="3" customFormat="1" ht="14.25">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ht="14.25">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27.950000000000003</v>
      </c>
      <c r="P709" s="31"/>
      <c r="Q709" s="36" t="s">
        <v>75</v>
      </c>
    </row>
    <row r="710" spans="1:17" s="3" customFormat="1" ht="14.25">
      <c r="B710" s="72"/>
      <c r="I710" s="61"/>
      <c r="J710" s="61"/>
      <c r="K710" s="61"/>
      <c r="L710" s="61"/>
      <c r="M710" s="61"/>
      <c r="N710" s="62"/>
      <c r="O710" s="62">
        <f>+O709/K709-1</f>
        <v>0.20125395383059974</v>
      </c>
      <c r="P710" s="31"/>
      <c r="Q710" s="63" t="s">
        <v>76</v>
      </c>
    </row>
    <row r="711" spans="1:17" s="70" customFormat="1" ht="14.25">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4.6908455676510412E-2</v>
      </c>
      <c r="P711" s="68"/>
      <c r="Q711" s="69" t="s">
        <v>77</v>
      </c>
    </row>
    <row r="712" spans="1:17" s="3" customFormat="1" ht="14.25">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ht="14.25">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27.130000000000003</v>
      </c>
      <c r="P713" s="31"/>
      <c r="Q713" s="36" t="s">
        <v>75</v>
      </c>
    </row>
    <row r="714" spans="1:17" s="3" customFormat="1" ht="14.25">
      <c r="B714" s="72"/>
      <c r="I714" s="61"/>
      <c r="J714" s="61"/>
      <c r="K714" s="61"/>
      <c r="L714" s="61"/>
      <c r="M714" s="61"/>
      <c r="N714" s="62"/>
      <c r="O714" s="62">
        <f>+O713/L713-1</f>
        <v>-9.8024066501618212E-2</v>
      </c>
      <c r="P714" s="31"/>
      <c r="Q714" s="63" t="s">
        <v>76</v>
      </c>
    </row>
    <row r="715" spans="1:17" s="70" customFormat="1" ht="14.25">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-3.3804560436786264E-2</v>
      </c>
      <c r="P715" s="68"/>
      <c r="Q715" s="69" t="s">
        <v>77</v>
      </c>
    </row>
    <row r="716" spans="1:17" s="3" customFormat="1" ht="14.25">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ht="14.25">
      <c r="B717" s="76"/>
      <c r="C717" s="77"/>
      <c r="D717" s="77"/>
      <c r="E717" s="77"/>
      <c r="F717" s="77"/>
      <c r="G717" s="77"/>
      <c r="H717" s="77"/>
      <c r="I717" s="77"/>
      <c r="J717" s="77"/>
      <c r="K717" s="77"/>
      <c r="L717" s="77"/>
      <c r="M717" s="77">
        <f>+M$661+M716</f>
        <v>28.049551535044294</v>
      </c>
      <c r="N717" s="78">
        <f>+N$661+N716</f>
        <v>20.47897680601724</v>
      </c>
      <c r="O717" s="78">
        <f>+O$661+O716</f>
        <v>26.09</v>
      </c>
      <c r="P717" s="31"/>
      <c r="Q717" s="36" t="s">
        <v>75</v>
      </c>
    </row>
    <row r="718" spans="1:17" s="3" customFormat="1" ht="14.25">
      <c r="B718" s="72"/>
      <c r="I718" s="61"/>
      <c r="J718" s="61"/>
      <c r="K718" s="61"/>
      <c r="L718" s="61"/>
      <c r="M718" s="61"/>
      <c r="N718" s="62"/>
      <c r="O718" s="62">
        <f>+O717/M717-1</f>
        <v>-6.9860351692114908E-2</v>
      </c>
      <c r="P718" s="31"/>
      <c r="Q718" s="63" t="s">
        <v>76</v>
      </c>
    </row>
    <row r="719" spans="1:17" s="70" customFormat="1" ht="14.25">
      <c r="A719" s="64"/>
      <c r="B719" s="65"/>
      <c r="C719" s="66"/>
      <c r="D719" s="66"/>
      <c r="E719" s="66"/>
      <c r="F719" s="66"/>
      <c r="G719" s="66"/>
      <c r="H719" s="66"/>
      <c r="I719" s="66"/>
      <c r="J719" s="66"/>
      <c r="K719" s="66"/>
      <c r="L719" s="66"/>
      <c r="M719" s="66"/>
      <c r="N719" s="67">
        <f>RATE(N$348-$M$348,,-$M717,N717)</f>
        <v>-0.26990002744138702</v>
      </c>
      <c r="O719" s="67">
        <f>RATE(O$348-$M$348,,-$M717,O717)</f>
        <v>-3.5562522343782543E-2</v>
      </c>
      <c r="P719" s="68"/>
      <c r="Q719" s="69" t="s">
        <v>77</v>
      </c>
    </row>
    <row r="720" spans="1:17" s="3" customFormat="1" ht="14.25">
      <c r="B720" s="73"/>
      <c r="C720" s="74"/>
      <c r="D720" s="74"/>
      <c r="E720" s="74"/>
      <c r="F720" s="74"/>
      <c r="G720" s="74"/>
      <c r="H720" s="74"/>
      <c r="I720" s="74"/>
      <c r="J720" s="74"/>
      <c r="K720" s="74"/>
      <c r="L720" s="74"/>
      <c r="M720" s="74"/>
      <c r="N720" s="75"/>
      <c r="O720" s="75">
        <f>+N$651+N720</f>
        <v>0.8</v>
      </c>
      <c r="P720" s="31"/>
      <c r="Q720" s="36" t="s">
        <v>74</v>
      </c>
    </row>
    <row r="721" spans="1:17" s="3" customFormat="1" ht="14.25">
      <c r="B721" s="76"/>
      <c r="C721" s="77"/>
      <c r="D721" s="77"/>
      <c r="E721" s="77"/>
      <c r="F721" s="77"/>
      <c r="G721" s="77"/>
      <c r="H721" s="77"/>
      <c r="I721" s="77"/>
      <c r="J721" s="77"/>
      <c r="K721" s="77"/>
      <c r="L721" s="77"/>
      <c r="M721" s="77"/>
      <c r="N721" s="78">
        <f>+N$661+N720</f>
        <v>19.288976806017239</v>
      </c>
      <c r="O721" s="78">
        <f>+O$661+O720</f>
        <v>24.900000000000002</v>
      </c>
      <c r="P721" s="31"/>
      <c r="Q721" s="36" t="s">
        <v>75</v>
      </c>
    </row>
    <row r="722" spans="1:17" s="3" customFormat="1" ht="14.25">
      <c r="B722" s="72"/>
      <c r="I722" s="61"/>
      <c r="J722" s="61"/>
      <c r="K722" s="61"/>
      <c r="L722" s="61"/>
      <c r="M722" s="61"/>
      <c r="N722" s="62"/>
      <c r="O722" s="62">
        <f>+O721/N721-1</f>
        <v>0.29089273373133984</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0.29089273373133989</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503" priority="1192" operator="lessThan">
      <formula>0</formula>
    </cfRule>
  </conditionalFormatting>
  <conditionalFormatting sqref="P583">
    <cfRule type="cellIs" dxfId="5502" priority="1187" operator="lessThan">
      <formula>0</formula>
    </cfRule>
  </conditionalFormatting>
  <conditionalFormatting sqref="B348:N348">
    <cfRule type="cellIs" dxfId="5501" priority="1186" operator="lessThan">
      <formula>0</formula>
    </cfRule>
  </conditionalFormatting>
  <conditionalFormatting sqref="P514:P515">
    <cfRule type="cellIs" dxfId="5500" priority="1188" operator="lessThan">
      <formula>0</formula>
    </cfRule>
  </conditionalFormatting>
  <conditionalFormatting sqref="P523 Q529 Q539:Q545">
    <cfRule type="cellIs" dxfId="5499" priority="1189" operator="lessThan">
      <formula>0</formula>
    </cfRule>
  </conditionalFormatting>
  <conditionalFormatting sqref="P531">
    <cfRule type="cellIs" dxfId="5498" priority="1190" operator="lessThan">
      <formula>0</formula>
    </cfRule>
  </conditionalFormatting>
  <conditionalFormatting sqref="P562">
    <cfRule type="cellIs" dxfId="5497" priority="1191" operator="lessThan">
      <formula>0</formula>
    </cfRule>
  </conditionalFormatting>
  <conditionalFormatting sqref="B348:N348">
    <cfRule type="cellIs" dxfId="5496" priority="1185" operator="lessThan">
      <formula>0</formula>
    </cfRule>
  </conditionalFormatting>
  <conditionalFormatting sqref="Q588">
    <cfRule type="cellIs" dxfId="5495" priority="1170" operator="lessThan">
      <formula>0</formula>
    </cfRule>
  </conditionalFormatting>
  <conditionalFormatting sqref="Q499:Q502">
    <cfRule type="cellIs" dxfId="5494" priority="1184" operator="lessThan">
      <formula>0</formula>
    </cfRule>
  </conditionalFormatting>
  <conditionalFormatting sqref="Q503">
    <cfRule type="cellIs" dxfId="5493" priority="1183" operator="lessThan">
      <formula>0</formula>
    </cfRule>
  </conditionalFormatting>
  <conditionalFormatting sqref="Q503">
    <cfRule type="cellIs" dxfId="5492" priority="1182" operator="lessThan">
      <formula>0</formula>
    </cfRule>
  </conditionalFormatting>
  <conditionalFormatting sqref="B514">
    <cfRule type="cellIs" dxfId="5491" priority="1180" operator="lessThan">
      <formula>0</formula>
    </cfRule>
  </conditionalFormatting>
  <conditionalFormatting sqref="B531">
    <cfRule type="cellIs" dxfId="5490" priority="1179" operator="lessThan">
      <formula>0</formula>
    </cfRule>
  </conditionalFormatting>
  <conditionalFormatting sqref="Q520">
    <cfRule type="cellIs" dxfId="5489" priority="1178" operator="lessThan">
      <formula>0</formula>
    </cfRule>
  </conditionalFormatting>
  <conditionalFormatting sqref="Q520">
    <cfRule type="cellIs" dxfId="5488" priority="1177" operator="lessThan">
      <formula>0</formula>
    </cfRule>
  </conditionalFormatting>
  <conditionalFormatting sqref="Q567">
    <cfRule type="cellIs" dxfId="5487" priority="1172" operator="lessThan">
      <formula>0</formula>
    </cfRule>
  </conditionalFormatting>
  <conditionalFormatting sqref="B523 B515">
    <cfRule type="cellIs" dxfId="5486" priority="1181" operator="lessThan">
      <formula>0</formula>
    </cfRule>
  </conditionalFormatting>
  <conditionalFormatting sqref="Q528">
    <cfRule type="cellIs" dxfId="5485" priority="1175" operator="lessThan">
      <formula>0</formula>
    </cfRule>
  </conditionalFormatting>
  <conditionalFormatting sqref="Q536">
    <cfRule type="cellIs" dxfId="5484" priority="1174" operator="lessThan">
      <formula>0</formula>
    </cfRule>
  </conditionalFormatting>
  <conditionalFormatting sqref="Q536">
    <cfRule type="cellIs" dxfId="5483" priority="1173" operator="lessThan">
      <formula>0</formula>
    </cfRule>
  </conditionalFormatting>
  <conditionalFormatting sqref="P539">
    <cfRule type="cellIs" dxfId="5482" priority="1161" operator="lessThan">
      <formula>0</formula>
    </cfRule>
  </conditionalFormatting>
  <conditionalFormatting sqref="Q528">
    <cfRule type="cellIs" dxfId="5481" priority="1176" operator="lessThan">
      <formula>0</formula>
    </cfRule>
  </conditionalFormatting>
  <conditionalFormatting sqref="Q567">
    <cfRule type="cellIs" dxfId="5480" priority="1171" operator="lessThan">
      <formula>0</formula>
    </cfRule>
  </conditionalFormatting>
  <conditionalFormatting sqref="P584:P587">
    <cfRule type="cellIs" dxfId="5479" priority="1163" operator="lessThan">
      <formula>0</formula>
    </cfRule>
  </conditionalFormatting>
  <conditionalFormatting sqref="P563:P566">
    <cfRule type="cellIs" dxfId="5478" priority="1164" operator="lessThan">
      <formula>0</formula>
    </cfRule>
  </conditionalFormatting>
  <conditionalFormatting sqref="Q366">
    <cfRule type="cellIs" dxfId="5477" priority="1126" operator="lessThan">
      <formula>0</formula>
    </cfRule>
  </conditionalFormatting>
  <conditionalFormatting sqref="Q588">
    <cfRule type="cellIs" dxfId="5476" priority="1169" operator="lessThan">
      <formula>0</formula>
    </cfRule>
  </conditionalFormatting>
  <conditionalFormatting sqref="Q544">
    <cfRule type="cellIs" dxfId="5475" priority="1160" operator="lessThan">
      <formula>0</formula>
    </cfRule>
  </conditionalFormatting>
  <conditionalFormatting sqref="J353:N354 K351:N352">
    <cfRule type="cellIs" dxfId="5474" priority="1149" operator="lessThan">
      <formula>0</formula>
    </cfRule>
  </conditionalFormatting>
  <conditionalFormatting sqref="P516:P519">
    <cfRule type="cellIs" dxfId="5473" priority="1168" operator="lessThan">
      <formula>0</formula>
    </cfRule>
  </conditionalFormatting>
  <conditionalFormatting sqref="P524:P527">
    <cfRule type="cellIs" dxfId="5472" priority="1167" operator="lessThan">
      <formula>0</formula>
    </cfRule>
  </conditionalFormatting>
  <conditionalFormatting sqref="P539:P543">
    <cfRule type="cellIs" dxfId="5471" priority="1166" operator="lessThan">
      <formula>0</formula>
    </cfRule>
  </conditionalFormatting>
  <conditionalFormatting sqref="P532:P535">
    <cfRule type="cellIs" dxfId="5470" priority="1165" operator="lessThan">
      <formula>0</formula>
    </cfRule>
  </conditionalFormatting>
  <conditionalFormatting sqref="Q544">
    <cfRule type="cellIs" dxfId="5469" priority="1159" operator="lessThan">
      <formula>0</formula>
    </cfRule>
  </conditionalFormatting>
  <conditionalFormatting sqref="Q354">
    <cfRule type="cellIs" dxfId="5468" priority="1142" operator="lessThan">
      <formula>0</formula>
    </cfRule>
  </conditionalFormatting>
  <conditionalFormatting sqref="Q540:Q543 B539">
    <cfRule type="cellIs" dxfId="5467" priority="1162" operator="lessThan">
      <formula>0</formula>
    </cfRule>
  </conditionalFormatting>
  <conditionalFormatting sqref="P555:P558">
    <cfRule type="cellIs" dxfId="5466" priority="1154" operator="lessThan">
      <formula>0</formula>
    </cfRule>
  </conditionalFormatting>
  <conditionalFormatting sqref="Q555:Q558 Q560">
    <cfRule type="cellIs" dxfId="5465" priority="1157" operator="lessThan">
      <formula>0</formula>
    </cfRule>
  </conditionalFormatting>
  <conditionalFormatting sqref="Q559">
    <cfRule type="cellIs" dxfId="5464" priority="1156" operator="lessThan">
      <formula>0</formula>
    </cfRule>
  </conditionalFormatting>
  <conditionalFormatting sqref="Q468:Q472">
    <cfRule type="cellIs" dxfId="5463" priority="1153" operator="lessThan">
      <formula>0</formula>
    </cfRule>
  </conditionalFormatting>
  <conditionalFormatting sqref="Q559">
    <cfRule type="cellIs" dxfId="5462" priority="1155" operator="lessThan">
      <formula>0</formula>
    </cfRule>
  </conditionalFormatting>
  <conditionalFormatting sqref="J351">
    <cfRule type="cellIs" dxfId="5461" priority="1148" operator="lessThan">
      <formula>0</formula>
    </cfRule>
  </conditionalFormatting>
  <conditionalFormatting sqref="P540:P543">
    <cfRule type="cellIs" dxfId="5460" priority="1158" operator="lessThan">
      <formula>0</formula>
    </cfRule>
  </conditionalFormatting>
  <conditionalFormatting sqref="P349:Q350 Q351:Q353">
    <cfRule type="cellIs" dxfId="5459" priority="1152" operator="lessThan">
      <formula>0</formula>
    </cfRule>
  </conditionalFormatting>
  <conditionalFormatting sqref="Q396">
    <cfRule type="cellIs" dxfId="5458" priority="1079" operator="lessThan">
      <formula>0</formula>
    </cfRule>
  </conditionalFormatting>
  <conditionalFormatting sqref="B349">
    <cfRule type="cellIs" dxfId="5457" priority="1147" operator="lessThan">
      <formula>0</formula>
    </cfRule>
  </conditionalFormatting>
  <conditionalFormatting sqref="P393:P395">
    <cfRule type="cellIs" dxfId="5456" priority="1083" operator="lessThan">
      <formula>0</formula>
    </cfRule>
  </conditionalFormatting>
  <conditionalFormatting sqref="Q397">
    <cfRule type="cellIs" dxfId="5455" priority="1081" operator="lessThan">
      <formula>0</formula>
    </cfRule>
  </conditionalFormatting>
  <conditionalFormatting sqref="P349:P350">
    <cfRule type="cellIs" dxfId="5454" priority="1151" operator="lessThan">
      <formula>0</formula>
    </cfRule>
  </conditionalFormatting>
  <conditionalFormatting sqref="P351:P354">
    <cfRule type="cellIs" dxfId="5453" priority="1150" operator="lessThan">
      <formula>0</formula>
    </cfRule>
  </conditionalFormatting>
  <conditionalFormatting sqref="C397:M397">
    <cfRule type="cellIs" dxfId="5452" priority="1078" operator="lessThan">
      <formula>0</formula>
    </cfRule>
  </conditionalFormatting>
  <conditionalFormatting sqref="Q355">
    <cfRule type="cellIs" dxfId="5451" priority="1145" operator="lessThan">
      <formula>0</formula>
    </cfRule>
  </conditionalFormatting>
  <conditionalFormatting sqref="P398:Q398 Q399:Q401">
    <cfRule type="cellIs" dxfId="5450" priority="1077" operator="lessThan">
      <formula>0</formula>
    </cfRule>
  </conditionalFormatting>
  <conditionalFormatting sqref="P399:P401">
    <cfRule type="cellIs" dxfId="5449" priority="1075" operator="lessThan">
      <formula>0</formula>
    </cfRule>
  </conditionalFormatting>
  <conditionalFormatting sqref="H385">
    <cfRule type="cellIs" dxfId="5448" priority="1040" operator="lessThan">
      <formula>0</formula>
    </cfRule>
  </conditionalFormatting>
  <conditionalFormatting sqref="Q402">
    <cfRule type="cellIs" dxfId="5447" priority="1073" operator="lessThan">
      <formula>0</formula>
    </cfRule>
  </conditionalFormatting>
  <conditionalFormatting sqref="B350">
    <cfRule type="cellIs" dxfId="5446" priority="1146" operator="lessThan">
      <formula>0</formula>
    </cfRule>
  </conditionalFormatting>
  <conditionalFormatting sqref="J352">
    <cfRule type="cellIs" dxfId="5445" priority="1143" operator="lessThan">
      <formula>0</formula>
    </cfRule>
  </conditionalFormatting>
  <conditionalFormatting sqref="P355">
    <cfRule type="cellIs" dxfId="5444" priority="1144" operator="lessThan">
      <formula>0</formula>
    </cfRule>
  </conditionalFormatting>
  <conditionalFormatting sqref="P440">
    <cfRule type="cellIs" dxfId="5443" priority="1027" operator="lessThan">
      <formula>0</formula>
    </cfRule>
  </conditionalFormatting>
  <conditionalFormatting sqref="Q354">
    <cfRule type="cellIs" dxfId="5442" priority="1141" operator="lessThan">
      <formula>0</formula>
    </cfRule>
  </conditionalFormatting>
  <conditionalFormatting sqref="P356:Q356 Q357:Q359">
    <cfRule type="cellIs" dxfId="5441" priority="1140" operator="lessThan">
      <formula>0</formula>
    </cfRule>
  </conditionalFormatting>
  <conditionalFormatting sqref="P356">
    <cfRule type="cellIs" dxfId="5440" priority="1139" operator="lessThan">
      <formula>0</formula>
    </cfRule>
  </conditionalFormatting>
  <conditionalFormatting sqref="P357:P360">
    <cfRule type="cellIs" dxfId="5439" priority="1138" operator="lessThan">
      <formula>0</formula>
    </cfRule>
  </conditionalFormatting>
  <conditionalFormatting sqref="B356">
    <cfRule type="cellIs" dxfId="5438" priority="1137" operator="lessThan">
      <formula>0</formula>
    </cfRule>
  </conditionalFormatting>
  <conditionalFormatting sqref="Q361">
    <cfRule type="cellIs" dxfId="5437" priority="1136" operator="lessThan">
      <formula>0</formula>
    </cfRule>
  </conditionalFormatting>
  <conditionalFormatting sqref="Q360">
    <cfRule type="cellIs" dxfId="5436" priority="1135" operator="lessThan">
      <formula>0</formula>
    </cfRule>
  </conditionalFormatting>
  <conditionalFormatting sqref="Q360">
    <cfRule type="cellIs" dxfId="5435" priority="1134" operator="lessThan">
      <formula>0</formula>
    </cfRule>
  </conditionalFormatting>
  <conditionalFormatting sqref="P362:Q362 Q363:Q365">
    <cfRule type="cellIs" dxfId="5434" priority="1133" operator="lessThan">
      <formula>0</formula>
    </cfRule>
  </conditionalFormatting>
  <conditionalFormatting sqref="P362">
    <cfRule type="cellIs" dxfId="5433" priority="1132" operator="lessThan">
      <formula>0</formula>
    </cfRule>
  </conditionalFormatting>
  <conditionalFormatting sqref="J363">
    <cfRule type="cellIs" dxfId="5432" priority="1130" operator="lessThan">
      <formula>0</formula>
    </cfRule>
  </conditionalFormatting>
  <conditionalFormatting sqref="K363:N364 J365:M366">
    <cfRule type="cellIs" dxfId="5431" priority="1131" operator="lessThan">
      <formula>0</formula>
    </cfRule>
  </conditionalFormatting>
  <conditionalFormatting sqref="P368">
    <cfRule type="cellIs" dxfId="5430" priority="1123" operator="lessThan">
      <formula>0</formula>
    </cfRule>
  </conditionalFormatting>
  <conditionalFormatting sqref="Q367">
    <cfRule type="cellIs" dxfId="5429" priority="1128" operator="lessThan">
      <formula>0</formula>
    </cfRule>
  </conditionalFormatting>
  <conditionalFormatting sqref="B362">
    <cfRule type="cellIs" dxfId="5428" priority="1129" operator="lessThan">
      <formula>0</formula>
    </cfRule>
  </conditionalFormatting>
  <conditionalFormatting sqref="P405:P407">
    <cfRule type="cellIs" dxfId="5427" priority="1061" operator="lessThan">
      <formula>0</formula>
    </cfRule>
  </conditionalFormatting>
  <conditionalFormatting sqref="J364">
    <cfRule type="cellIs" dxfId="5426" priority="1127" operator="lessThan">
      <formula>0</formula>
    </cfRule>
  </conditionalFormatting>
  <conditionalFormatting sqref="Q366">
    <cfRule type="cellIs" dxfId="5425" priority="1125" operator="lessThan">
      <formula>0</formula>
    </cfRule>
  </conditionalFormatting>
  <conditionalFormatting sqref="P368:Q368 Q369:Q371">
    <cfRule type="cellIs" dxfId="5424" priority="1124" operator="lessThan">
      <formula>0</formula>
    </cfRule>
  </conditionalFormatting>
  <conditionalFormatting sqref="Q372">
    <cfRule type="cellIs" dxfId="5423" priority="1115" operator="lessThan">
      <formula>0</formula>
    </cfRule>
  </conditionalFormatting>
  <conditionalFormatting sqref="I370 K369:N370 C371:M372">
    <cfRule type="cellIs" dxfId="5422" priority="1122" operator="lessThan">
      <formula>0</formula>
    </cfRule>
  </conditionalFormatting>
  <conditionalFormatting sqref="I369">
    <cfRule type="cellIs" dxfId="5421" priority="1120" operator="lessThan">
      <formula>0</formula>
    </cfRule>
  </conditionalFormatting>
  <conditionalFormatting sqref="C369:J369">
    <cfRule type="cellIs" dxfId="5420" priority="1121" operator="lessThan">
      <formula>0</formula>
    </cfRule>
  </conditionalFormatting>
  <conditionalFormatting sqref="B368">
    <cfRule type="cellIs" dxfId="5419" priority="1119" operator="lessThan">
      <formula>0</formula>
    </cfRule>
  </conditionalFormatting>
  <conditionalFormatting sqref="Q373">
    <cfRule type="cellIs" dxfId="5418" priority="1118" operator="lessThan">
      <formula>0</formula>
    </cfRule>
  </conditionalFormatting>
  <conditionalFormatting sqref="P411:P413">
    <cfRule type="cellIs" dxfId="5417" priority="1054" operator="lessThan">
      <formula>0</formula>
    </cfRule>
  </conditionalFormatting>
  <conditionalFormatting sqref="C370:J370">
    <cfRule type="cellIs" dxfId="5416" priority="1117" operator="lessThan">
      <formula>0</formula>
    </cfRule>
  </conditionalFormatting>
  <conditionalFormatting sqref="Q372">
    <cfRule type="cellIs" dxfId="5415" priority="1116" operator="lessThan">
      <formula>0</formula>
    </cfRule>
  </conditionalFormatting>
  <conditionalFormatting sqref="P374:Q374 Q375:Q377">
    <cfRule type="cellIs" dxfId="5414" priority="1114" operator="lessThan">
      <formula>0</formula>
    </cfRule>
  </conditionalFormatting>
  <conditionalFormatting sqref="P374">
    <cfRule type="cellIs" dxfId="5413" priority="1113" operator="lessThan">
      <formula>0</formula>
    </cfRule>
  </conditionalFormatting>
  <conditionalFormatting sqref="P375:P377">
    <cfRule type="cellIs" dxfId="5412" priority="1112" operator="lessThan">
      <formula>0</formula>
    </cfRule>
  </conditionalFormatting>
  <conditionalFormatting sqref="I376 K375:N376 C377:M378">
    <cfRule type="cellIs" dxfId="5411" priority="1111" operator="lessThan">
      <formula>0</formula>
    </cfRule>
  </conditionalFormatting>
  <conditionalFormatting sqref="I375">
    <cfRule type="cellIs" dxfId="5410" priority="1109" operator="lessThan">
      <formula>0</formula>
    </cfRule>
  </conditionalFormatting>
  <conditionalFormatting sqref="C375:J375">
    <cfRule type="cellIs" dxfId="5409" priority="1110" operator="lessThan">
      <formula>0</formula>
    </cfRule>
  </conditionalFormatting>
  <conditionalFormatting sqref="B374">
    <cfRule type="cellIs" dxfId="5408" priority="1108" operator="lessThan">
      <formula>0</formula>
    </cfRule>
  </conditionalFormatting>
  <conditionalFormatting sqref="Q379">
    <cfRule type="cellIs" dxfId="5407" priority="1107" operator="lessThan">
      <formula>0</formula>
    </cfRule>
  </conditionalFormatting>
  <conditionalFormatting sqref="C376:J376">
    <cfRule type="cellIs" dxfId="5406" priority="1106" operator="lessThan">
      <formula>0</formula>
    </cfRule>
  </conditionalFormatting>
  <conditionalFormatting sqref="Q378">
    <cfRule type="cellIs" dxfId="5405" priority="1105" operator="lessThan">
      <formula>0</formula>
    </cfRule>
  </conditionalFormatting>
  <conditionalFormatting sqref="Q378">
    <cfRule type="cellIs" dxfId="5404" priority="1104" operator="lessThan">
      <formula>0</formula>
    </cfRule>
  </conditionalFormatting>
  <conditionalFormatting sqref="P380:Q380 Q381:Q383">
    <cfRule type="cellIs" dxfId="5403" priority="1103" operator="lessThan">
      <formula>0</formula>
    </cfRule>
  </conditionalFormatting>
  <conditionalFormatting sqref="P380">
    <cfRule type="cellIs" dxfId="5402" priority="1102" operator="lessThan">
      <formula>0</formula>
    </cfRule>
  </conditionalFormatting>
  <conditionalFormatting sqref="P381:P383">
    <cfRule type="cellIs" dxfId="5401" priority="1101" operator="lessThan">
      <formula>0</formula>
    </cfRule>
  </conditionalFormatting>
  <conditionalFormatting sqref="I382 K381:N382 C383:N383 C384:M384">
    <cfRule type="cellIs" dxfId="5400" priority="1100" operator="lessThan">
      <formula>0</formula>
    </cfRule>
  </conditionalFormatting>
  <conditionalFormatting sqref="I381">
    <cfRule type="cellIs" dxfId="5399" priority="1098" operator="lessThan">
      <formula>0</formula>
    </cfRule>
  </conditionalFormatting>
  <conditionalFormatting sqref="C381:J381">
    <cfRule type="cellIs" dxfId="5398" priority="1099" operator="lessThan">
      <formula>0</formula>
    </cfRule>
  </conditionalFormatting>
  <conditionalFormatting sqref="B380">
    <cfRule type="cellIs" dxfId="5397" priority="1097" operator="lessThan">
      <formula>0</formula>
    </cfRule>
  </conditionalFormatting>
  <conditionalFormatting sqref="Q385">
    <cfRule type="cellIs" dxfId="5396" priority="1096" operator="lessThan">
      <formula>0</formula>
    </cfRule>
  </conditionalFormatting>
  <conditionalFormatting sqref="C382:J382">
    <cfRule type="cellIs" dxfId="5395" priority="1095" operator="lessThan">
      <formula>0</formula>
    </cfRule>
  </conditionalFormatting>
  <conditionalFormatting sqref="Q384">
    <cfRule type="cellIs" dxfId="5394" priority="1094" operator="lessThan">
      <formula>0</formula>
    </cfRule>
  </conditionalFormatting>
  <conditionalFormatting sqref="Q384">
    <cfRule type="cellIs" dxfId="5393" priority="1093" operator="lessThan">
      <formula>0</formula>
    </cfRule>
  </conditionalFormatting>
  <conditionalFormatting sqref="P386:Q386 Q387:Q389">
    <cfRule type="cellIs" dxfId="5392" priority="1092" operator="lessThan">
      <formula>0</formula>
    </cfRule>
  </conditionalFormatting>
  <conditionalFormatting sqref="P386">
    <cfRule type="cellIs" dxfId="5391" priority="1091" operator="lessThan">
      <formula>0</formula>
    </cfRule>
  </conditionalFormatting>
  <conditionalFormatting sqref="P387:P389">
    <cfRule type="cellIs" dxfId="5390" priority="1090" operator="lessThan">
      <formula>0</formula>
    </cfRule>
  </conditionalFormatting>
  <conditionalFormatting sqref="B386">
    <cfRule type="cellIs" dxfId="5389" priority="1089" operator="lessThan">
      <formula>0</formula>
    </cfRule>
  </conditionalFormatting>
  <conditionalFormatting sqref="Q391">
    <cfRule type="cellIs" dxfId="5388" priority="1088" operator="lessThan">
      <formula>0</formula>
    </cfRule>
  </conditionalFormatting>
  <conditionalFormatting sqref="Q390">
    <cfRule type="cellIs" dxfId="5387" priority="1087" operator="lessThan">
      <formula>0</formula>
    </cfRule>
  </conditionalFormatting>
  <conditionalFormatting sqref="Q390">
    <cfRule type="cellIs" dxfId="5386" priority="1086" operator="lessThan">
      <formula>0</formula>
    </cfRule>
  </conditionalFormatting>
  <conditionalFormatting sqref="P392:Q392 Q393:Q395">
    <cfRule type="cellIs" dxfId="5385" priority="1085" operator="lessThan">
      <formula>0</formula>
    </cfRule>
  </conditionalFormatting>
  <conditionalFormatting sqref="P392">
    <cfRule type="cellIs" dxfId="5384" priority="1084" operator="lessThan">
      <formula>0</formula>
    </cfRule>
  </conditionalFormatting>
  <conditionalFormatting sqref="H397">
    <cfRule type="cellIs" dxfId="5383" priority="1043" operator="lessThan">
      <formula>0</formula>
    </cfRule>
  </conditionalFormatting>
  <conditionalFormatting sqref="B392">
    <cfRule type="cellIs" dxfId="5382" priority="1082" operator="lessThan">
      <formula>0</formula>
    </cfRule>
  </conditionalFormatting>
  <conditionalFormatting sqref="H378">
    <cfRule type="cellIs" dxfId="5381" priority="1039" operator="lessThan">
      <formula>0</formula>
    </cfRule>
  </conditionalFormatting>
  <conditionalFormatting sqref="Q396">
    <cfRule type="cellIs" dxfId="5380" priority="1080" operator="lessThan">
      <formula>0</formula>
    </cfRule>
  </conditionalFormatting>
  <conditionalFormatting sqref="H361">
    <cfRule type="cellIs" dxfId="5379" priority="1037" operator="lessThan">
      <formula>0</formula>
    </cfRule>
  </conditionalFormatting>
  <conditionalFormatting sqref="P398">
    <cfRule type="cellIs" dxfId="5378" priority="1076" operator="lessThan">
      <formula>0</formula>
    </cfRule>
  </conditionalFormatting>
  <conditionalFormatting sqref="Q438">
    <cfRule type="cellIs" dxfId="5377" priority="1030" operator="lessThan">
      <formula>0</formula>
    </cfRule>
  </conditionalFormatting>
  <conditionalFormatting sqref="H372">
    <cfRule type="cellIs" dxfId="5376" priority="1036" operator="lessThan">
      <formula>0</formula>
    </cfRule>
  </conditionalFormatting>
  <conditionalFormatting sqref="Q402">
    <cfRule type="cellIs" dxfId="5375" priority="1074" operator="lessThan">
      <formula>0</formula>
    </cfRule>
  </conditionalFormatting>
  <conditionalFormatting sqref="P440:Q440 Q441:Q443">
    <cfRule type="cellIs" dxfId="5374" priority="1028" operator="lessThan">
      <formula>0</formula>
    </cfRule>
  </conditionalFormatting>
  <conditionalFormatting sqref="C391:M391">
    <cfRule type="cellIs" dxfId="5373" priority="1072" operator="lessThan">
      <formula>0</formula>
    </cfRule>
  </conditionalFormatting>
  <conditionalFormatting sqref="C385:M385">
    <cfRule type="cellIs" dxfId="5372" priority="1071" operator="lessThan">
      <formula>0</formula>
    </cfRule>
  </conditionalFormatting>
  <conditionalFormatting sqref="C379:M379">
    <cfRule type="cellIs" dxfId="5371" priority="1070" operator="lessThan">
      <formula>0</formula>
    </cfRule>
  </conditionalFormatting>
  <conditionalFormatting sqref="C373:M373">
    <cfRule type="cellIs" dxfId="5370" priority="1069" operator="lessThan">
      <formula>0</formula>
    </cfRule>
  </conditionalFormatting>
  <conditionalFormatting sqref="J367:M367">
    <cfRule type="cellIs" dxfId="5369" priority="1068" operator="lessThan">
      <formula>0</formula>
    </cfRule>
  </conditionalFormatting>
  <conditionalFormatting sqref="C361:M361">
    <cfRule type="cellIs" dxfId="5368" priority="1067" operator="lessThan">
      <formula>0</formula>
    </cfRule>
  </conditionalFormatting>
  <conditionalFormatting sqref="J355:N355">
    <cfRule type="cellIs" dxfId="5367" priority="1066" operator="lessThan">
      <formula>0</formula>
    </cfRule>
  </conditionalFormatting>
  <conditionalFormatting sqref="B398">
    <cfRule type="cellIs" dxfId="5366" priority="1065" operator="lessThan">
      <formula>0</formula>
    </cfRule>
  </conditionalFormatting>
  <conditionalFormatting sqref="B403">
    <cfRule type="cellIs" dxfId="5365" priority="1064" operator="lessThan">
      <formula>0</formula>
    </cfRule>
  </conditionalFormatting>
  <conditionalFormatting sqref="Q408">
    <cfRule type="cellIs" dxfId="5364" priority="1058" operator="lessThan">
      <formula>0</formula>
    </cfRule>
  </conditionalFormatting>
  <conditionalFormatting sqref="Q409">
    <cfRule type="cellIs" dxfId="5363" priority="1060" operator="lessThan">
      <formula>0</formula>
    </cfRule>
  </conditionalFormatting>
  <conditionalFormatting sqref="P404:Q404 Q405:Q407">
    <cfRule type="cellIs" dxfId="5362" priority="1063" operator="lessThan">
      <formula>0</formula>
    </cfRule>
  </conditionalFormatting>
  <conditionalFormatting sqref="P404">
    <cfRule type="cellIs" dxfId="5361" priority="1062" operator="lessThan">
      <formula>0</formula>
    </cfRule>
  </conditionalFormatting>
  <conditionalFormatting sqref="Q408">
    <cfRule type="cellIs" dxfId="5360" priority="1059" operator="lessThan">
      <formula>0</formula>
    </cfRule>
  </conditionalFormatting>
  <conditionalFormatting sqref="B404">
    <cfRule type="cellIs" dxfId="5359" priority="1057" operator="lessThan">
      <formula>0</formula>
    </cfRule>
  </conditionalFormatting>
  <conditionalFormatting sqref="Q414">
    <cfRule type="cellIs" dxfId="5358" priority="1051" operator="lessThan">
      <formula>0</formula>
    </cfRule>
  </conditionalFormatting>
  <conditionalFormatting sqref="Q415">
    <cfRule type="cellIs" dxfId="5357" priority="1053" operator="lessThan">
      <formula>0</formula>
    </cfRule>
  </conditionalFormatting>
  <conditionalFormatting sqref="P410:Q410 Q411:Q413">
    <cfRule type="cellIs" dxfId="5356" priority="1056" operator="lessThan">
      <formula>0</formula>
    </cfRule>
  </conditionalFormatting>
  <conditionalFormatting sqref="P410">
    <cfRule type="cellIs" dxfId="5355" priority="1055" operator="lessThan">
      <formula>0</formula>
    </cfRule>
  </conditionalFormatting>
  <conditionalFormatting sqref="Q414">
    <cfRule type="cellIs" dxfId="5354" priority="1052" operator="lessThan">
      <formula>0</formula>
    </cfRule>
  </conditionalFormatting>
  <conditionalFormatting sqref="B410">
    <cfRule type="cellIs" dxfId="5353" priority="1050" operator="lessThan">
      <formula>0</formula>
    </cfRule>
  </conditionalFormatting>
  <conditionalFormatting sqref="Q432">
    <cfRule type="cellIs" dxfId="5352" priority="1044" operator="lessThan">
      <formula>0</formula>
    </cfRule>
  </conditionalFormatting>
  <conditionalFormatting sqref="P429:P431">
    <cfRule type="cellIs" dxfId="5351" priority="1047" operator="lessThan">
      <formula>0</formula>
    </cfRule>
  </conditionalFormatting>
  <conditionalFormatting sqref="Q433">
    <cfRule type="cellIs" dxfId="5350" priority="1046" operator="lessThan">
      <formula>0</formula>
    </cfRule>
  </conditionalFormatting>
  <conditionalFormatting sqref="P428:Q428 Q429:Q431">
    <cfRule type="cellIs" dxfId="5349" priority="1049" operator="lessThan">
      <formula>0</formula>
    </cfRule>
  </conditionalFormatting>
  <conditionalFormatting sqref="P428">
    <cfRule type="cellIs" dxfId="5348" priority="1048" operator="lessThan">
      <formula>0</formula>
    </cfRule>
  </conditionalFormatting>
  <conditionalFormatting sqref="Q432">
    <cfRule type="cellIs" dxfId="5347" priority="1045" operator="lessThan">
      <formula>0</formula>
    </cfRule>
  </conditionalFormatting>
  <conditionalFormatting sqref="H391">
    <cfRule type="cellIs" dxfId="5346" priority="1042" operator="lessThan">
      <formula>0</formula>
    </cfRule>
  </conditionalFormatting>
  <conditionalFormatting sqref="P435:P437">
    <cfRule type="cellIs" dxfId="5345" priority="1032" operator="lessThan">
      <formula>0</formula>
    </cfRule>
  </conditionalFormatting>
  <conditionalFormatting sqref="Q444">
    <cfRule type="cellIs" dxfId="5344" priority="1024" operator="lessThan">
      <formula>0</formula>
    </cfRule>
  </conditionalFormatting>
  <conditionalFormatting sqref="H384">
    <cfRule type="cellIs" dxfId="5343" priority="1041" operator="lessThan">
      <formula>0</formula>
    </cfRule>
  </conditionalFormatting>
  <conditionalFormatting sqref="H379">
    <cfRule type="cellIs" dxfId="5342" priority="1038" operator="lessThan">
      <formula>0</formula>
    </cfRule>
  </conditionalFormatting>
  <conditionalFormatting sqref="Q438">
    <cfRule type="cellIs" dxfId="5341" priority="1031" operator="lessThan">
      <formula>0</formula>
    </cfRule>
  </conditionalFormatting>
  <conditionalFormatting sqref="H373">
    <cfRule type="cellIs" dxfId="5340" priority="1035" operator="lessThan">
      <formula>0</formula>
    </cfRule>
  </conditionalFormatting>
  <conditionalFormatting sqref="P441:P443">
    <cfRule type="cellIs" dxfId="5339" priority="1026" operator="lessThan">
      <formula>0</formula>
    </cfRule>
  </conditionalFormatting>
  <conditionalFormatting sqref="P434:Q434 Q435:Q437">
    <cfRule type="cellIs" dxfId="5338" priority="1034" operator="lessThan">
      <formula>0</formula>
    </cfRule>
  </conditionalFormatting>
  <conditionalFormatting sqref="P434">
    <cfRule type="cellIs" dxfId="5337" priority="1033" operator="lessThan">
      <formula>0</formula>
    </cfRule>
  </conditionalFormatting>
  <conditionalFormatting sqref="B434">
    <cfRule type="cellIs" dxfId="5336" priority="1029" operator="lessThan">
      <formula>0</formula>
    </cfRule>
  </conditionalFormatting>
  <conditionalFormatting sqref="Q445:Q446">
    <cfRule type="cellIs" dxfId="5335" priority="1020" operator="lessThan">
      <formula>0</formula>
    </cfRule>
  </conditionalFormatting>
  <conditionalFormatting sqref="Q444">
    <cfRule type="cellIs" dxfId="5334" priority="1023" operator="lessThan">
      <formula>0</formula>
    </cfRule>
  </conditionalFormatting>
  <conditionalFormatting sqref="B446">
    <cfRule type="cellIs" dxfId="5333" priority="1019" operator="lessThan">
      <formula>0</formula>
    </cfRule>
  </conditionalFormatting>
  <conditionalFormatting sqref="B440">
    <cfRule type="cellIs" dxfId="5332" priority="1022" operator="lessThan">
      <formula>0</formula>
    </cfRule>
  </conditionalFormatting>
  <conditionalFormatting sqref="P446">
    <cfRule type="cellIs" dxfId="5331" priority="1025" operator="lessThan">
      <formula>0</formula>
    </cfRule>
  </conditionalFormatting>
  <conditionalFormatting sqref="B447">
    <cfRule type="cellIs" dxfId="5330" priority="1018" operator="lessThan">
      <formula>0</formula>
    </cfRule>
  </conditionalFormatting>
  <conditionalFormatting sqref="Q439">
    <cfRule type="cellIs" dxfId="5329" priority="1021" operator="lessThan">
      <formula>0</formula>
    </cfRule>
  </conditionalFormatting>
  <conditionalFormatting sqref="Q448:Q450">
    <cfRule type="cellIs" dxfId="5328" priority="1017" operator="lessThan">
      <formula>0</formula>
    </cfRule>
  </conditionalFormatting>
  <conditionalFormatting sqref="P448:P450">
    <cfRule type="cellIs" dxfId="5327" priority="1016" operator="lessThan">
      <formula>0</formula>
    </cfRule>
  </conditionalFormatting>
  <conditionalFormatting sqref="Q603">
    <cfRule type="cellIs" dxfId="5326" priority="991" operator="lessThan">
      <formula>0</formula>
    </cfRule>
  </conditionalFormatting>
  <conditionalFormatting sqref="B625">
    <cfRule type="cellIs" dxfId="5325" priority="955" operator="lessThan">
      <formula>0</formula>
    </cfRule>
  </conditionalFormatting>
  <conditionalFormatting sqref="P454:P456">
    <cfRule type="cellIs" dxfId="5324" priority="1012" operator="lessThan">
      <formula>0</formula>
    </cfRule>
  </conditionalFormatting>
  <conditionalFormatting sqref="Q457">
    <cfRule type="cellIs" dxfId="5323" priority="1011" operator="lessThan">
      <formula>0</formula>
    </cfRule>
  </conditionalFormatting>
  <conditionalFormatting sqref="Q597">
    <cfRule type="cellIs" dxfId="5322" priority="1000" operator="lessThan">
      <formula>0</formula>
    </cfRule>
  </conditionalFormatting>
  <conditionalFormatting sqref="Q451">
    <cfRule type="cellIs" dxfId="5321" priority="1015" operator="lessThan">
      <formula>0</formula>
    </cfRule>
  </conditionalFormatting>
  <conditionalFormatting sqref="Q451">
    <cfRule type="cellIs" dxfId="5320" priority="1014" operator="lessThan">
      <formula>0</formula>
    </cfRule>
  </conditionalFormatting>
  <conditionalFormatting sqref="Q457">
    <cfRule type="cellIs" dxfId="5319" priority="1010" operator="lessThan">
      <formula>0</formula>
    </cfRule>
  </conditionalFormatting>
  <conditionalFormatting sqref="J593:N595 J596:M596">
    <cfRule type="cellIs" dxfId="5318" priority="1004" operator="lessThan">
      <formula>0</formula>
    </cfRule>
  </conditionalFormatting>
  <conditionalFormatting sqref="B453">
    <cfRule type="cellIs" dxfId="5317" priority="1008" operator="lessThan">
      <formula>0</formula>
    </cfRule>
  </conditionalFormatting>
  <conditionalFormatting sqref="P599:P602">
    <cfRule type="cellIs" dxfId="5316" priority="997" operator="lessThan">
      <formula>0</formula>
    </cfRule>
  </conditionalFormatting>
  <conditionalFormatting sqref="Q454:Q456">
    <cfRule type="cellIs" dxfId="5315" priority="1013" operator="lessThan">
      <formula>0</formula>
    </cfRule>
  </conditionalFormatting>
  <conditionalFormatting sqref="Q593:Q595">
    <cfRule type="cellIs" dxfId="5314" priority="1007" operator="lessThan">
      <formula>0</formula>
    </cfRule>
  </conditionalFormatting>
  <conditionalFormatting sqref="Q596">
    <cfRule type="cellIs" dxfId="5313" priority="1002" operator="lessThan">
      <formula>0</formula>
    </cfRule>
  </conditionalFormatting>
  <conditionalFormatting sqref="Q452">
    <cfRule type="cellIs" dxfId="5312" priority="1009" operator="lessThan">
      <formula>0</formula>
    </cfRule>
  </conditionalFormatting>
  <conditionalFormatting sqref="B592">
    <cfRule type="cellIs" dxfId="5311" priority="999" operator="lessThan">
      <formula>0</formula>
    </cfRule>
  </conditionalFormatting>
  <conditionalFormatting sqref="P593:P595">
    <cfRule type="cellIs" dxfId="5310" priority="1006" operator="lessThan">
      <formula>0</formula>
    </cfRule>
  </conditionalFormatting>
  <conditionalFormatting sqref="J594">
    <cfRule type="cellIs" dxfId="5309" priority="1003" operator="lessThan">
      <formula>0</formula>
    </cfRule>
  </conditionalFormatting>
  <conditionalFormatting sqref="Q602">
    <cfRule type="cellIs" dxfId="5308" priority="992" operator="lessThan">
      <formula>0</formula>
    </cfRule>
  </conditionalFormatting>
  <conditionalFormatting sqref="J595:N595 K593:N594 J596:M596">
    <cfRule type="cellIs" dxfId="5307" priority="1005" operator="lessThan">
      <formula>0</formula>
    </cfRule>
  </conditionalFormatting>
  <conditionalFormatting sqref="Q596">
    <cfRule type="cellIs" dxfId="5306" priority="1001" operator="lessThan">
      <formula>0</formula>
    </cfRule>
  </conditionalFormatting>
  <conditionalFormatting sqref="J599:N599 J601:N602 J600:M600">
    <cfRule type="cellIs" dxfId="5305" priority="995" operator="lessThan">
      <formula>0</formula>
    </cfRule>
  </conditionalFormatting>
  <conditionalFormatting sqref="P616:P619">
    <cfRule type="cellIs" dxfId="5304" priority="989" operator="lessThan">
      <formula>0</formula>
    </cfRule>
  </conditionalFormatting>
  <conditionalFormatting sqref="Q602">
    <cfRule type="cellIs" dxfId="5303" priority="993" operator="lessThan">
      <formula>0</formula>
    </cfRule>
  </conditionalFormatting>
  <conditionalFormatting sqref="J600">
    <cfRule type="cellIs" dxfId="5302" priority="994" operator="lessThan">
      <formula>0</formula>
    </cfRule>
  </conditionalFormatting>
  <conditionalFormatting sqref="J601:N602 K599:N599 K600:M600">
    <cfRule type="cellIs" dxfId="5301" priority="996" operator="lessThan">
      <formula>0</formula>
    </cfRule>
  </conditionalFormatting>
  <conditionalFormatting sqref="Q599:Q601">
    <cfRule type="cellIs" dxfId="5300" priority="998" operator="lessThan">
      <formula>0</formula>
    </cfRule>
  </conditionalFormatting>
  <conditionalFormatting sqref="Q629">
    <cfRule type="cellIs" dxfId="5299" priority="959" operator="lessThan">
      <formula>0</formula>
    </cfRule>
  </conditionalFormatting>
  <conditionalFormatting sqref="I626">
    <cfRule type="cellIs" dxfId="5298" priority="962" operator="lessThan">
      <formula>0</formula>
    </cfRule>
  </conditionalFormatting>
  <conditionalFormatting sqref="C616:N619">
    <cfRule type="cellIs" dxfId="5297" priority="987" operator="lessThan">
      <formula>0</formula>
    </cfRule>
  </conditionalFormatting>
  <conditionalFormatting sqref="Q619">
    <cfRule type="cellIs" dxfId="5296" priority="983" operator="lessThan">
      <formula>0</formula>
    </cfRule>
  </conditionalFormatting>
  <conditionalFormatting sqref="I616">
    <cfRule type="cellIs" dxfId="5295" priority="986" operator="lessThan">
      <formula>0</formula>
    </cfRule>
  </conditionalFormatting>
  <conditionalFormatting sqref="H621:H624">
    <cfRule type="cellIs" dxfId="5294" priority="969" operator="lessThan">
      <formula>0</formula>
    </cfRule>
  </conditionalFormatting>
  <conditionalFormatting sqref="Q619">
    <cfRule type="cellIs" dxfId="5293" priority="984" operator="lessThan">
      <formula>0</formula>
    </cfRule>
  </conditionalFormatting>
  <conditionalFormatting sqref="H616">
    <cfRule type="cellIs" dxfId="5292" priority="980" operator="lessThan">
      <formula>0</formula>
    </cfRule>
  </conditionalFormatting>
  <conditionalFormatting sqref="H616:H619">
    <cfRule type="cellIs" dxfId="5291" priority="981" operator="lessThan">
      <formula>0</formula>
    </cfRule>
  </conditionalFormatting>
  <conditionalFormatting sqref="C617:J617">
    <cfRule type="cellIs" dxfId="5290" priority="985" operator="lessThan">
      <formula>0</formula>
    </cfRule>
  </conditionalFormatting>
  <conditionalFormatting sqref="H617:H619">
    <cfRule type="cellIs" dxfId="5289" priority="982" operator="lessThan">
      <formula>0</formula>
    </cfRule>
  </conditionalFormatting>
  <conditionalFormatting sqref="I617 K616:N617 C618:N619">
    <cfRule type="cellIs" dxfId="5288" priority="988" operator="lessThan">
      <formula>0</formula>
    </cfRule>
  </conditionalFormatting>
  <conditionalFormatting sqref="Q616:Q618">
    <cfRule type="cellIs" dxfId="5287" priority="990" operator="lessThan">
      <formula>0</formula>
    </cfRule>
  </conditionalFormatting>
  <conditionalFormatting sqref="B615">
    <cfRule type="cellIs" dxfId="5286" priority="979" operator="lessThan">
      <formula>0</formula>
    </cfRule>
  </conditionalFormatting>
  <conditionalFormatting sqref="Q624">
    <cfRule type="cellIs" dxfId="5285" priority="971" operator="lessThan">
      <formula>0</formula>
    </cfRule>
  </conditionalFormatting>
  <conditionalFormatting sqref="I621">
    <cfRule type="cellIs" dxfId="5284" priority="974" operator="lessThan">
      <formula>0</formula>
    </cfRule>
  </conditionalFormatting>
  <conditionalFormatting sqref="C621:N624">
    <cfRule type="cellIs" dxfId="5283" priority="975" operator="lessThan">
      <formula>0</formula>
    </cfRule>
  </conditionalFormatting>
  <conditionalFormatting sqref="Q624">
    <cfRule type="cellIs" dxfId="5282" priority="972" operator="lessThan">
      <formula>0</formula>
    </cfRule>
  </conditionalFormatting>
  <conditionalFormatting sqref="H621">
    <cfRule type="cellIs" dxfId="5281" priority="968" operator="lessThan">
      <formula>0</formula>
    </cfRule>
  </conditionalFormatting>
  <conditionalFormatting sqref="P621:P624">
    <cfRule type="cellIs" dxfId="5280" priority="977" operator="lessThan">
      <formula>0</formula>
    </cfRule>
  </conditionalFormatting>
  <conditionalFormatting sqref="C622:J622">
    <cfRule type="cellIs" dxfId="5279" priority="973" operator="lessThan">
      <formula>0</formula>
    </cfRule>
  </conditionalFormatting>
  <conditionalFormatting sqref="H622:H624">
    <cfRule type="cellIs" dxfId="5278" priority="970" operator="lessThan">
      <formula>0</formula>
    </cfRule>
  </conditionalFormatting>
  <conditionalFormatting sqref="I622 K621:N622 C623:N624">
    <cfRule type="cellIs" dxfId="5277" priority="976" operator="lessThan">
      <formula>0</formula>
    </cfRule>
  </conditionalFormatting>
  <conditionalFormatting sqref="Q621:Q623">
    <cfRule type="cellIs" dxfId="5276" priority="978" operator="lessThan">
      <formula>0</formula>
    </cfRule>
  </conditionalFormatting>
  <conditionalFormatting sqref="B620">
    <cfRule type="cellIs" dxfId="5275" priority="967" operator="lessThan">
      <formula>0</formula>
    </cfRule>
  </conditionalFormatting>
  <conditionalFormatting sqref="C626:N629">
    <cfRule type="cellIs" dxfId="5274" priority="963" operator="lessThan">
      <formula>0</formula>
    </cfRule>
  </conditionalFormatting>
  <conditionalFormatting sqref="Q629">
    <cfRule type="cellIs" dxfId="5273" priority="960" operator="lessThan">
      <formula>0</formula>
    </cfRule>
  </conditionalFormatting>
  <conditionalFormatting sqref="H626">
    <cfRule type="cellIs" dxfId="5272" priority="956" operator="lessThan">
      <formula>0</formula>
    </cfRule>
  </conditionalFormatting>
  <conditionalFormatting sqref="H626:H629">
    <cfRule type="cellIs" dxfId="5271" priority="957" operator="lessThan">
      <formula>0</formula>
    </cfRule>
  </conditionalFormatting>
  <conditionalFormatting sqref="P626:P629">
    <cfRule type="cellIs" dxfId="5270" priority="965" operator="lessThan">
      <formula>0</formula>
    </cfRule>
  </conditionalFormatting>
  <conditionalFormatting sqref="C627:J627">
    <cfRule type="cellIs" dxfId="5269" priority="961" operator="lessThan">
      <formula>0</formula>
    </cfRule>
  </conditionalFormatting>
  <conditionalFormatting sqref="H627:H629">
    <cfRule type="cellIs" dxfId="5268" priority="958" operator="lessThan">
      <formula>0</formula>
    </cfRule>
  </conditionalFormatting>
  <conditionalFormatting sqref="I627 K626:N627 C628:N629">
    <cfRule type="cellIs" dxfId="5267" priority="964" operator="lessThan">
      <formula>0</formula>
    </cfRule>
  </conditionalFormatting>
  <conditionalFormatting sqref="Q626:Q628">
    <cfRule type="cellIs" dxfId="5266" priority="966" operator="lessThan">
      <formula>0</formula>
    </cfRule>
  </conditionalFormatting>
  <conditionalFormatting sqref="C351:I351">
    <cfRule type="cellIs" dxfId="5265" priority="952" operator="lessThan">
      <formula>0</formula>
    </cfRule>
  </conditionalFormatting>
  <conditionalFormatting sqref="C353:I354">
    <cfRule type="cellIs" dxfId="5264" priority="953" operator="lessThan">
      <formula>0</formula>
    </cfRule>
  </conditionalFormatting>
  <conditionalFormatting sqref="P506:Q506">
    <cfRule type="cellIs" dxfId="5263" priority="936" operator="lessThan">
      <formula>0</formula>
    </cfRule>
  </conditionalFormatting>
  <conditionalFormatting sqref="P499:P502">
    <cfRule type="cellIs" dxfId="5262" priority="937" operator="lessThan">
      <formula>0</formula>
    </cfRule>
  </conditionalFormatting>
  <conditionalFormatting sqref="Q611:Q613">
    <cfRule type="cellIs" dxfId="5261" priority="899" operator="lessThan">
      <formula>0</formula>
    </cfRule>
  </conditionalFormatting>
  <conditionalFormatting sqref="B498">
    <cfRule type="cellIs" dxfId="5260" priority="954" operator="lessThan">
      <formula>0</formula>
    </cfRule>
  </conditionalFormatting>
  <conditionalFormatting sqref="N427">
    <cfRule type="cellIs" dxfId="5259" priority="678" operator="lessThan">
      <formula>0</formula>
    </cfRule>
  </conditionalFormatting>
  <conditionalFormatting sqref="C352:I352">
    <cfRule type="cellIs" dxfId="5258" priority="951" operator="lessThan">
      <formula>0</formula>
    </cfRule>
  </conditionalFormatting>
  <conditionalFormatting sqref="C355:I355">
    <cfRule type="cellIs" dxfId="5257" priority="950" operator="lessThan">
      <formula>0</formula>
    </cfRule>
  </conditionalFormatting>
  <conditionalFormatting sqref="C365:I366">
    <cfRule type="cellIs" dxfId="5256" priority="949" operator="lessThan">
      <formula>0</formula>
    </cfRule>
  </conditionalFormatting>
  <conditionalFormatting sqref="C363:I363">
    <cfRule type="cellIs" dxfId="5255" priority="948" operator="lessThan">
      <formula>0</formula>
    </cfRule>
  </conditionalFormatting>
  <conditionalFormatting sqref="C364:I364">
    <cfRule type="cellIs" dxfId="5254" priority="947" operator="lessThan">
      <formula>0</formula>
    </cfRule>
  </conditionalFormatting>
  <conditionalFormatting sqref="C367:I367">
    <cfRule type="cellIs" dxfId="5253" priority="946" operator="lessThan">
      <formula>0</formula>
    </cfRule>
  </conditionalFormatting>
  <conditionalFormatting sqref="C593:I596">
    <cfRule type="cellIs" dxfId="5252" priority="944" operator="lessThan">
      <formula>0</formula>
    </cfRule>
  </conditionalFormatting>
  <conditionalFormatting sqref="C594:I594">
    <cfRule type="cellIs" dxfId="5251" priority="943" operator="lessThan">
      <formula>0</formula>
    </cfRule>
  </conditionalFormatting>
  <conditionalFormatting sqref="C595:I596">
    <cfRule type="cellIs" dxfId="5250" priority="945" operator="lessThan">
      <formula>0</formula>
    </cfRule>
  </conditionalFormatting>
  <conditionalFormatting sqref="Q551">
    <cfRule type="cellIs" dxfId="5249" priority="925" operator="lessThan">
      <formula>0</formula>
    </cfRule>
  </conditionalFormatting>
  <conditionalFormatting sqref="Q551">
    <cfRule type="cellIs" dxfId="5248" priority="926" operator="lessThan">
      <formula>0</formula>
    </cfRule>
  </conditionalFormatting>
  <conditionalFormatting sqref="C599:I602">
    <cfRule type="cellIs" dxfId="5247" priority="941" operator="lessThan">
      <formula>0</formula>
    </cfRule>
  </conditionalFormatting>
  <conditionalFormatting sqref="C600:I600">
    <cfRule type="cellIs" dxfId="5246" priority="940" operator="lessThan">
      <formula>0</formula>
    </cfRule>
  </conditionalFormatting>
  <conditionalFormatting sqref="C601:I602">
    <cfRule type="cellIs" dxfId="5245" priority="942" operator="lessThan">
      <formula>0</formula>
    </cfRule>
  </conditionalFormatting>
  <conditionalFormatting sqref="C461:C464">
    <cfRule type="cellIs" dxfId="5244" priority="939" operator="lessThan">
      <formula>0</formula>
    </cfRule>
  </conditionalFormatting>
  <conditionalFormatting sqref="P468:P471">
    <cfRule type="cellIs" dxfId="5243" priority="938" operator="lessThan">
      <formula>0</formula>
    </cfRule>
  </conditionalFormatting>
  <conditionalFormatting sqref="Q507:Q510">
    <cfRule type="cellIs" dxfId="5242" priority="935" operator="lessThan">
      <formula>0</formula>
    </cfRule>
  </conditionalFormatting>
  <conditionalFormatting sqref="Q511:Q512">
    <cfRule type="cellIs" dxfId="5241" priority="934" operator="lessThan">
      <formula>0</formula>
    </cfRule>
  </conditionalFormatting>
  <conditionalFormatting sqref="Q512">
    <cfRule type="cellIs" dxfId="5240" priority="933" operator="lessThan">
      <formula>0</formula>
    </cfRule>
  </conditionalFormatting>
  <conditionalFormatting sqref="Q511">
    <cfRule type="cellIs" dxfId="5239" priority="932" operator="lessThan">
      <formula>0</formula>
    </cfRule>
  </conditionalFormatting>
  <conditionalFormatting sqref="P507:P510">
    <cfRule type="cellIs" dxfId="5238" priority="931" operator="lessThan">
      <formula>0</formula>
    </cfRule>
  </conditionalFormatting>
  <conditionalFormatting sqref="B506">
    <cfRule type="cellIs" dxfId="5237" priority="930" operator="lessThan">
      <formula>0</formula>
    </cfRule>
  </conditionalFormatting>
  <conditionalFormatting sqref="C611:N614">
    <cfRule type="cellIs" dxfId="5236" priority="896" operator="lessThan">
      <formula>0</formula>
    </cfRule>
  </conditionalFormatting>
  <conditionalFormatting sqref="Q614">
    <cfRule type="cellIs" dxfId="5235" priority="893" operator="lessThan">
      <formula>0</formula>
    </cfRule>
  </conditionalFormatting>
  <conditionalFormatting sqref="P547:P550">
    <cfRule type="cellIs" dxfId="5234" priority="924" operator="lessThan">
      <formula>0</formula>
    </cfRule>
  </conditionalFormatting>
  <conditionalFormatting sqref="H611:H614">
    <cfRule type="cellIs" dxfId="5233" priority="890" operator="lessThan">
      <formula>0</formula>
    </cfRule>
  </conditionalFormatting>
  <conditionalFormatting sqref="Q504">
    <cfRule type="cellIs" dxfId="5232" priority="929" operator="lessThan">
      <formula>0</formula>
    </cfRule>
  </conditionalFormatting>
  <conditionalFormatting sqref="Q547:Q550 Q552 Q554:Q560">
    <cfRule type="cellIs" dxfId="5231" priority="928" operator="lessThan">
      <formula>0</formula>
    </cfRule>
  </conditionalFormatting>
  <conditionalFormatting sqref="P546">
    <cfRule type="cellIs" dxfId="5230" priority="927" operator="lessThan">
      <formula>0</formula>
    </cfRule>
  </conditionalFormatting>
  <conditionalFormatting sqref="P554:P558">
    <cfRule type="cellIs" dxfId="5229" priority="923" operator="lessThan">
      <formula>0</formula>
    </cfRule>
  </conditionalFormatting>
  <conditionalFormatting sqref="Q570:Q573 Q575">
    <cfRule type="cellIs" dxfId="5228" priority="921" operator="lessThan">
      <formula>0</formula>
    </cfRule>
  </conditionalFormatting>
  <conditionalFormatting sqref="B546">
    <cfRule type="cellIs" dxfId="5227" priority="922" operator="lessThan">
      <formula>0</formula>
    </cfRule>
  </conditionalFormatting>
  <conditionalFormatting sqref="P569">
    <cfRule type="cellIs" dxfId="5226" priority="920" operator="lessThan">
      <formula>0</formula>
    </cfRule>
  </conditionalFormatting>
  <conditionalFormatting sqref="Q574">
    <cfRule type="cellIs" dxfId="5225" priority="919" operator="lessThan">
      <formula>0</formula>
    </cfRule>
  </conditionalFormatting>
  <conditionalFormatting sqref="Q574">
    <cfRule type="cellIs" dxfId="5224" priority="918" operator="lessThan">
      <formula>0</formula>
    </cfRule>
  </conditionalFormatting>
  <conditionalFormatting sqref="P570:P573">
    <cfRule type="cellIs" dxfId="5223" priority="917" operator="lessThan">
      <formula>0</formula>
    </cfRule>
  </conditionalFormatting>
  <conditionalFormatting sqref="Q582 Q577:Q580">
    <cfRule type="cellIs" dxfId="5222" priority="915" operator="lessThan">
      <formula>0</formula>
    </cfRule>
  </conditionalFormatting>
  <conditionalFormatting sqref="Q581">
    <cfRule type="cellIs" dxfId="5221" priority="913" operator="lessThan">
      <formula>0</formula>
    </cfRule>
  </conditionalFormatting>
  <conditionalFormatting sqref="B569">
    <cfRule type="cellIs" dxfId="5220" priority="916" operator="lessThan">
      <formula>0</formula>
    </cfRule>
  </conditionalFormatting>
  <conditionalFormatting sqref="P576">
    <cfRule type="cellIs" dxfId="5219" priority="914" operator="lessThan">
      <formula>0</formula>
    </cfRule>
  </conditionalFormatting>
  <conditionalFormatting sqref="P577:P580">
    <cfRule type="cellIs" dxfId="5218" priority="911" operator="lessThan">
      <formula>0</formula>
    </cfRule>
  </conditionalFormatting>
  <conditionalFormatting sqref="Q581">
    <cfRule type="cellIs" dxfId="5217" priority="912" operator="lessThan">
      <formula>0</formula>
    </cfRule>
  </conditionalFormatting>
  <conditionalFormatting sqref="P605:P607 P609">
    <cfRule type="cellIs" dxfId="5216" priority="909" operator="lessThan">
      <formula>0</formula>
    </cfRule>
  </conditionalFormatting>
  <conditionalFormatting sqref="Q605:Q607">
    <cfRule type="cellIs" dxfId="5215" priority="910" operator="lessThan">
      <formula>0</formula>
    </cfRule>
  </conditionalFormatting>
  <conditionalFormatting sqref="C607:I607">
    <cfRule type="cellIs" dxfId="5214" priority="902" operator="lessThan">
      <formula>0</formula>
    </cfRule>
  </conditionalFormatting>
  <conditionalFormatting sqref="C605:I607">
    <cfRule type="cellIs" dxfId="5213" priority="901" operator="lessThan">
      <formula>0</formula>
    </cfRule>
  </conditionalFormatting>
  <conditionalFormatting sqref="B604">
    <cfRule type="cellIs" dxfId="5212" priority="903" operator="lessThan">
      <formula>0</formula>
    </cfRule>
  </conditionalFormatting>
  <conditionalFormatting sqref="J605:N607">
    <cfRule type="cellIs" dxfId="5211" priority="907" operator="lessThan">
      <formula>0</formula>
    </cfRule>
  </conditionalFormatting>
  <conditionalFormatting sqref="P611:P614">
    <cfRule type="cellIs" dxfId="5210" priority="898" operator="lessThan">
      <formula>0</formula>
    </cfRule>
  </conditionalFormatting>
  <conditionalFormatting sqref="Q608:Q609">
    <cfRule type="cellIs" dxfId="5209" priority="904" operator="lessThan">
      <formula>0</formula>
    </cfRule>
  </conditionalFormatting>
  <conditionalFormatting sqref="C433:M433">
    <cfRule type="cellIs" dxfId="5208" priority="676" operator="lessThan">
      <formula>0</formula>
    </cfRule>
  </conditionalFormatting>
  <conditionalFormatting sqref="Q608:Q609">
    <cfRule type="cellIs" dxfId="5207" priority="905" operator="lessThan">
      <formula>0</formula>
    </cfRule>
  </conditionalFormatting>
  <conditionalFormatting sqref="J606">
    <cfRule type="cellIs" dxfId="5206" priority="906" operator="lessThan">
      <formula>0</formula>
    </cfRule>
  </conditionalFormatting>
  <conditionalFormatting sqref="J607:N607 K605:N606">
    <cfRule type="cellIs" dxfId="5205" priority="908" operator="lessThan">
      <formula>0</formula>
    </cfRule>
  </conditionalFormatting>
  <conditionalFormatting sqref="I612 K611:N612 C613:N614">
    <cfRule type="cellIs" dxfId="5204" priority="897" operator="lessThan">
      <formula>0</formula>
    </cfRule>
  </conditionalFormatting>
  <conditionalFormatting sqref="N427">
    <cfRule type="cellIs" dxfId="5203" priority="679" operator="lessThan">
      <formula>0</formula>
    </cfRule>
  </conditionalFormatting>
  <conditionalFormatting sqref="B429:N429">
    <cfRule type="cellIs" dxfId="5202" priority="671" operator="lessThan">
      <formula>0</formula>
    </cfRule>
  </conditionalFormatting>
  <conditionalFormatting sqref="C606:I606">
    <cfRule type="cellIs" dxfId="5201" priority="900" operator="lessThan">
      <formula>0</formula>
    </cfRule>
  </conditionalFormatting>
  <conditionalFormatting sqref="B429:N429">
    <cfRule type="cellIs" dxfId="5200" priority="672" operator="lessThan">
      <formula>0</formula>
    </cfRule>
  </conditionalFormatting>
  <conditionalFormatting sqref="H433">
    <cfRule type="cellIs" dxfId="5199" priority="675" operator="lessThan">
      <formula>0</formula>
    </cfRule>
  </conditionalFormatting>
  <conditionalFormatting sqref="B433">
    <cfRule type="cellIs" dxfId="5198" priority="674" operator="lessThan">
      <formula>0</formula>
    </cfRule>
  </conditionalFormatting>
  <conditionalFormatting sqref="B433">
    <cfRule type="cellIs" dxfId="5197" priority="673" operator="lessThan">
      <formula>0</formula>
    </cfRule>
  </conditionalFormatting>
  <conditionalFormatting sqref="B429:N429">
    <cfRule type="cellIs" dxfId="5196" priority="669" operator="lessThan">
      <formula>0</formula>
    </cfRule>
  </conditionalFormatting>
  <conditionalFormatting sqref="B429:N429">
    <cfRule type="cellIs" dxfId="5195" priority="670" operator="lessThan">
      <formula>0</formula>
    </cfRule>
  </conditionalFormatting>
  <conditionalFormatting sqref="B435:N435">
    <cfRule type="cellIs" dxfId="5194" priority="656" operator="lessThan">
      <formula>0</formula>
    </cfRule>
  </conditionalFormatting>
  <conditionalFormatting sqref="H611">
    <cfRule type="cellIs" dxfId="5193" priority="889" operator="lessThan">
      <formula>0</formula>
    </cfRule>
  </conditionalFormatting>
  <conditionalFormatting sqref="C433:M433">
    <cfRule type="cellIs" dxfId="5192" priority="677" operator="lessThan">
      <formula>0</formula>
    </cfRule>
  </conditionalFormatting>
  <conditionalFormatting sqref="H612:H614">
    <cfRule type="cellIs" dxfId="5191" priority="891" operator="lessThan">
      <formula>0</formula>
    </cfRule>
  </conditionalFormatting>
  <conditionalFormatting sqref="Q614">
    <cfRule type="cellIs" dxfId="5190" priority="892" operator="lessThan">
      <formula>0</formula>
    </cfRule>
  </conditionalFormatting>
  <conditionalFormatting sqref="I611">
    <cfRule type="cellIs" dxfId="5189" priority="895" operator="lessThan">
      <formula>0</formula>
    </cfRule>
  </conditionalFormatting>
  <conditionalFormatting sqref="N439">
    <cfRule type="cellIs" dxfId="5188" priority="649" operator="lessThan">
      <formula>0</formula>
    </cfRule>
  </conditionalFormatting>
  <conditionalFormatting sqref="C612:J612">
    <cfRule type="cellIs" dxfId="5187" priority="894" operator="lessThan">
      <formula>0</formula>
    </cfRule>
  </conditionalFormatting>
  <conditionalFormatting sqref="B610">
    <cfRule type="cellIs" dxfId="5186" priority="888" operator="lessThan">
      <formula>0</formula>
    </cfRule>
  </conditionalFormatting>
  <conditionalFormatting sqref="B435:N435">
    <cfRule type="cellIs" dxfId="5185" priority="655" operator="lessThan">
      <formula>0</formula>
    </cfRule>
  </conditionalFormatting>
  <conditionalFormatting sqref="C445:M445">
    <cfRule type="cellIs" dxfId="5184" priority="646" operator="lessThan">
      <formula>0</formula>
    </cfRule>
  </conditionalFormatting>
  <conditionalFormatting sqref="C445:M445">
    <cfRule type="cellIs" dxfId="5183" priority="647" operator="lessThan">
      <formula>0</formula>
    </cfRule>
  </conditionalFormatting>
  <conditionalFormatting sqref="B435:N435">
    <cfRule type="cellIs" dxfId="5182" priority="654" operator="lessThan">
      <formula>0</formula>
    </cfRule>
  </conditionalFormatting>
  <conditionalFormatting sqref="N438">
    <cfRule type="cellIs" dxfId="5181" priority="650" operator="lessThan">
      <formula>0</formula>
    </cfRule>
  </conditionalFormatting>
  <conditionalFormatting sqref="B435:N435">
    <cfRule type="cellIs" dxfId="5180" priority="653" operator="lessThan">
      <formula>0</formula>
    </cfRule>
  </conditionalFormatting>
  <conditionalFormatting sqref="B435:N435">
    <cfRule type="cellIs" dxfId="5179" priority="651" operator="lessThan">
      <formula>0</formula>
    </cfRule>
  </conditionalFormatting>
  <conditionalFormatting sqref="B598">
    <cfRule type="cellIs" dxfId="5178" priority="887" operator="lessThan">
      <formula>0</formula>
    </cfRule>
  </conditionalFormatting>
  <conditionalFormatting sqref="N439">
    <cfRule type="cellIs" dxfId="5177" priority="648" operator="lessThan">
      <formula>0</formula>
    </cfRule>
  </conditionalFormatting>
  <conditionalFormatting sqref="B435:N435">
    <cfRule type="cellIs" dxfId="5176" priority="652" operator="lessThan">
      <formula>0</formula>
    </cfRule>
  </conditionalFormatting>
  <conditionalFormatting sqref="B598">
    <cfRule type="cellIs" dxfId="5175" priority="886" operator="lessThan">
      <formula>0</formula>
    </cfRule>
  </conditionalFormatting>
  <conditionalFormatting sqref="B641">
    <cfRule type="cellIs" dxfId="5174" priority="874" operator="lessThan">
      <formula>0</formula>
    </cfRule>
  </conditionalFormatting>
  <conditionalFormatting sqref="B591">
    <cfRule type="cellIs" dxfId="5173" priority="884" operator="lessThan">
      <formula>0</formula>
    </cfRule>
  </conditionalFormatting>
  <conditionalFormatting sqref="B591">
    <cfRule type="cellIs" dxfId="5172" priority="885" operator="lessThan">
      <formula>0</formula>
    </cfRule>
  </conditionalFormatting>
  <conditionalFormatting sqref="B609">
    <cfRule type="cellIs" dxfId="5171" priority="882" operator="lessThan">
      <formula>0</formula>
    </cfRule>
  </conditionalFormatting>
  <conditionalFormatting sqref="B609">
    <cfRule type="cellIs" dxfId="5170"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169" priority="881" operator="lessThan">
      <formula>0</formula>
    </cfRule>
  </conditionalFormatting>
  <conditionalFormatting sqref="B646">
    <cfRule type="cellIs" dxfId="5168" priority="878" operator="lessThan">
      <formula>0</formula>
    </cfRule>
  </conditionalFormatting>
  <conditionalFormatting sqref="B631">
    <cfRule type="cellIs" dxfId="5167" priority="880" operator="lessThan">
      <formula>0</formula>
    </cfRule>
  </conditionalFormatting>
  <conditionalFormatting sqref="B635">
    <cfRule type="cellIs" dxfId="5166" priority="879" operator="lessThan">
      <formula>0</formula>
    </cfRule>
  </conditionalFormatting>
  <conditionalFormatting sqref="B662">
    <cfRule type="cellIs" dxfId="5165" priority="877" operator="lessThan">
      <formula>0</formula>
    </cfRule>
  </conditionalFormatting>
  <conditionalFormatting sqref="B671">
    <cfRule type="cellIs" dxfId="5164" priority="876" operator="lessThan">
      <formula>0</formula>
    </cfRule>
  </conditionalFormatting>
  <conditionalFormatting sqref="I674:N674 P672:Q675">
    <cfRule type="cellIs" dxfId="5163" priority="875" operator="lessThan">
      <formula>0</formula>
    </cfRule>
  </conditionalFormatting>
  <conditionalFormatting sqref="P641">
    <cfRule type="cellIs" dxfId="5162" priority="872" operator="lessThan">
      <formula>0</formula>
    </cfRule>
  </conditionalFormatting>
  <conditionalFormatting sqref="P641">
    <cfRule type="cellIs" dxfId="5161" priority="873" operator="lessThan">
      <formula>0</formula>
    </cfRule>
  </conditionalFormatting>
  <conditionalFormatting sqref="P422:Q422 Q423:Q425">
    <cfRule type="cellIs" dxfId="5160" priority="859" operator="lessThan">
      <formula>0</formula>
    </cfRule>
  </conditionalFormatting>
  <conditionalFormatting sqref="B416">
    <cfRule type="cellIs" dxfId="5159" priority="860" operator="lessThan">
      <formula>0</formula>
    </cfRule>
  </conditionalFormatting>
  <conditionalFormatting sqref="P423:P425">
    <cfRule type="cellIs" dxfId="5158" priority="857" operator="lessThan">
      <formula>0</formula>
    </cfRule>
  </conditionalFormatting>
  <conditionalFormatting sqref="P422">
    <cfRule type="cellIs" dxfId="5157" priority="858" operator="lessThan">
      <formula>0</formula>
    </cfRule>
  </conditionalFormatting>
  <conditionalFormatting sqref="Q426">
    <cfRule type="cellIs" dxfId="5156" priority="855" operator="lessThan">
      <formula>0</formula>
    </cfRule>
  </conditionalFormatting>
  <conditionalFormatting sqref="Q427">
    <cfRule type="cellIs" dxfId="5155" priority="856" operator="lessThan">
      <formula>0</formula>
    </cfRule>
  </conditionalFormatting>
  <conditionalFormatting sqref="B422">
    <cfRule type="cellIs" dxfId="5154" priority="853" operator="lessThan">
      <formula>0</formula>
    </cfRule>
  </conditionalFormatting>
  <conditionalFormatting sqref="Q426">
    <cfRule type="cellIs" dxfId="5153" priority="854" operator="lessThan">
      <formula>0</formula>
    </cfRule>
  </conditionalFormatting>
  <conditionalFormatting sqref="B454:N454">
    <cfRule type="cellIs" dxfId="5152" priority="609" operator="lessThan">
      <formula>0</formula>
    </cfRule>
  </conditionalFormatting>
  <conditionalFormatting sqref="B454:N454">
    <cfRule type="cellIs" dxfId="5151" priority="610" operator="lessThan">
      <formula>0</formula>
    </cfRule>
  </conditionalFormatting>
  <conditionalFormatting sqref="C652:I652">
    <cfRule type="cellIs" dxfId="5150" priority="871" operator="lessThan">
      <formula>0</formula>
    </cfRule>
  </conditionalFormatting>
  <conditionalFormatting sqref="C653:I653">
    <cfRule type="cellIs" dxfId="5149" priority="870" operator="lessThan">
      <formula>0</formula>
    </cfRule>
  </conditionalFormatting>
  <conditionalFormatting sqref="C658:M658">
    <cfRule type="cellIs" dxfId="5148" priority="869" operator="lessThan">
      <formula>0</formula>
    </cfRule>
  </conditionalFormatting>
  <conditionalFormatting sqref="C647:N647">
    <cfRule type="cellIs" dxfId="5147" priority="868" operator="lessThan">
      <formula>0</formula>
    </cfRule>
  </conditionalFormatting>
  <conditionalFormatting sqref="P650">
    <cfRule type="cellIs" dxfId="5146" priority="867" operator="lessThan">
      <formula>0</formula>
    </cfRule>
  </conditionalFormatting>
  <conditionalFormatting sqref="P417:P419">
    <cfRule type="cellIs" dxfId="5145" priority="864" operator="lessThan">
      <formula>0</formula>
    </cfRule>
  </conditionalFormatting>
  <conditionalFormatting sqref="Q420">
    <cfRule type="cellIs" dxfId="5144" priority="861" operator="lessThan">
      <formula>0</formula>
    </cfRule>
  </conditionalFormatting>
  <conditionalFormatting sqref="Q421">
    <cfRule type="cellIs" dxfId="5143" priority="863" operator="lessThan">
      <formula>0</formula>
    </cfRule>
  </conditionalFormatting>
  <conditionalFormatting sqref="P416:Q416 Q417:Q419">
    <cfRule type="cellIs" dxfId="5142" priority="866" operator="lessThan">
      <formula>0</formula>
    </cfRule>
  </conditionalFormatting>
  <conditionalFormatting sqref="P416">
    <cfRule type="cellIs" dxfId="5141" priority="865" operator="lessThan">
      <formula>0</formula>
    </cfRule>
  </conditionalFormatting>
  <conditionalFormatting sqref="Q420">
    <cfRule type="cellIs" dxfId="5140" priority="862" operator="lessThan">
      <formula>0</formula>
    </cfRule>
  </conditionalFormatting>
  <conditionalFormatting sqref="B454:N454">
    <cfRule type="cellIs" dxfId="5139" priority="608" operator="lessThan">
      <formula>0</formula>
    </cfRule>
  </conditionalFormatting>
  <conditionalFormatting sqref="B454:N454">
    <cfRule type="cellIs" dxfId="5138" priority="607" operator="lessThan">
      <formula>0</formula>
    </cfRule>
  </conditionalFormatting>
  <conditionalFormatting sqref="B454:N454">
    <cfRule type="cellIs" dxfId="5137" priority="606" operator="lessThan">
      <formula>0</formula>
    </cfRule>
  </conditionalFormatting>
  <conditionalFormatting sqref="B454:N454">
    <cfRule type="cellIs" dxfId="5136" priority="604" operator="lessThan">
      <formula>0</formula>
    </cfRule>
  </conditionalFormatting>
  <conditionalFormatting sqref="B454:N454">
    <cfRule type="cellIs" dxfId="5135" priority="605" operator="lessThan">
      <formula>0</formula>
    </cfRule>
  </conditionalFormatting>
  <conditionalFormatting sqref="N457">
    <cfRule type="cellIs" dxfId="5134" priority="602" operator="lessThan">
      <formula>0</formula>
    </cfRule>
  </conditionalFormatting>
  <conditionalFormatting sqref="B454:N454">
    <cfRule type="cellIs" dxfId="5133" priority="603" operator="lessThan">
      <formula>0</formula>
    </cfRule>
  </conditionalFormatting>
  <conditionalFormatting sqref="N458">
    <cfRule type="cellIs" dxfId="5132" priority="601" operator="lessThan">
      <formula>0</formula>
    </cfRule>
  </conditionalFormatting>
  <conditionalFormatting sqref="P530">
    <cfRule type="cellIs" dxfId="5131" priority="323" operator="lessThan">
      <formula>0</formula>
    </cfRule>
  </conditionalFormatting>
  <conditionalFormatting sqref="N458">
    <cfRule type="cellIs" dxfId="5130" priority="600" operator="lessThan">
      <formula>0</formula>
    </cfRule>
  </conditionalFormatting>
  <conditionalFormatting sqref="D461:N464">
    <cfRule type="cellIs" dxfId="5129" priority="597" operator="lessThan">
      <formula>0</formula>
    </cfRule>
  </conditionalFormatting>
  <conditionalFormatting sqref="P538">
    <cfRule type="cellIs" dxfId="5128" priority="320" operator="lessThan">
      <formula>0</formula>
    </cfRule>
  </conditionalFormatting>
  <conditionalFormatting sqref="B461:B464">
    <cfRule type="cellIs" dxfId="5127" priority="594" operator="lessThan">
      <formula>0</formula>
    </cfRule>
  </conditionalFormatting>
  <conditionalFormatting sqref="P553">
    <cfRule type="cellIs" dxfId="5126" priority="317" operator="lessThan">
      <formula>0</formula>
    </cfRule>
  </conditionalFormatting>
  <conditionalFormatting sqref="B512">
    <cfRule type="cellIs" dxfId="5125" priority="591" operator="lessThan">
      <formula>0</formula>
    </cfRule>
  </conditionalFormatting>
  <conditionalFormatting sqref="C512">
    <cfRule type="cellIs" dxfId="5124" priority="588" operator="lessThan">
      <formula>0</formula>
    </cfRule>
  </conditionalFormatting>
  <conditionalFormatting sqref="P561">
    <cfRule type="cellIs" dxfId="5123" priority="314" operator="lessThan">
      <formula>0</formula>
    </cfRule>
  </conditionalFormatting>
  <conditionalFormatting sqref="P590">
    <cfRule type="cellIs" dxfId="5122" priority="311" operator="lessThan">
      <formula>0</formula>
    </cfRule>
  </conditionalFormatting>
  <conditionalFormatting sqref="N365">
    <cfRule type="cellIs" dxfId="5121" priority="852" operator="lessThan">
      <formula>0</formula>
    </cfRule>
  </conditionalFormatting>
  <conditionalFormatting sqref="N371">
    <cfRule type="cellIs" dxfId="5120" priority="851" operator="lessThan">
      <formula>0</formula>
    </cfRule>
  </conditionalFormatting>
  <conditionalFormatting sqref="N377">
    <cfRule type="cellIs" dxfId="5119" priority="850" operator="lessThan">
      <formula>0</formula>
    </cfRule>
  </conditionalFormatting>
  <conditionalFormatting sqref="B376">
    <cfRule type="cellIs" dxfId="5118" priority="837" operator="lessThan">
      <formula>0</formula>
    </cfRule>
  </conditionalFormatting>
  <conditionalFormatting sqref="B588">
    <cfRule type="cellIs" dxfId="5117" priority="844" operator="lessThan">
      <formula>0</formula>
    </cfRule>
  </conditionalFormatting>
  <conditionalFormatting sqref="B371:B372">
    <cfRule type="cellIs" dxfId="5116" priority="842" operator="lessThan">
      <formula>0</formula>
    </cfRule>
  </conditionalFormatting>
  <conditionalFormatting sqref="B377:B378">
    <cfRule type="cellIs" dxfId="5115" priority="839" operator="lessThan">
      <formula>0</formula>
    </cfRule>
  </conditionalFormatting>
  <conditionalFormatting sqref="C351:M354">
    <cfRule type="cellIs" dxfId="5114" priority="849" operator="lessThan">
      <formula>0</formula>
    </cfRule>
  </conditionalFormatting>
  <conditionalFormatting sqref="B428">
    <cfRule type="cellIs" dxfId="5113" priority="848" operator="lessThan">
      <formula>0</formula>
    </cfRule>
  </conditionalFormatting>
  <conditionalFormatting sqref="B428">
    <cfRule type="cellIs" dxfId="5112" priority="847" operator="lessThan">
      <formula>0</formula>
    </cfRule>
  </conditionalFormatting>
  <conditionalFormatting sqref="B391 B397 B381:B385 B375:B379 B369:B373 B363:B367 B361 B351:B355">
    <cfRule type="cellIs" dxfId="5111" priority="846" operator="lessThan">
      <formula>0</formula>
    </cfRule>
  </conditionalFormatting>
  <conditionalFormatting sqref="B585:B587">
    <cfRule type="cellIs" dxfId="5110" priority="845" operator="lessThan">
      <formula>0</formula>
    </cfRule>
  </conditionalFormatting>
  <conditionalFormatting sqref="B584">
    <cfRule type="cellIs" dxfId="5109" priority="843" operator="lessThan">
      <formula>0</formula>
    </cfRule>
  </conditionalFormatting>
  <conditionalFormatting sqref="B397">
    <cfRule type="cellIs" dxfId="5108" priority="833" operator="lessThan">
      <formula>0</formula>
    </cfRule>
  </conditionalFormatting>
  <conditionalFormatting sqref="B369">
    <cfRule type="cellIs" dxfId="5107" priority="841" operator="lessThan">
      <formula>0</formula>
    </cfRule>
  </conditionalFormatting>
  <conditionalFormatting sqref="B370">
    <cfRule type="cellIs" dxfId="5106" priority="840" operator="lessThan">
      <formula>0</formula>
    </cfRule>
  </conditionalFormatting>
  <conditionalFormatting sqref="B375">
    <cfRule type="cellIs" dxfId="5105" priority="838" operator="lessThan">
      <formula>0</formula>
    </cfRule>
  </conditionalFormatting>
  <conditionalFormatting sqref="B383:B384">
    <cfRule type="cellIs" dxfId="5104" priority="836" operator="lessThan">
      <formula>0</formula>
    </cfRule>
  </conditionalFormatting>
  <conditionalFormatting sqref="B381">
    <cfRule type="cellIs" dxfId="5103" priority="835" operator="lessThan">
      <formula>0</formula>
    </cfRule>
  </conditionalFormatting>
  <conditionalFormatting sqref="B382">
    <cfRule type="cellIs" dxfId="5102" priority="834" operator="lessThan">
      <formula>0</formula>
    </cfRule>
  </conditionalFormatting>
  <conditionalFormatting sqref="B391">
    <cfRule type="cellIs" dxfId="5101" priority="832" operator="lessThan">
      <formula>0</formula>
    </cfRule>
  </conditionalFormatting>
  <conditionalFormatting sqref="B385">
    <cfRule type="cellIs" dxfId="5100" priority="831" operator="lessThan">
      <formula>0</formula>
    </cfRule>
  </conditionalFormatting>
  <conditionalFormatting sqref="B379">
    <cfRule type="cellIs" dxfId="5099" priority="830" operator="lessThan">
      <formula>0</formula>
    </cfRule>
  </conditionalFormatting>
  <conditionalFormatting sqref="B373">
    <cfRule type="cellIs" dxfId="5098" priority="829" operator="lessThan">
      <formula>0</formula>
    </cfRule>
  </conditionalFormatting>
  <conditionalFormatting sqref="B361">
    <cfRule type="cellIs" dxfId="5097" priority="828" operator="lessThan">
      <formula>0</formula>
    </cfRule>
  </conditionalFormatting>
  <conditionalFormatting sqref="B621:B624">
    <cfRule type="cellIs" dxfId="5096" priority="823" operator="lessThan">
      <formula>0</formula>
    </cfRule>
  </conditionalFormatting>
  <conditionalFormatting sqref="B616:B619">
    <cfRule type="cellIs" dxfId="5095" priority="826" operator="lessThan">
      <formula>0</formula>
    </cfRule>
  </conditionalFormatting>
  <conditionalFormatting sqref="B617">
    <cfRule type="cellIs" dxfId="5094" priority="825" operator="lessThan">
      <formula>0</formula>
    </cfRule>
  </conditionalFormatting>
  <conditionalFormatting sqref="B618:B619">
    <cfRule type="cellIs" dxfId="5093" priority="827" operator="lessThan">
      <formula>0</formula>
    </cfRule>
  </conditionalFormatting>
  <conditionalFormatting sqref="B628:B629">
    <cfRule type="cellIs" dxfId="5092" priority="821" operator="lessThan">
      <formula>0</formula>
    </cfRule>
  </conditionalFormatting>
  <conditionalFormatting sqref="B622">
    <cfRule type="cellIs" dxfId="5091" priority="822" operator="lessThan">
      <formula>0</formula>
    </cfRule>
  </conditionalFormatting>
  <conditionalFormatting sqref="B623:B624">
    <cfRule type="cellIs" dxfId="5090" priority="824" operator="lessThan">
      <formula>0</formula>
    </cfRule>
  </conditionalFormatting>
  <conditionalFormatting sqref="B626:B629">
    <cfRule type="cellIs" dxfId="5089" priority="820" operator="lessThan">
      <formula>0</formula>
    </cfRule>
  </conditionalFormatting>
  <conditionalFormatting sqref="B627">
    <cfRule type="cellIs" dxfId="5088" priority="819" operator="lessThan">
      <formula>0</formula>
    </cfRule>
  </conditionalFormatting>
  <conditionalFormatting sqref="B365:B366">
    <cfRule type="cellIs" dxfId="5087" priority="814" operator="lessThan">
      <formula>0</formula>
    </cfRule>
  </conditionalFormatting>
  <conditionalFormatting sqref="B355">
    <cfRule type="cellIs" dxfId="5086" priority="815" operator="lessThan">
      <formula>0</formula>
    </cfRule>
  </conditionalFormatting>
  <conditionalFormatting sqref="B393:N393">
    <cfRule type="cellIs" dxfId="5085" priority="770" operator="lessThan">
      <formula>0</formula>
    </cfRule>
  </conditionalFormatting>
  <conditionalFormatting sqref="B387:N387">
    <cfRule type="cellIs" dxfId="5084" priority="781" operator="lessThan">
      <formula>0</formula>
    </cfRule>
  </conditionalFormatting>
  <conditionalFormatting sqref="B387:N387">
    <cfRule type="cellIs" dxfId="5083" priority="780" operator="lessThan">
      <formula>0</formula>
    </cfRule>
  </conditionalFormatting>
  <conditionalFormatting sqref="B353:B354">
    <cfRule type="cellIs" dxfId="5082" priority="818" operator="lessThan">
      <formula>0</formula>
    </cfRule>
  </conditionalFormatting>
  <conditionalFormatting sqref="B351">
    <cfRule type="cellIs" dxfId="5081" priority="817" operator="lessThan">
      <formula>0</formula>
    </cfRule>
  </conditionalFormatting>
  <conditionalFormatting sqref="B352">
    <cfRule type="cellIs" dxfId="5080" priority="816" operator="lessThan">
      <formula>0</formula>
    </cfRule>
  </conditionalFormatting>
  <conditionalFormatting sqref="B363">
    <cfRule type="cellIs" dxfId="5079" priority="813" operator="lessThan">
      <formula>0</formula>
    </cfRule>
  </conditionalFormatting>
  <conditionalFormatting sqref="B364">
    <cfRule type="cellIs" dxfId="5078" priority="812" operator="lessThan">
      <formula>0</formula>
    </cfRule>
  </conditionalFormatting>
  <conditionalFormatting sqref="B367">
    <cfRule type="cellIs" dxfId="5077" priority="811" operator="lessThan">
      <formula>0</formula>
    </cfRule>
  </conditionalFormatting>
  <conditionalFormatting sqref="B593:B596">
    <cfRule type="cellIs" dxfId="5076" priority="809" operator="lessThan">
      <formula>0</formula>
    </cfRule>
  </conditionalFormatting>
  <conditionalFormatting sqref="B594">
    <cfRule type="cellIs" dxfId="5075" priority="808" operator="lessThan">
      <formula>0</formula>
    </cfRule>
  </conditionalFormatting>
  <conditionalFormatting sqref="B595:B596">
    <cfRule type="cellIs" dxfId="5074" priority="810" operator="lessThan">
      <formula>0</formula>
    </cfRule>
  </conditionalFormatting>
  <conditionalFormatting sqref="B603">
    <cfRule type="cellIs" dxfId="5073" priority="803" operator="lessThan">
      <formula>0</formula>
    </cfRule>
  </conditionalFormatting>
  <conditionalFormatting sqref="B603">
    <cfRule type="cellIs" dxfId="5072" priority="804" operator="lessThan">
      <formula>0</formula>
    </cfRule>
  </conditionalFormatting>
  <conditionalFormatting sqref="B599:B602">
    <cfRule type="cellIs" dxfId="5071" priority="806" operator="lessThan">
      <formula>0</formula>
    </cfRule>
  </conditionalFormatting>
  <conditionalFormatting sqref="B600">
    <cfRule type="cellIs" dxfId="5070" priority="805" operator="lessThan">
      <formula>0</formula>
    </cfRule>
  </conditionalFormatting>
  <conditionalFormatting sqref="B601:B602">
    <cfRule type="cellIs" dxfId="5069" priority="807" operator="lessThan">
      <formula>0</formula>
    </cfRule>
  </conditionalFormatting>
  <conditionalFormatting sqref="N390">
    <cfRule type="cellIs" dxfId="5068" priority="775" operator="lessThan">
      <formula>0</formula>
    </cfRule>
  </conditionalFormatting>
  <conditionalFormatting sqref="B393:N393">
    <cfRule type="cellIs" dxfId="5067" priority="773" operator="lessThan">
      <formula>0</formula>
    </cfRule>
  </conditionalFormatting>
  <conditionalFormatting sqref="B571:B573">
    <cfRule type="cellIs" dxfId="5066" priority="802" operator="lessThan">
      <formula>0</formula>
    </cfRule>
  </conditionalFormatting>
  <conditionalFormatting sqref="B574">
    <cfRule type="cellIs" dxfId="5065" priority="801" operator="lessThan">
      <formula>0</formula>
    </cfRule>
  </conditionalFormatting>
  <conditionalFormatting sqref="B570">
    <cfRule type="cellIs" dxfId="5064" priority="800" operator="lessThan">
      <formula>0</formula>
    </cfRule>
  </conditionalFormatting>
  <conditionalFormatting sqref="B607:B608">
    <cfRule type="cellIs" dxfId="5063" priority="799" operator="lessThan">
      <formula>0</formula>
    </cfRule>
  </conditionalFormatting>
  <conditionalFormatting sqref="B605:B608">
    <cfRule type="cellIs" dxfId="5062" priority="798" operator="lessThan">
      <formula>0</formula>
    </cfRule>
  </conditionalFormatting>
  <conditionalFormatting sqref="B589">
    <cfRule type="cellIs" dxfId="5061" priority="525" operator="lessThan">
      <formula>0</formula>
    </cfRule>
  </conditionalFormatting>
  <conditionalFormatting sqref="B613:B614">
    <cfRule type="cellIs" dxfId="5060" priority="796" operator="lessThan">
      <formula>0</formula>
    </cfRule>
  </conditionalFormatting>
  <conditionalFormatting sqref="B606">
    <cfRule type="cellIs" dxfId="5059" priority="797" operator="lessThan">
      <formula>0</formula>
    </cfRule>
  </conditionalFormatting>
  <conditionalFormatting sqref="B611:B614">
    <cfRule type="cellIs" dxfId="5058" priority="795" operator="lessThan">
      <formula>0</formula>
    </cfRule>
  </conditionalFormatting>
  <conditionalFormatting sqref="O616:O619">
    <cfRule type="cellIs" dxfId="5057" priority="277" operator="lessThan">
      <formula>0</formula>
    </cfRule>
  </conditionalFormatting>
  <conditionalFormatting sqref="O599 O601:O602">
    <cfRule type="cellIs" dxfId="5056" priority="279" operator="lessThan">
      <formula>0</formula>
    </cfRule>
  </conditionalFormatting>
  <conditionalFormatting sqref="B612">
    <cfRule type="cellIs" dxfId="5055" priority="794" operator="lessThan">
      <formula>0</formula>
    </cfRule>
  </conditionalFormatting>
  <conditionalFormatting sqref="D589">
    <cfRule type="cellIs" dxfId="5054" priority="519" operator="lessThan">
      <formula>0</formula>
    </cfRule>
  </conditionalFormatting>
  <conditionalFormatting sqref="O605:O607">
    <cfRule type="cellIs" dxfId="5053" priority="271" operator="lessThan">
      <formula>0</formula>
    </cfRule>
  </conditionalFormatting>
  <conditionalFormatting sqref="O626:O629">
    <cfRule type="cellIs" dxfId="5052" priority="273" operator="lessThan">
      <formula>0</formula>
    </cfRule>
  </conditionalFormatting>
  <conditionalFormatting sqref="B650 B655:B657 B663 B665:B668 B642:B645 B670">
    <cfRule type="cellIs" dxfId="5051" priority="793" operator="lessThan">
      <formula>0</formula>
    </cfRule>
  </conditionalFormatting>
  <conditionalFormatting sqref="N378">
    <cfRule type="cellIs" dxfId="5050" priority="785" operator="lessThan">
      <formula>0</formula>
    </cfRule>
  </conditionalFormatting>
  <conditionalFormatting sqref="N372">
    <cfRule type="cellIs" dxfId="5049" priority="786" operator="lessThan">
      <formula>0</formula>
    </cfRule>
  </conditionalFormatting>
  <conditionalFormatting sqref="B387:N387">
    <cfRule type="cellIs" dxfId="5048" priority="783" operator="lessThan">
      <formula>0</formula>
    </cfRule>
  </conditionalFormatting>
  <conditionalFormatting sqref="N384">
    <cfRule type="cellIs" dxfId="5047" priority="784" operator="lessThan">
      <formula>0</formula>
    </cfRule>
  </conditionalFormatting>
  <conditionalFormatting sqref="B387:N387">
    <cfRule type="cellIs" dxfId="5046" priority="782" operator="lessThan">
      <formula>0</formula>
    </cfRule>
  </conditionalFormatting>
  <conditionalFormatting sqref="B387:N387">
    <cfRule type="cellIs" dxfId="5045" priority="779" operator="lessThan">
      <formula>0</formula>
    </cfRule>
  </conditionalFormatting>
  <conditionalFormatting sqref="B652">
    <cfRule type="cellIs" dxfId="5044" priority="792" operator="lessThan">
      <formula>0</formula>
    </cfRule>
  </conditionalFormatting>
  <conditionalFormatting sqref="B653">
    <cfRule type="cellIs" dxfId="5043" priority="791" operator="lessThan">
      <formula>0</formula>
    </cfRule>
  </conditionalFormatting>
  <conditionalFormatting sqref="B658">
    <cfRule type="cellIs" dxfId="5042" priority="790" operator="lessThan">
      <formula>0</formula>
    </cfRule>
  </conditionalFormatting>
  <conditionalFormatting sqref="B647">
    <cfRule type="cellIs" dxfId="5041" priority="789" operator="lessThan">
      <formula>0</formula>
    </cfRule>
  </conditionalFormatting>
  <conditionalFormatting sqref="O365">
    <cfRule type="cellIs" dxfId="5040" priority="265" operator="lessThan">
      <formula>0</formula>
    </cfRule>
  </conditionalFormatting>
  <conditionalFormatting sqref="O371">
    <cfRule type="cellIs" dxfId="5039" priority="264" operator="lessThan">
      <formula>0</formula>
    </cfRule>
  </conditionalFormatting>
  <conditionalFormatting sqref="G589">
    <cfRule type="cellIs" dxfId="5038" priority="510" operator="lessThan">
      <formula>0</formula>
    </cfRule>
  </conditionalFormatting>
  <conditionalFormatting sqref="H589">
    <cfRule type="cellIs" dxfId="5037" priority="507" operator="lessThan">
      <formula>0</formula>
    </cfRule>
  </conditionalFormatting>
  <conditionalFormatting sqref="B351:B354">
    <cfRule type="cellIs" dxfId="5036" priority="788" operator="lessThan">
      <formula>0</formula>
    </cfRule>
  </conditionalFormatting>
  <conditionalFormatting sqref="N366">
    <cfRule type="cellIs" dxfId="5035" priority="787" operator="lessThan">
      <formula>0</formula>
    </cfRule>
  </conditionalFormatting>
  <conditionalFormatting sqref="B387:N387">
    <cfRule type="cellIs" dxfId="5034" priority="778" operator="lessThan">
      <formula>0</formula>
    </cfRule>
  </conditionalFormatting>
  <conditionalFormatting sqref="B387:N387">
    <cfRule type="cellIs" dxfId="5033" priority="777" operator="lessThan">
      <formula>0</formula>
    </cfRule>
  </conditionalFormatting>
  <conditionalFormatting sqref="B387:N387">
    <cfRule type="cellIs" dxfId="5032" priority="776" operator="lessThan">
      <formula>0</formula>
    </cfRule>
  </conditionalFormatting>
  <conditionalFormatting sqref="B393:N393">
    <cfRule type="cellIs" dxfId="5031" priority="771" operator="lessThan">
      <formula>0</formula>
    </cfRule>
  </conditionalFormatting>
  <conditionalFormatting sqref="B393:N393">
    <cfRule type="cellIs" dxfId="5030" priority="774" operator="lessThan">
      <formula>0</formula>
    </cfRule>
  </conditionalFormatting>
  <conditionalFormatting sqref="B393:N393">
    <cfRule type="cellIs" dxfId="5029" priority="769" operator="lessThan">
      <formula>0</formula>
    </cfRule>
  </conditionalFormatting>
  <conditionalFormatting sqref="B393:N393">
    <cfRule type="cellIs" dxfId="5028" priority="772" operator="lessThan">
      <formula>0</formula>
    </cfRule>
  </conditionalFormatting>
  <conditionalFormatting sqref="B393:N393">
    <cfRule type="cellIs" dxfId="5027" priority="767" operator="lessThan">
      <formula>0</formula>
    </cfRule>
  </conditionalFormatting>
  <conditionalFormatting sqref="B393:N393">
    <cfRule type="cellIs" dxfId="5026" priority="768" operator="lessThan">
      <formula>0</formula>
    </cfRule>
  </conditionalFormatting>
  <conditionalFormatting sqref="B399:N399">
    <cfRule type="cellIs" dxfId="5025" priority="765" operator="lessThan">
      <formula>0</formula>
    </cfRule>
  </conditionalFormatting>
  <conditionalFormatting sqref="N396">
    <cfRule type="cellIs" dxfId="5024" priority="766" operator="lessThan">
      <formula>0</formula>
    </cfRule>
  </conditionalFormatting>
  <conditionalFormatting sqref="B399:N399">
    <cfRule type="cellIs" dxfId="5023" priority="764" operator="lessThan">
      <formula>0</formula>
    </cfRule>
  </conditionalFormatting>
  <conditionalFormatting sqref="B399:N399">
    <cfRule type="cellIs" dxfId="5022" priority="763" operator="lessThan">
      <formula>0</formula>
    </cfRule>
  </conditionalFormatting>
  <conditionalFormatting sqref="B399:N399">
    <cfRule type="cellIs" dxfId="5021" priority="762" operator="lessThan">
      <formula>0</formula>
    </cfRule>
  </conditionalFormatting>
  <conditionalFormatting sqref="B399:N399">
    <cfRule type="cellIs" dxfId="5020" priority="761" operator="lessThan">
      <formula>0</formula>
    </cfRule>
  </conditionalFormatting>
  <conditionalFormatting sqref="B399:N399">
    <cfRule type="cellIs" dxfId="5019" priority="760" operator="lessThan">
      <formula>0</formula>
    </cfRule>
  </conditionalFormatting>
  <conditionalFormatting sqref="B399:N399">
    <cfRule type="cellIs" dxfId="5018" priority="759" operator="lessThan">
      <formula>0</formula>
    </cfRule>
  </conditionalFormatting>
  <conditionalFormatting sqref="B399:N399">
    <cfRule type="cellIs" dxfId="5017" priority="758" operator="lessThan">
      <formula>0</formula>
    </cfRule>
  </conditionalFormatting>
  <conditionalFormatting sqref="N402">
    <cfRule type="cellIs" dxfId="5016" priority="757" operator="lessThan">
      <formula>0</formula>
    </cfRule>
  </conditionalFormatting>
  <conditionalFormatting sqref="N355">
    <cfRule type="cellIs" dxfId="5015" priority="756" operator="lessThan">
      <formula>0</formula>
    </cfRule>
  </conditionalFormatting>
  <conditionalFormatting sqref="N361">
    <cfRule type="cellIs" dxfId="5014" priority="755" operator="lessThan">
      <formula>0</formula>
    </cfRule>
  </conditionalFormatting>
  <conditionalFormatting sqref="N361">
    <cfRule type="cellIs" dxfId="5013" priority="754" operator="lessThan">
      <formula>0</formula>
    </cfRule>
  </conditionalFormatting>
  <conditionalFormatting sqref="N367">
    <cfRule type="cellIs" dxfId="5012" priority="753" operator="lessThan">
      <formula>0</formula>
    </cfRule>
  </conditionalFormatting>
  <conditionalFormatting sqref="N367">
    <cfRule type="cellIs" dxfId="5011" priority="752" operator="lessThan">
      <formula>0</formula>
    </cfRule>
  </conditionalFormatting>
  <conditionalFormatting sqref="N373">
    <cfRule type="cellIs" dxfId="5010" priority="751" operator="lessThan">
      <formula>0</formula>
    </cfRule>
  </conditionalFormatting>
  <conditionalFormatting sqref="N373">
    <cfRule type="cellIs" dxfId="5009" priority="750" operator="lessThan">
      <formula>0</formula>
    </cfRule>
  </conditionalFormatting>
  <conditionalFormatting sqref="N379">
    <cfRule type="cellIs" dxfId="5008" priority="749" operator="lessThan">
      <formula>0</formula>
    </cfRule>
  </conditionalFormatting>
  <conditionalFormatting sqref="N379">
    <cfRule type="cellIs" dxfId="5007" priority="748" operator="lessThan">
      <formula>0</formula>
    </cfRule>
  </conditionalFormatting>
  <conditionalFormatting sqref="N385">
    <cfRule type="cellIs" dxfId="5006" priority="747" operator="lessThan">
      <formula>0</formula>
    </cfRule>
  </conditionalFormatting>
  <conditionalFormatting sqref="N385">
    <cfRule type="cellIs" dxfId="5005" priority="746" operator="lessThan">
      <formula>0</formula>
    </cfRule>
  </conditionalFormatting>
  <conditionalFormatting sqref="N391">
    <cfRule type="cellIs" dxfId="5004" priority="745" operator="lessThan">
      <formula>0</formula>
    </cfRule>
  </conditionalFormatting>
  <conditionalFormatting sqref="N391">
    <cfRule type="cellIs" dxfId="5003" priority="744" operator="lessThan">
      <formula>0</formula>
    </cfRule>
  </conditionalFormatting>
  <conditionalFormatting sqref="N397">
    <cfRule type="cellIs" dxfId="5002" priority="743" operator="lessThan">
      <formula>0</formula>
    </cfRule>
  </conditionalFormatting>
  <conditionalFormatting sqref="N397">
    <cfRule type="cellIs" dxfId="5001" priority="742" operator="lessThan">
      <formula>0</formula>
    </cfRule>
  </conditionalFormatting>
  <conditionalFormatting sqref="C409:M409">
    <cfRule type="cellIs" dxfId="5000" priority="741" operator="lessThan">
      <formula>0</formula>
    </cfRule>
  </conditionalFormatting>
  <conditionalFormatting sqref="C409:M409">
    <cfRule type="cellIs" dxfId="4999" priority="740" operator="lessThan">
      <formula>0</formula>
    </cfRule>
  </conditionalFormatting>
  <conditionalFormatting sqref="H409">
    <cfRule type="cellIs" dxfId="4998" priority="739" operator="lessThan">
      <formula>0</formula>
    </cfRule>
  </conditionalFormatting>
  <conditionalFormatting sqref="B409">
    <cfRule type="cellIs" dxfId="4997" priority="738" operator="lessThan">
      <formula>0</formula>
    </cfRule>
  </conditionalFormatting>
  <conditionalFormatting sqref="B409">
    <cfRule type="cellIs" dxfId="4996" priority="737" operator="lessThan">
      <formula>0</formula>
    </cfRule>
  </conditionalFormatting>
  <conditionalFormatting sqref="B405:N405">
    <cfRule type="cellIs" dxfId="4995" priority="736" operator="lessThan">
      <formula>0</formula>
    </cfRule>
  </conditionalFormatting>
  <conditionalFormatting sqref="B405:N405">
    <cfRule type="cellIs" dxfId="4994" priority="735" operator="lessThan">
      <formula>0</formula>
    </cfRule>
  </conditionalFormatting>
  <conditionalFormatting sqref="B405:N405">
    <cfRule type="cellIs" dxfId="4993" priority="734" operator="lessThan">
      <formula>0</formula>
    </cfRule>
  </conditionalFormatting>
  <conditionalFormatting sqref="B405:N405">
    <cfRule type="cellIs" dxfId="4992" priority="733" operator="lessThan">
      <formula>0</formula>
    </cfRule>
  </conditionalFormatting>
  <conditionalFormatting sqref="B405:N405">
    <cfRule type="cellIs" dxfId="4991" priority="732" operator="lessThan">
      <formula>0</formula>
    </cfRule>
  </conditionalFormatting>
  <conditionalFormatting sqref="B405:N405">
    <cfRule type="cellIs" dxfId="4990" priority="731" operator="lessThan">
      <formula>0</formula>
    </cfRule>
  </conditionalFormatting>
  <conditionalFormatting sqref="B405:N405">
    <cfRule type="cellIs" dxfId="4989" priority="730" operator="lessThan">
      <formula>0</formula>
    </cfRule>
  </conditionalFormatting>
  <conditionalFormatting sqref="B405:N405">
    <cfRule type="cellIs" dxfId="4988" priority="729" operator="lessThan">
      <formula>0</formula>
    </cfRule>
  </conditionalFormatting>
  <conditionalFormatting sqref="N408">
    <cfRule type="cellIs" dxfId="4987" priority="728" operator="lessThan">
      <formula>0</formula>
    </cfRule>
  </conditionalFormatting>
  <conditionalFormatting sqref="N409">
    <cfRule type="cellIs" dxfId="4986" priority="727" operator="lessThan">
      <formula>0</formula>
    </cfRule>
  </conditionalFormatting>
  <conditionalFormatting sqref="N409">
    <cfRule type="cellIs" dxfId="4985" priority="726" operator="lessThan">
      <formula>0</formula>
    </cfRule>
  </conditionalFormatting>
  <conditionalFormatting sqref="C415:M415">
    <cfRule type="cellIs" dxfId="4984" priority="725" operator="lessThan">
      <formula>0</formula>
    </cfRule>
  </conditionalFormatting>
  <conditionalFormatting sqref="C415:M415">
    <cfRule type="cellIs" dxfId="4983" priority="724" operator="lessThan">
      <formula>0</formula>
    </cfRule>
  </conditionalFormatting>
  <conditionalFormatting sqref="H415">
    <cfRule type="cellIs" dxfId="4982" priority="723" operator="lessThan">
      <formula>0</formula>
    </cfRule>
  </conditionalFormatting>
  <conditionalFormatting sqref="B415">
    <cfRule type="cellIs" dxfId="4981" priority="722" operator="lessThan">
      <formula>0</formula>
    </cfRule>
  </conditionalFormatting>
  <conditionalFormatting sqref="B415">
    <cfRule type="cellIs" dxfId="4980" priority="721" operator="lessThan">
      <formula>0</formula>
    </cfRule>
  </conditionalFormatting>
  <conditionalFormatting sqref="B411:N411">
    <cfRule type="cellIs" dxfId="4979" priority="720" operator="lessThan">
      <formula>0</formula>
    </cfRule>
  </conditionalFormatting>
  <conditionalFormatting sqref="B411:N411">
    <cfRule type="cellIs" dxfId="4978" priority="719" operator="lessThan">
      <formula>0</formula>
    </cfRule>
  </conditionalFormatting>
  <conditionalFormatting sqref="B411:N411">
    <cfRule type="cellIs" dxfId="4977" priority="718" operator="lessThan">
      <formula>0</formula>
    </cfRule>
  </conditionalFormatting>
  <conditionalFormatting sqref="B411:N411">
    <cfRule type="cellIs" dxfId="4976" priority="717" operator="lessThan">
      <formula>0</formula>
    </cfRule>
  </conditionalFormatting>
  <conditionalFormatting sqref="B411:N411">
    <cfRule type="cellIs" dxfId="4975" priority="716" operator="lessThan">
      <formula>0</formula>
    </cfRule>
  </conditionalFormatting>
  <conditionalFormatting sqref="B411:N411">
    <cfRule type="cellIs" dxfId="4974" priority="715" operator="lessThan">
      <formula>0</formula>
    </cfRule>
  </conditionalFormatting>
  <conditionalFormatting sqref="B411:N411">
    <cfRule type="cellIs" dxfId="4973" priority="714" operator="lessThan">
      <formula>0</formula>
    </cfRule>
  </conditionalFormatting>
  <conditionalFormatting sqref="B411:N411">
    <cfRule type="cellIs" dxfId="4972" priority="713" operator="lessThan">
      <formula>0</formula>
    </cfRule>
  </conditionalFormatting>
  <conditionalFormatting sqref="N414">
    <cfRule type="cellIs" dxfId="4971" priority="712" operator="lessThan">
      <formula>0</formula>
    </cfRule>
  </conditionalFormatting>
  <conditionalFormatting sqref="N415">
    <cfRule type="cellIs" dxfId="4970" priority="711" operator="lessThan">
      <formula>0</formula>
    </cfRule>
  </conditionalFormatting>
  <conditionalFormatting sqref="N415">
    <cfRule type="cellIs" dxfId="4969" priority="710" operator="lessThan">
      <formula>0</formula>
    </cfRule>
  </conditionalFormatting>
  <conditionalFormatting sqref="C421:M421">
    <cfRule type="cellIs" dxfId="4968" priority="709" operator="lessThan">
      <formula>0</formula>
    </cfRule>
  </conditionalFormatting>
  <conditionalFormatting sqref="C421:M421">
    <cfRule type="cellIs" dxfId="4967" priority="708" operator="lessThan">
      <formula>0</formula>
    </cfRule>
  </conditionalFormatting>
  <conditionalFormatting sqref="H421">
    <cfRule type="cellIs" dxfId="4966" priority="707" operator="lessThan">
      <formula>0</formula>
    </cfRule>
  </conditionalFormatting>
  <conditionalFormatting sqref="B421">
    <cfRule type="cellIs" dxfId="4965" priority="706" operator="lessThan">
      <formula>0</formula>
    </cfRule>
  </conditionalFormatting>
  <conditionalFormatting sqref="B421">
    <cfRule type="cellIs" dxfId="4964" priority="705" operator="lessThan">
      <formula>0</formula>
    </cfRule>
  </conditionalFormatting>
  <conditionalFormatting sqref="B417:N417">
    <cfRule type="cellIs" dxfId="4963" priority="704" operator="lessThan">
      <formula>0</formula>
    </cfRule>
  </conditionalFormatting>
  <conditionalFormatting sqref="B417:N417">
    <cfRule type="cellIs" dxfId="4962" priority="703" operator="lessThan">
      <formula>0</formula>
    </cfRule>
  </conditionalFormatting>
  <conditionalFormatting sqref="B417:N417">
    <cfRule type="cellIs" dxfId="4961" priority="702" operator="lessThan">
      <formula>0</formula>
    </cfRule>
  </conditionalFormatting>
  <conditionalFormatting sqref="B417:N417">
    <cfRule type="cellIs" dxfId="4960" priority="701" operator="lessThan">
      <formula>0</formula>
    </cfRule>
  </conditionalFormatting>
  <conditionalFormatting sqref="B417:N417">
    <cfRule type="cellIs" dxfId="4959" priority="700" operator="lessThan">
      <formula>0</formula>
    </cfRule>
  </conditionalFormatting>
  <conditionalFormatting sqref="B417:N417">
    <cfRule type="cellIs" dxfId="4958" priority="699" operator="lessThan">
      <formula>0</formula>
    </cfRule>
  </conditionalFormatting>
  <conditionalFormatting sqref="B417:N417">
    <cfRule type="cellIs" dxfId="4957" priority="698" operator="lessThan">
      <formula>0</formula>
    </cfRule>
  </conditionalFormatting>
  <conditionalFormatting sqref="B417:N417">
    <cfRule type="cellIs" dxfId="4956" priority="697" operator="lessThan">
      <formula>0</formula>
    </cfRule>
  </conditionalFormatting>
  <conditionalFormatting sqref="N420">
    <cfRule type="cellIs" dxfId="4955" priority="696" operator="lessThan">
      <formula>0</formula>
    </cfRule>
  </conditionalFormatting>
  <conditionalFormatting sqref="N421">
    <cfRule type="cellIs" dxfId="4954" priority="695" operator="lessThan">
      <formula>0</formula>
    </cfRule>
  </conditionalFormatting>
  <conditionalFormatting sqref="N421">
    <cfRule type="cellIs" dxfId="4953" priority="694" operator="lessThan">
      <formula>0</formula>
    </cfRule>
  </conditionalFormatting>
  <conditionalFormatting sqref="C427:M427">
    <cfRule type="cellIs" dxfId="4952" priority="693" operator="lessThan">
      <formula>0</formula>
    </cfRule>
  </conditionalFormatting>
  <conditionalFormatting sqref="C427:M427">
    <cfRule type="cellIs" dxfId="4951" priority="692" operator="lessThan">
      <formula>0</formula>
    </cfRule>
  </conditionalFormatting>
  <conditionalFormatting sqref="H427">
    <cfRule type="cellIs" dxfId="4950" priority="691" operator="lessThan">
      <formula>0</formula>
    </cfRule>
  </conditionalFormatting>
  <conditionalFormatting sqref="B427">
    <cfRule type="cellIs" dxfId="4949" priority="690" operator="lessThan">
      <formula>0</formula>
    </cfRule>
  </conditionalFormatting>
  <conditionalFormatting sqref="B427">
    <cfRule type="cellIs" dxfId="4948" priority="689" operator="lessThan">
      <formula>0</formula>
    </cfRule>
  </conditionalFormatting>
  <conditionalFormatting sqref="B423:N423">
    <cfRule type="cellIs" dxfId="4947" priority="688" operator="lessThan">
      <formula>0</formula>
    </cfRule>
  </conditionalFormatting>
  <conditionalFormatting sqref="B423:N423">
    <cfRule type="cellIs" dxfId="4946" priority="687" operator="lessThan">
      <formula>0</formula>
    </cfRule>
  </conditionalFormatting>
  <conditionalFormatting sqref="B423:N423">
    <cfRule type="cellIs" dxfId="4945" priority="686" operator="lessThan">
      <formula>0</formula>
    </cfRule>
  </conditionalFormatting>
  <conditionalFormatting sqref="B423:N423">
    <cfRule type="cellIs" dxfId="4944" priority="685" operator="lessThan">
      <formula>0</formula>
    </cfRule>
  </conditionalFormatting>
  <conditionalFormatting sqref="B423:N423">
    <cfRule type="cellIs" dxfId="4943" priority="684" operator="lessThan">
      <formula>0</formula>
    </cfRule>
  </conditionalFormatting>
  <conditionalFormatting sqref="B423:N423">
    <cfRule type="cellIs" dxfId="4942" priority="683" operator="lessThan">
      <formula>0</formula>
    </cfRule>
  </conditionalFormatting>
  <conditionalFormatting sqref="B423:N423">
    <cfRule type="cellIs" dxfId="4941" priority="682" operator="lessThan">
      <formula>0</formula>
    </cfRule>
  </conditionalFormatting>
  <conditionalFormatting sqref="B423:N423">
    <cfRule type="cellIs" dxfId="4940" priority="681" operator="lessThan">
      <formula>0</formula>
    </cfRule>
  </conditionalFormatting>
  <conditionalFormatting sqref="N426">
    <cfRule type="cellIs" dxfId="4939" priority="680" operator="lessThan">
      <formula>0</formula>
    </cfRule>
  </conditionalFormatting>
  <conditionalFormatting sqref="C537:N537">
    <cfRule type="cellIs" dxfId="4938" priority="400" operator="lessThan">
      <formula>0</formula>
    </cfRule>
  </conditionalFormatting>
  <conditionalFormatting sqref="C568:N568">
    <cfRule type="cellIs" dxfId="4937" priority="397" operator="lessThan">
      <formula>0</formula>
    </cfRule>
  </conditionalFormatting>
  <conditionalFormatting sqref="I552:N552">
    <cfRule type="cellIs" dxfId="4936" priority="394" operator="lessThan">
      <formula>0</formula>
    </cfRule>
  </conditionalFormatting>
  <conditionalFormatting sqref="I560:N560">
    <cfRule type="cellIs" dxfId="4935" priority="391" operator="lessThan">
      <formula>0</formula>
    </cfRule>
  </conditionalFormatting>
  <conditionalFormatting sqref="B429:N429">
    <cfRule type="cellIs" dxfId="4934" priority="668" operator="lessThan">
      <formula>0</formula>
    </cfRule>
  </conditionalFormatting>
  <conditionalFormatting sqref="B429:N429">
    <cfRule type="cellIs" dxfId="4933" priority="667" operator="lessThan">
      <formula>0</formula>
    </cfRule>
  </conditionalFormatting>
  <conditionalFormatting sqref="B429:N429">
    <cfRule type="cellIs" dxfId="4932" priority="666" operator="lessThan">
      <formula>0</formula>
    </cfRule>
  </conditionalFormatting>
  <conditionalFormatting sqref="B429:N429">
    <cfRule type="cellIs" dxfId="4931" priority="665" operator="lessThan">
      <formula>0</formula>
    </cfRule>
  </conditionalFormatting>
  <conditionalFormatting sqref="N432">
    <cfRule type="cellIs" dxfId="4930" priority="664" operator="lessThan">
      <formula>0</formula>
    </cfRule>
  </conditionalFormatting>
  <conditionalFormatting sqref="C439:M439">
    <cfRule type="cellIs" dxfId="4929" priority="663" operator="lessThan">
      <formula>0</formula>
    </cfRule>
  </conditionalFormatting>
  <conditionalFormatting sqref="C439:M439">
    <cfRule type="cellIs" dxfId="4928" priority="662" operator="lessThan">
      <formula>0</formula>
    </cfRule>
  </conditionalFormatting>
  <conditionalFormatting sqref="H439">
    <cfRule type="cellIs" dxfId="4927" priority="661" operator="lessThan">
      <formula>0</formula>
    </cfRule>
  </conditionalFormatting>
  <conditionalFormatting sqref="B439">
    <cfRule type="cellIs" dxfId="4926" priority="660" operator="lessThan">
      <formula>0</formula>
    </cfRule>
  </conditionalFormatting>
  <conditionalFormatting sqref="B439">
    <cfRule type="cellIs" dxfId="4925" priority="659" operator="lessThan">
      <formula>0</formula>
    </cfRule>
  </conditionalFormatting>
  <conditionalFormatting sqref="B435:N435">
    <cfRule type="cellIs" dxfId="4924" priority="658" operator="lessThan">
      <formula>0</formula>
    </cfRule>
  </conditionalFormatting>
  <conditionalFormatting sqref="B435:N435">
    <cfRule type="cellIs" dxfId="4923" priority="657" operator="lessThan">
      <formula>0</formula>
    </cfRule>
  </conditionalFormatting>
  <conditionalFormatting sqref="C641:N645">
    <cfRule type="cellIs" dxfId="4922" priority="376" operator="lessThan">
      <formula>0</formula>
    </cfRule>
  </conditionalFormatting>
  <conditionalFormatting sqref="C597:N597">
    <cfRule type="cellIs" dxfId="4921" priority="375" operator="lessThan">
      <formula>0</formula>
    </cfRule>
  </conditionalFormatting>
  <conditionalFormatting sqref="C603:N603">
    <cfRule type="cellIs" dxfId="4920" priority="372" operator="lessThan">
      <formula>0</formula>
    </cfRule>
  </conditionalFormatting>
  <conditionalFormatting sqref="C603:N603">
    <cfRule type="cellIs" dxfId="4919" priority="371" operator="lessThan">
      <formula>0</formula>
    </cfRule>
  </conditionalFormatting>
  <conditionalFormatting sqref="C603:N603">
    <cfRule type="cellIs" dxfId="4918" priority="370" operator="lessThan">
      <formula>0</formula>
    </cfRule>
  </conditionalFormatting>
  <conditionalFormatting sqref="H445">
    <cfRule type="cellIs" dxfId="4917" priority="645" operator="lessThan">
      <formula>0</formula>
    </cfRule>
  </conditionalFormatting>
  <conditionalFormatting sqref="B445">
    <cfRule type="cellIs" dxfId="4916" priority="644" operator="lessThan">
      <formula>0</formula>
    </cfRule>
  </conditionalFormatting>
  <conditionalFormatting sqref="B445">
    <cfRule type="cellIs" dxfId="4915" priority="643" operator="lessThan">
      <formula>0</formula>
    </cfRule>
  </conditionalFormatting>
  <conditionalFormatting sqref="B441:N441">
    <cfRule type="cellIs" dxfId="4914" priority="642" operator="lessThan">
      <formula>0</formula>
    </cfRule>
  </conditionalFormatting>
  <conditionalFormatting sqref="B441:N441">
    <cfRule type="cellIs" dxfId="4913" priority="641" operator="lessThan">
      <formula>0</formula>
    </cfRule>
  </conditionalFormatting>
  <conditionalFormatting sqref="B441:N441">
    <cfRule type="cellIs" dxfId="4912" priority="640" operator="lessThan">
      <formula>0</formula>
    </cfRule>
  </conditionalFormatting>
  <conditionalFormatting sqref="B441:N441">
    <cfRule type="cellIs" dxfId="4911" priority="639" operator="lessThan">
      <formula>0</formula>
    </cfRule>
  </conditionalFormatting>
  <conditionalFormatting sqref="B441:N441">
    <cfRule type="cellIs" dxfId="4910" priority="638" operator="lessThan">
      <formula>0</formula>
    </cfRule>
  </conditionalFormatting>
  <conditionalFormatting sqref="B441:N441">
    <cfRule type="cellIs" dxfId="4909" priority="637" operator="lessThan">
      <formula>0</formula>
    </cfRule>
  </conditionalFormatting>
  <conditionalFormatting sqref="B441:N441">
    <cfRule type="cellIs" dxfId="4908" priority="636" operator="lessThan">
      <formula>0</formula>
    </cfRule>
  </conditionalFormatting>
  <conditionalFormatting sqref="B441:N441">
    <cfRule type="cellIs" dxfId="4907" priority="635" operator="lessThan">
      <formula>0</formula>
    </cfRule>
  </conditionalFormatting>
  <conditionalFormatting sqref="N444">
    <cfRule type="cellIs" dxfId="4906" priority="634" operator="lessThan">
      <formula>0</formula>
    </cfRule>
  </conditionalFormatting>
  <conditionalFormatting sqref="N445">
    <cfRule type="cellIs" dxfId="4905" priority="633" operator="lessThan">
      <formula>0</formula>
    </cfRule>
  </conditionalFormatting>
  <conditionalFormatting sqref="N445">
    <cfRule type="cellIs" dxfId="4904" priority="632" operator="lessThan">
      <formula>0</formula>
    </cfRule>
  </conditionalFormatting>
  <conditionalFormatting sqref="C452:M452">
    <cfRule type="cellIs" dxfId="4903" priority="631" operator="lessThan">
      <formula>0</formula>
    </cfRule>
  </conditionalFormatting>
  <conditionalFormatting sqref="C452:M452">
    <cfRule type="cellIs" dxfId="4902" priority="630" operator="lessThan">
      <formula>0</formula>
    </cfRule>
  </conditionalFormatting>
  <conditionalFormatting sqref="H452">
    <cfRule type="cellIs" dxfId="4901" priority="629" operator="lessThan">
      <formula>0</formula>
    </cfRule>
  </conditionalFormatting>
  <conditionalFormatting sqref="B452">
    <cfRule type="cellIs" dxfId="4900" priority="628" operator="lessThan">
      <formula>0</formula>
    </cfRule>
  </conditionalFormatting>
  <conditionalFormatting sqref="B452">
    <cfRule type="cellIs" dxfId="4899" priority="627" operator="lessThan">
      <formula>0</formula>
    </cfRule>
  </conditionalFormatting>
  <conditionalFormatting sqref="B448:N448">
    <cfRule type="cellIs" dxfId="4898" priority="626" operator="lessThan">
      <formula>0</formula>
    </cfRule>
  </conditionalFormatting>
  <conditionalFormatting sqref="B448:N448">
    <cfRule type="cellIs" dxfId="4897" priority="625" operator="lessThan">
      <formula>0</formula>
    </cfRule>
  </conditionalFormatting>
  <conditionalFormatting sqref="B448:N448">
    <cfRule type="cellIs" dxfId="4896" priority="624" operator="lessThan">
      <formula>0</formula>
    </cfRule>
  </conditionalFormatting>
  <conditionalFormatting sqref="B448:N448">
    <cfRule type="cellIs" dxfId="4895" priority="623" operator="lessThan">
      <formula>0</formula>
    </cfRule>
  </conditionalFormatting>
  <conditionalFormatting sqref="B448:N448">
    <cfRule type="cellIs" dxfId="4894" priority="622" operator="lessThan">
      <formula>0</formula>
    </cfRule>
  </conditionalFormatting>
  <conditionalFormatting sqref="B448:N448">
    <cfRule type="cellIs" dxfId="4893" priority="621" operator="lessThan">
      <formula>0</formula>
    </cfRule>
  </conditionalFormatting>
  <conditionalFormatting sqref="B448:N448">
    <cfRule type="cellIs" dxfId="4892" priority="620" operator="lessThan">
      <formula>0</formula>
    </cfRule>
  </conditionalFormatting>
  <conditionalFormatting sqref="B448:N448">
    <cfRule type="cellIs" dxfId="4891" priority="619" operator="lessThan">
      <formula>0</formula>
    </cfRule>
  </conditionalFormatting>
  <conditionalFormatting sqref="N451">
    <cfRule type="cellIs" dxfId="4890" priority="618" operator="lessThan">
      <formula>0</formula>
    </cfRule>
  </conditionalFormatting>
  <conditionalFormatting sqref="N452">
    <cfRule type="cellIs" dxfId="4889" priority="617" operator="lessThan">
      <formula>0</formula>
    </cfRule>
  </conditionalFormatting>
  <conditionalFormatting sqref="N452">
    <cfRule type="cellIs" dxfId="4888" priority="616" operator="lessThan">
      <formula>0</formula>
    </cfRule>
  </conditionalFormatting>
  <conditionalFormatting sqref="C458:M458">
    <cfRule type="cellIs" dxfId="4887" priority="615" operator="lessThan">
      <formula>0</formula>
    </cfRule>
  </conditionalFormatting>
  <conditionalFormatting sqref="C458:M458">
    <cfRule type="cellIs" dxfId="4886" priority="614" operator="lessThan">
      <formula>0</formula>
    </cfRule>
  </conditionalFormatting>
  <conditionalFormatting sqref="H458">
    <cfRule type="cellIs" dxfId="4885" priority="613" operator="lessThan">
      <formula>0</formula>
    </cfRule>
  </conditionalFormatting>
  <conditionalFormatting sqref="B458">
    <cfRule type="cellIs" dxfId="4884" priority="612" operator="lessThan">
      <formula>0</formula>
    </cfRule>
  </conditionalFormatting>
  <conditionalFormatting sqref="B458">
    <cfRule type="cellIs" dxfId="4883" priority="611" operator="lessThan">
      <formula>0</formula>
    </cfRule>
  </conditionalFormatting>
  <conditionalFormatting sqref="Q505">
    <cfRule type="cellIs" dxfId="4882" priority="333" operator="lessThan">
      <formula>0</formula>
    </cfRule>
  </conditionalFormatting>
  <conditionalFormatting sqref="P505">
    <cfRule type="cellIs" dxfId="4881" priority="332" operator="lessThan">
      <formula>0</formula>
    </cfRule>
  </conditionalFormatting>
  <conditionalFormatting sqref="Q513">
    <cfRule type="cellIs" dxfId="4880" priority="330" operator="lessThan">
      <formula>0</formula>
    </cfRule>
  </conditionalFormatting>
  <conditionalFormatting sqref="P513">
    <cfRule type="cellIs" dxfId="4879" priority="329" operator="lessThan">
      <formula>0</formula>
    </cfRule>
  </conditionalFormatting>
  <conditionalFormatting sqref="Q522">
    <cfRule type="cellIs" dxfId="4878" priority="327" operator="lessThan">
      <formula>0</formula>
    </cfRule>
  </conditionalFormatting>
  <conditionalFormatting sqref="P522">
    <cfRule type="cellIs" dxfId="4877" priority="326" operator="lessThan">
      <formula>0</formula>
    </cfRule>
  </conditionalFormatting>
  <conditionalFormatting sqref="Q530">
    <cfRule type="cellIs" dxfId="4876" priority="324" operator="lessThan">
      <formula>0</formula>
    </cfRule>
  </conditionalFormatting>
  <conditionalFormatting sqref="C461:C464">
    <cfRule type="expression" dxfId="4875" priority="598">
      <formula>C461/B461&gt;1</formula>
    </cfRule>
    <cfRule type="expression" dxfId="4874" priority="599">
      <formula>C461/B461&lt;1</formula>
    </cfRule>
  </conditionalFormatting>
  <conditionalFormatting sqref="Q538">
    <cfRule type="cellIs" dxfId="4873" priority="321" operator="lessThan">
      <formula>0</formula>
    </cfRule>
  </conditionalFormatting>
  <conditionalFormatting sqref="D461:N464">
    <cfRule type="expression" dxfId="4872" priority="595">
      <formula>D461/C461&gt;1</formula>
    </cfRule>
    <cfRule type="expression" dxfId="4871" priority="596">
      <formula>D461/C461&lt;1</formula>
    </cfRule>
  </conditionalFormatting>
  <conditionalFormatting sqref="Q553">
    <cfRule type="cellIs" dxfId="4870" priority="318" operator="lessThan">
      <formula>0</formula>
    </cfRule>
  </conditionalFormatting>
  <conditionalFormatting sqref="B461:B464 B552:N552 B560:N560 B575:N575 B589:N589">
    <cfRule type="expression" dxfId="4869" priority="592">
      <formula>B461/#REF!&gt;1</formula>
    </cfRule>
    <cfRule type="expression" dxfId="4868" priority="593">
      <formula>B461/#REF!&lt;1</formula>
    </cfRule>
  </conditionalFormatting>
  <conditionalFormatting sqref="Q561">
    <cfRule type="cellIs" dxfId="4867" priority="315" operator="lessThan">
      <formula>0</formula>
    </cfRule>
  </conditionalFormatting>
  <conditionalFormatting sqref="B512">
    <cfRule type="expression" dxfId="4866" priority="589">
      <formula>B512/#REF!&gt;1</formula>
    </cfRule>
    <cfRule type="expression" dxfId="4865" priority="590">
      <formula>B512/#REF!&lt;1</formula>
    </cfRule>
  </conditionalFormatting>
  <conditionalFormatting sqref="Q590">
    <cfRule type="cellIs" dxfId="4864" priority="312" operator="lessThan">
      <formula>0</formula>
    </cfRule>
  </conditionalFormatting>
  <conditionalFormatting sqref="C512">
    <cfRule type="expression" dxfId="4863" priority="586">
      <formula>C512/B512&gt;1</formula>
    </cfRule>
    <cfRule type="expression" dxfId="4862" priority="587">
      <formula>C512/B512&lt;1</formula>
    </cfRule>
  </conditionalFormatting>
  <conditionalFormatting sqref="D512">
    <cfRule type="cellIs" dxfId="4861" priority="585" operator="lessThan">
      <formula>0</formula>
    </cfRule>
  </conditionalFormatting>
  <conditionalFormatting sqref="D512">
    <cfRule type="expression" dxfId="4860" priority="583">
      <formula>D512/C512&gt;1</formula>
    </cfRule>
    <cfRule type="expression" dxfId="4859" priority="584">
      <formula>D512/C512&lt;1</formula>
    </cfRule>
  </conditionalFormatting>
  <conditionalFormatting sqref="E512">
    <cfRule type="cellIs" dxfId="4858" priority="582" operator="lessThan">
      <formula>0</formula>
    </cfRule>
  </conditionalFormatting>
  <conditionalFormatting sqref="E512">
    <cfRule type="expression" dxfId="4857" priority="580">
      <formula>E512/D512&gt;1</formula>
    </cfRule>
    <cfRule type="expression" dxfId="4856" priority="581">
      <formula>E512/D512&lt;1</formula>
    </cfRule>
  </conditionalFormatting>
  <conditionalFormatting sqref="F512">
    <cfRule type="cellIs" dxfId="4855" priority="579" operator="lessThan">
      <formula>0</formula>
    </cfRule>
  </conditionalFormatting>
  <conditionalFormatting sqref="F512">
    <cfRule type="expression" dxfId="4854" priority="577">
      <formula>F512/E512&gt;1</formula>
    </cfRule>
    <cfRule type="expression" dxfId="4853" priority="578">
      <formula>F512/E512&lt;1</formula>
    </cfRule>
  </conditionalFormatting>
  <conditionalFormatting sqref="G512">
    <cfRule type="cellIs" dxfId="4852" priority="576" operator="lessThan">
      <formula>0</formula>
    </cfRule>
  </conditionalFormatting>
  <conditionalFormatting sqref="G512">
    <cfRule type="expression" dxfId="4851" priority="574">
      <formula>G512/F512&gt;1</formula>
    </cfRule>
    <cfRule type="expression" dxfId="4850" priority="575">
      <formula>G512/F512&lt;1</formula>
    </cfRule>
  </conditionalFormatting>
  <conditionalFormatting sqref="H512">
    <cfRule type="cellIs" dxfId="4849" priority="573" operator="lessThan">
      <formula>0</formula>
    </cfRule>
  </conditionalFormatting>
  <conditionalFormatting sqref="H512">
    <cfRule type="expression" dxfId="4848" priority="571">
      <formula>H512/G512&gt;1</formula>
    </cfRule>
    <cfRule type="expression" dxfId="4847" priority="572">
      <formula>H512/G512&lt;1</formula>
    </cfRule>
  </conditionalFormatting>
  <conditionalFormatting sqref="I512:N512">
    <cfRule type="cellIs" dxfId="4846" priority="570" operator="lessThan">
      <formula>0</formula>
    </cfRule>
  </conditionalFormatting>
  <conditionalFormatting sqref="I512:N512">
    <cfRule type="expression" dxfId="4845" priority="568">
      <formula>I512/H512&gt;1</formula>
    </cfRule>
    <cfRule type="expression" dxfId="4844" priority="569">
      <formula>I512/H512&lt;1</formula>
    </cfRule>
  </conditionalFormatting>
  <conditionalFormatting sqref="B552">
    <cfRule type="cellIs" dxfId="4843" priority="567" operator="lessThan">
      <formula>0</formula>
    </cfRule>
  </conditionalFormatting>
  <conditionalFormatting sqref="B552">
    <cfRule type="expression" dxfId="4842" priority="565">
      <formula>B552/#REF!&gt;1</formula>
    </cfRule>
    <cfRule type="expression" dxfId="4841" priority="566">
      <formula>B552/#REF!&lt;1</formula>
    </cfRule>
  </conditionalFormatting>
  <conditionalFormatting sqref="C552">
    <cfRule type="cellIs" dxfId="4840" priority="564" operator="lessThan">
      <formula>0</formula>
    </cfRule>
  </conditionalFormatting>
  <conditionalFormatting sqref="C552">
    <cfRule type="expression" dxfId="4839" priority="562">
      <formula>C552/B552&gt;1</formula>
    </cfRule>
    <cfRule type="expression" dxfId="4838" priority="563">
      <formula>C552/B552&lt;1</formula>
    </cfRule>
  </conditionalFormatting>
  <conditionalFormatting sqref="D552">
    <cfRule type="cellIs" dxfId="4837" priority="561" operator="lessThan">
      <formula>0</formula>
    </cfRule>
  </conditionalFormatting>
  <conditionalFormatting sqref="D552">
    <cfRule type="expression" dxfId="4836" priority="559">
      <formula>D552/C552&gt;1</formula>
    </cfRule>
    <cfRule type="expression" dxfId="4835" priority="560">
      <formula>D552/C552&lt;1</formula>
    </cfRule>
  </conditionalFormatting>
  <conditionalFormatting sqref="E552">
    <cfRule type="cellIs" dxfId="4834" priority="558" operator="lessThan">
      <formula>0</formula>
    </cfRule>
  </conditionalFormatting>
  <conditionalFormatting sqref="E552">
    <cfRule type="expression" dxfId="4833" priority="556">
      <formula>E552/D552&gt;1</formula>
    </cfRule>
    <cfRule type="expression" dxfId="4832" priority="557">
      <formula>E552/D552&lt;1</formula>
    </cfRule>
  </conditionalFormatting>
  <conditionalFormatting sqref="F552">
    <cfRule type="cellIs" dxfId="4831" priority="555" operator="lessThan">
      <formula>0</formula>
    </cfRule>
  </conditionalFormatting>
  <conditionalFormatting sqref="F552">
    <cfRule type="expression" dxfId="4830" priority="553">
      <formula>F552/E552&gt;1</formula>
    </cfRule>
    <cfRule type="expression" dxfId="4829" priority="554">
      <formula>F552/E552&lt;1</formula>
    </cfRule>
  </conditionalFormatting>
  <conditionalFormatting sqref="G552">
    <cfRule type="cellIs" dxfId="4828" priority="552" operator="lessThan">
      <formula>0</formula>
    </cfRule>
  </conditionalFormatting>
  <conditionalFormatting sqref="G552">
    <cfRule type="expression" dxfId="4827" priority="550">
      <formula>G552/F552&gt;1</formula>
    </cfRule>
    <cfRule type="expression" dxfId="4826" priority="551">
      <formula>G552/F552&lt;1</formula>
    </cfRule>
  </conditionalFormatting>
  <conditionalFormatting sqref="H552">
    <cfRule type="cellIs" dxfId="4825" priority="549" operator="lessThan">
      <formula>0</formula>
    </cfRule>
  </conditionalFormatting>
  <conditionalFormatting sqref="H552">
    <cfRule type="expression" dxfId="4824" priority="547">
      <formula>H552/G552&gt;1</formula>
    </cfRule>
    <cfRule type="expression" dxfId="4823" priority="548">
      <formula>H552/G552&lt;1</formula>
    </cfRule>
  </conditionalFormatting>
  <conditionalFormatting sqref="B560">
    <cfRule type="cellIs" dxfId="4822" priority="546" operator="lessThan">
      <formula>0</formula>
    </cfRule>
  </conditionalFormatting>
  <conditionalFormatting sqref="B560">
    <cfRule type="expression" dxfId="4821" priority="544">
      <formula>B560/#REF!&gt;1</formula>
    </cfRule>
    <cfRule type="expression" dxfId="4820" priority="545">
      <formula>B560/#REF!&lt;1</formula>
    </cfRule>
  </conditionalFormatting>
  <conditionalFormatting sqref="C560">
    <cfRule type="cellIs" dxfId="4819" priority="543" operator="lessThan">
      <formula>0</formula>
    </cfRule>
  </conditionalFormatting>
  <conditionalFormatting sqref="C560">
    <cfRule type="expression" dxfId="4818" priority="541">
      <formula>C560/B560&gt;1</formula>
    </cfRule>
    <cfRule type="expression" dxfId="4817" priority="542">
      <formula>C560/B560&lt;1</formula>
    </cfRule>
  </conditionalFormatting>
  <conditionalFormatting sqref="D560">
    <cfRule type="cellIs" dxfId="4816" priority="540" operator="lessThan">
      <formula>0</formula>
    </cfRule>
  </conditionalFormatting>
  <conditionalFormatting sqref="D560">
    <cfRule type="expression" dxfId="4815" priority="538">
      <formula>D560/C560&gt;1</formula>
    </cfRule>
    <cfRule type="expression" dxfId="4814" priority="539">
      <formula>D560/C560&lt;1</formula>
    </cfRule>
  </conditionalFormatting>
  <conditionalFormatting sqref="E560">
    <cfRule type="cellIs" dxfId="4813" priority="537" operator="lessThan">
      <formula>0</formula>
    </cfRule>
  </conditionalFormatting>
  <conditionalFormatting sqref="E560">
    <cfRule type="expression" dxfId="4812" priority="535">
      <formula>E560/D560&gt;1</formula>
    </cfRule>
    <cfRule type="expression" dxfId="4811" priority="536">
      <formula>E560/D560&lt;1</formula>
    </cfRule>
  </conditionalFormatting>
  <conditionalFormatting sqref="F560">
    <cfRule type="cellIs" dxfId="4810" priority="534" operator="lessThan">
      <formula>0</formula>
    </cfRule>
  </conditionalFormatting>
  <conditionalFormatting sqref="F560">
    <cfRule type="expression" dxfId="4809" priority="532">
      <formula>F560/E560&gt;1</formula>
    </cfRule>
    <cfRule type="expression" dxfId="4808" priority="533">
      <formula>F560/E560&lt;1</formula>
    </cfRule>
  </conditionalFormatting>
  <conditionalFormatting sqref="G560">
    <cfRule type="cellIs" dxfId="4807" priority="531" operator="lessThan">
      <formula>0</formula>
    </cfRule>
  </conditionalFormatting>
  <conditionalFormatting sqref="G560">
    <cfRule type="expression" dxfId="4806" priority="529">
      <formula>G560/F560&gt;1</formula>
    </cfRule>
    <cfRule type="expression" dxfId="4805" priority="530">
      <formula>G560/F560&lt;1</formula>
    </cfRule>
  </conditionalFormatting>
  <conditionalFormatting sqref="H560">
    <cfRule type="cellIs" dxfId="4804" priority="528" operator="lessThan">
      <formula>0</formula>
    </cfRule>
  </conditionalFormatting>
  <conditionalFormatting sqref="H560">
    <cfRule type="expression" dxfId="4803" priority="526">
      <formula>H560/G560&gt;1</formula>
    </cfRule>
    <cfRule type="expression" dxfId="4802" priority="527">
      <formula>H560/G560&lt;1</formula>
    </cfRule>
  </conditionalFormatting>
  <conditionalFormatting sqref="O616:O619">
    <cfRule type="cellIs" dxfId="4801" priority="278" operator="lessThan">
      <formula>0</formula>
    </cfRule>
  </conditionalFormatting>
  <conditionalFormatting sqref="B589">
    <cfRule type="expression" dxfId="4800" priority="523">
      <formula>B589/#REF!&gt;1</formula>
    </cfRule>
    <cfRule type="expression" dxfId="4799" priority="524">
      <formula>B589/#REF!&lt;1</formula>
    </cfRule>
  </conditionalFormatting>
  <conditionalFormatting sqref="C589">
    <cfRule type="cellIs" dxfId="4798" priority="522" operator="lessThan">
      <formula>0</formula>
    </cfRule>
  </conditionalFormatting>
  <conditionalFormatting sqref="C589">
    <cfRule type="expression" dxfId="4797" priority="520">
      <formula>C589/B589&gt;1</formula>
    </cfRule>
    <cfRule type="expression" dxfId="4796" priority="521">
      <formula>C589/B589&lt;1</formula>
    </cfRule>
  </conditionalFormatting>
  <conditionalFormatting sqref="O605:O607">
    <cfRule type="cellIs" dxfId="4795" priority="272" operator="lessThan">
      <formula>0</formula>
    </cfRule>
  </conditionalFormatting>
  <conditionalFormatting sqref="D589">
    <cfRule type="expression" dxfId="4794" priority="517">
      <formula>D589/C589&gt;1</formula>
    </cfRule>
    <cfRule type="expression" dxfId="4793" priority="518">
      <formula>D589/C589&lt;1</formula>
    </cfRule>
  </conditionalFormatting>
  <conditionalFormatting sqref="E589">
    <cfRule type="cellIs" dxfId="4792" priority="516" operator="lessThan">
      <formula>0</formula>
    </cfRule>
  </conditionalFormatting>
  <conditionalFormatting sqref="E589">
    <cfRule type="expression" dxfId="4791" priority="514">
      <formula>E589/D589&gt;1</formula>
    </cfRule>
    <cfRule type="expression" dxfId="4790" priority="515">
      <formula>E589/D589&lt;1</formula>
    </cfRule>
  </conditionalFormatting>
  <conditionalFormatting sqref="F589">
    <cfRule type="cellIs" dxfId="4789" priority="513" operator="lessThan">
      <formula>0</formula>
    </cfRule>
  </conditionalFormatting>
  <conditionalFormatting sqref="F589">
    <cfRule type="expression" dxfId="4788" priority="511">
      <formula>F589/E589&gt;1</formula>
    </cfRule>
    <cfRule type="expression" dxfId="4787" priority="512">
      <formula>F589/E589&lt;1</formula>
    </cfRule>
  </conditionalFormatting>
  <conditionalFormatting sqref="O377">
    <cfRule type="cellIs" dxfId="4786" priority="263" operator="lessThan">
      <formula>0</formula>
    </cfRule>
  </conditionalFormatting>
  <conditionalFormatting sqref="G589">
    <cfRule type="expression" dxfId="4785" priority="508">
      <formula>G589/F589&gt;1</formula>
    </cfRule>
    <cfRule type="expression" dxfId="4784" priority="509">
      <formula>G589/F589&lt;1</formula>
    </cfRule>
  </conditionalFormatting>
  <conditionalFormatting sqref="O366">
    <cfRule type="cellIs" dxfId="4783" priority="262" operator="lessThan">
      <formula>0</formula>
    </cfRule>
  </conditionalFormatting>
  <conditionalFormatting sqref="H589">
    <cfRule type="expression" dxfId="4782" priority="505">
      <formula>H589/G589&gt;1</formula>
    </cfRule>
    <cfRule type="expression" dxfId="4781" priority="506">
      <formula>H589/G589&lt;1</formula>
    </cfRule>
  </conditionalFormatting>
  <conditionalFormatting sqref="N596">
    <cfRule type="cellIs" dxfId="4780" priority="504" operator="lessThan">
      <formula>0</formula>
    </cfRule>
  </conditionalFormatting>
  <conditionalFormatting sqref="O387">
    <cfRule type="cellIs" dxfId="4779" priority="257" operator="lessThan">
      <formula>0</formula>
    </cfRule>
  </conditionalFormatting>
  <conditionalFormatting sqref="O387">
    <cfRule type="cellIs" dxfId="4778" priority="258" operator="lessThan">
      <formula>0</formula>
    </cfRule>
  </conditionalFormatting>
  <conditionalFormatting sqref="O387">
    <cfRule type="cellIs" dxfId="4777" priority="255" operator="lessThan">
      <formula>0</formula>
    </cfRule>
  </conditionalFormatting>
  <conditionalFormatting sqref="O387">
    <cfRule type="cellIs" dxfId="4776" priority="256" operator="lessThan">
      <formula>0</formula>
    </cfRule>
  </conditionalFormatting>
  <conditionalFormatting sqref="N600">
    <cfRule type="cellIs" dxfId="4775" priority="503" operator="lessThan">
      <formula>0</formula>
    </cfRule>
  </conditionalFormatting>
  <conditionalFormatting sqref="N600">
    <cfRule type="cellIs" dxfId="4774" priority="502" operator="lessThan">
      <formula>0</formula>
    </cfRule>
  </conditionalFormatting>
  <conditionalFormatting sqref="P363">
    <cfRule type="cellIs" dxfId="4773" priority="501" operator="lessThan">
      <formula>0</formula>
    </cfRule>
  </conditionalFormatting>
  <conditionalFormatting sqref="P364:P365">
    <cfRule type="cellIs" dxfId="4772" priority="500" operator="lessThan">
      <formula>0</formula>
    </cfRule>
  </conditionalFormatting>
  <conditionalFormatting sqref="P461:P464">
    <cfRule type="cellIs" dxfId="4771" priority="499" operator="lessThan">
      <formula>0</formula>
    </cfRule>
  </conditionalFormatting>
  <conditionalFormatting sqref="P361">
    <cfRule type="cellIs" dxfId="4770" priority="498" operator="lessThan">
      <formula>0</formula>
    </cfRule>
  </conditionalFormatting>
  <conditionalFormatting sqref="P366:P367">
    <cfRule type="cellIs" dxfId="4769" priority="497" operator="lessThan">
      <formula>0</formula>
    </cfRule>
  </conditionalFormatting>
  <conditionalFormatting sqref="P369:P373">
    <cfRule type="cellIs" dxfId="4768" priority="496" operator="lessThan">
      <formula>0</formula>
    </cfRule>
  </conditionalFormatting>
  <conditionalFormatting sqref="P378:P379">
    <cfRule type="cellIs" dxfId="4767" priority="495" operator="lessThan">
      <formula>0</formula>
    </cfRule>
  </conditionalFormatting>
  <conditionalFormatting sqref="P384:P385">
    <cfRule type="cellIs" dxfId="4766" priority="494" operator="lessThan">
      <formula>0</formula>
    </cfRule>
  </conditionalFormatting>
  <conditionalFormatting sqref="P390:P391">
    <cfRule type="cellIs" dxfId="4765" priority="493" operator="lessThan">
      <formula>0</formula>
    </cfRule>
  </conditionalFormatting>
  <conditionalFormatting sqref="P396:P397">
    <cfRule type="cellIs" dxfId="4764" priority="492" operator="lessThan">
      <formula>0</formula>
    </cfRule>
  </conditionalFormatting>
  <conditionalFormatting sqref="P402">
    <cfRule type="cellIs" dxfId="4763" priority="491" operator="lessThan">
      <formula>0</formula>
    </cfRule>
  </conditionalFormatting>
  <conditionalFormatting sqref="P408:P409">
    <cfRule type="cellIs" dxfId="4762" priority="490" operator="lessThan">
      <formula>0</formula>
    </cfRule>
  </conditionalFormatting>
  <conditionalFormatting sqref="P414:P415">
    <cfRule type="cellIs" dxfId="4761" priority="489" operator="lessThan">
      <formula>0</formula>
    </cfRule>
  </conditionalFormatting>
  <conditionalFormatting sqref="P420:P421">
    <cfRule type="cellIs" dxfId="4760" priority="488" operator="lessThan">
      <formula>0</formula>
    </cfRule>
  </conditionalFormatting>
  <conditionalFormatting sqref="P426:P427">
    <cfRule type="cellIs" dxfId="4759" priority="487" operator="lessThan">
      <formula>0</formula>
    </cfRule>
  </conditionalFormatting>
  <conditionalFormatting sqref="P432:P433">
    <cfRule type="cellIs" dxfId="4758" priority="486" operator="lessThan">
      <formula>0</formula>
    </cfRule>
  </conditionalFormatting>
  <conditionalFormatting sqref="P438:P439">
    <cfRule type="cellIs" dxfId="4757" priority="485" operator="lessThan">
      <formula>0</formula>
    </cfRule>
  </conditionalFormatting>
  <conditionalFormatting sqref="P444:P445">
    <cfRule type="cellIs" dxfId="4756" priority="484" operator="lessThan">
      <formula>0</formula>
    </cfRule>
  </conditionalFormatting>
  <conditionalFormatting sqref="P451:P452">
    <cfRule type="cellIs" dxfId="4755" priority="483" operator="lessThan">
      <formula>0</formula>
    </cfRule>
  </conditionalFormatting>
  <conditionalFormatting sqref="P457:P458">
    <cfRule type="cellIs" dxfId="4754" priority="482" operator="lessThan">
      <formula>0</formula>
    </cfRule>
  </conditionalFormatting>
  <conditionalFormatting sqref="P465">
    <cfRule type="cellIs" dxfId="4753" priority="481" operator="lessThan">
      <formula>0</formula>
    </cfRule>
  </conditionalFormatting>
  <conditionalFormatting sqref="P472">
    <cfRule type="cellIs" dxfId="4752" priority="480" operator="lessThan">
      <formula>0</formula>
    </cfRule>
  </conditionalFormatting>
  <conditionalFormatting sqref="P503:P504">
    <cfRule type="cellIs" dxfId="4751" priority="479" operator="lessThan">
      <formula>0</formula>
    </cfRule>
  </conditionalFormatting>
  <conditionalFormatting sqref="P511:P512">
    <cfRule type="cellIs" dxfId="4750" priority="478" operator="lessThan">
      <formula>0</formula>
    </cfRule>
  </conditionalFormatting>
  <conditionalFormatting sqref="P520:P521">
    <cfRule type="cellIs" dxfId="4749" priority="477" operator="lessThan">
      <formula>0</formula>
    </cfRule>
  </conditionalFormatting>
  <conditionalFormatting sqref="P528:P529">
    <cfRule type="cellIs" dxfId="4748" priority="476" operator="lessThan">
      <formula>0</formula>
    </cfRule>
  </conditionalFormatting>
  <conditionalFormatting sqref="P544:P545">
    <cfRule type="cellIs" dxfId="4747" priority="475" operator="lessThan">
      <formula>0</formula>
    </cfRule>
  </conditionalFormatting>
  <conditionalFormatting sqref="P536:P537">
    <cfRule type="cellIs" dxfId="4746" priority="474" operator="lessThan">
      <formula>0</formula>
    </cfRule>
  </conditionalFormatting>
  <conditionalFormatting sqref="P551:P552">
    <cfRule type="cellIs" dxfId="4745" priority="473" operator="lessThan">
      <formula>0</formula>
    </cfRule>
  </conditionalFormatting>
  <conditionalFormatting sqref="P559:P560">
    <cfRule type="cellIs" dxfId="4744" priority="472" operator="lessThan">
      <formula>0</formula>
    </cfRule>
  </conditionalFormatting>
  <conditionalFormatting sqref="P567:P568">
    <cfRule type="cellIs" dxfId="4743" priority="471" operator="lessThan">
      <formula>0</formula>
    </cfRule>
  </conditionalFormatting>
  <conditionalFormatting sqref="P574:P575">
    <cfRule type="cellIs" dxfId="4742" priority="470" operator="lessThan">
      <formula>0</formula>
    </cfRule>
  </conditionalFormatting>
  <conditionalFormatting sqref="P581:P582">
    <cfRule type="cellIs" dxfId="4741" priority="469" operator="lessThan">
      <formula>0</formula>
    </cfRule>
  </conditionalFormatting>
  <conditionalFormatting sqref="P588:P589">
    <cfRule type="cellIs" dxfId="4740" priority="468" operator="lessThan">
      <formula>0</formula>
    </cfRule>
  </conditionalFormatting>
  <conditionalFormatting sqref="P596:P597">
    <cfRule type="cellIs" dxfId="4739" priority="467" operator="lessThan">
      <formula>0</formula>
    </cfRule>
  </conditionalFormatting>
  <conditionalFormatting sqref="P603">
    <cfRule type="cellIs" dxfId="4738" priority="466" operator="lessThan">
      <formula>0</formula>
    </cfRule>
  </conditionalFormatting>
  <conditionalFormatting sqref="P608">
    <cfRule type="cellIs" dxfId="4737" priority="465" operator="lessThan">
      <formula>0</formula>
    </cfRule>
  </conditionalFormatting>
  <conditionalFormatting sqref="O405">
    <cfRule type="cellIs" dxfId="4736" priority="215" operator="lessThan">
      <formula>0</formula>
    </cfRule>
  </conditionalFormatting>
  <conditionalFormatting sqref="P632:P634">
    <cfRule type="cellIs" dxfId="4735" priority="464" operator="lessThan">
      <formula>0</formula>
    </cfRule>
  </conditionalFormatting>
  <conditionalFormatting sqref="I710:N710 P708:Q711">
    <cfRule type="cellIs" dxfId="4734" priority="458" operator="lessThan">
      <formula>0</formula>
    </cfRule>
  </conditionalFormatting>
  <conditionalFormatting sqref="P636:P637 P641:P645">
    <cfRule type="cellIs" dxfId="4733" priority="463" operator="lessThan">
      <formula>0</formula>
    </cfRule>
  </conditionalFormatting>
  <conditionalFormatting sqref="P648">
    <cfRule type="cellIs" dxfId="4732" priority="462" operator="lessThan">
      <formula>0</formula>
    </cfRule>
  </conditionalFormatting>
  <conditionalFormatting sqref="P649">
    <cfRule type="cellIs" dxfId="4731" priority="461" operator="lessThan">
      <formula>0</formula>
    </cfRule>
  </conditionalFormatting>
  <conditionalFormatting sqref="P651">
    <cfRule type="cellIs" dxfId="4730" priority="460" operator="lessThan">
      <formula>0</formula>
    </cfRule>
  </conditionalFormatting>
  <conditionalFormatting sqref="P652">
    <cfRule type="cellIs" dxfId="4729" priority="459" operator="lessThan">
      <formula>0</formula>
    </cfRule>
  </conditionalFormatting>
  <conditionalFormatting sqref="D654:N654 D651:N651 D648:N649 D632:N634">
    <cfRule type="expression" dxfId="4728" priority="431">
      <formula>D632/C632&gt;1</formula>
    </cfRule>
    <cfRule type="expression" dxfId="4727" priority="432">
      <formula>D632/C632&lt;1</formula>
    </cfRule>
  </conditionalFormatting>
  <conditionalFormatting sqref="C507:C510">
    <cfRule type="cellIs" dxfId="4726" priority="457" operator="lessThan">
      <formula>0</formula>
    </cfRule>
  </conditionalFormatting>
  <conditionalFormatting sqref="C507:C510">
    <cfRule type="expression" dxfId="4725" priority="455">
      <formula>C507/B507&gt;1</formula>
    </cfRule>
    <cfRule type="expression" dxfId="4724" priority="456">
      <formula>C507/B507&lt;1</formula>
    </cfRule>
  </conditionalFormatting>
  <conditionalFormatting sqref="D507:N510">
    <cfRule type="cellIs" dxfId="4723" priority="454" operator="lessThan">
      <formula>0</formula>
    </cfRule>
  </conditionalFormatting>
  <conditionalFormatting sqref="D507:N510">
    <cfRule type="expression" dxfId="4722" priority="452">
      <formula>D507/C507&gt;1</formula>
    </cfRule>
    <cfRule type="expression" dxfId="4721" priority="453">
      <formula>D507/C507&lt;1</formula>
    </cfRule>
  </conditionalFormatting>
  <conditionalFormatting sqref="B507:B510">
    <cfRule type="cellIs" dxfId="4720" priority="451" operator="lessThan">
      <formula>0</formula>
    </cfRule>
  </conditionalFormatting>
  <conditionalFormatting sqref="B507:B510">
    <cfRule type="expression" dxfId="4719" priority="449">
      <formula>B507/#REF!&gt;1</formula>
    </cfRule>
    <cfRule type="expression" dxfId="4718" priority="450">
      <formula>B507/#REF!&lt;1</formula>
    </cfRule>
  </conditionalFormatting>
  <conditionalFormatting sqref="J588:N588 J574:N574 J559:N559 J551:N551">
    <cfRule type="cellIs" dxfId="4717" priority="448" operator="lessThan">
      <formula>0</formula>
    </cfRule>
  </conditionalFormatting>
  <conditionalFormatting sqref="C588:I588 C584:C587 C574:I574 C570:C573 C559:I559 C555:C558 C551:I551 C547:C550">
    <cfRule type="cellIs" dxfId="4716" priority="447" operator="lessThan">
      <formula>0</formula>
    </cfRule>
  </conditionalFormatting>
  <conditionalFormatting sqref="C588:M588 C574:M574 C559:M559 C551:M551">
    <cfRule type="cellIs" dxfId="4715" priority="446" operator="lessThan">
      <formula>0</formula>
    </cfRule>
  </conditionalFormatting>
  <conditionalFormatting sqref="C584:C587 C570:C573 C555:C558 C547:C550">
    <cfRule type="expression" dxfId="4714" priority="444">
      <formula>C547/B547&gt;1</formula>
    </cfRule>
    <cfRule type="expression" dxfId="4713" priority="445">
      <formula>C547/B547&lt;1</formula>
    </cfRule>
  </conditionalFormatting>
  <conditionalFormatting sqref="D584:N587 D570:N573 D555:N558 D547:N550">
    <cfRule type="cellIs" dxfId="4712" priority="443" operator="lessThan">
      <formula>0</formula>
    </cfRule>
  </conditionalFormatting>
  <conditionalFormatting sqref="D584:N587 D570:N573 D555:N558 D547:N550">
    <cfRule type="expression" dxfId="4711" priority="441">
      <formula>D547/C547&gt;1</formula>
    </cfRule>
    <cfRule type="expression" dxfId="4710" priority="442">
      <formula>D547/C547&lt;1</formula>
    </cfRule>
  </conditionalFormatting>
  <conditionalFormatting sqref="C588:N588 C574:N574 C559:N559 C551:N551">
    <cfRule type="cellIs" dxfId="4709" priority="440" operator="lessThan">
      <formula>0</formula>
    </cfRule>
  </conditionalFormatting>
  <conditionalFormatting sqref="C588:N588 C574:N574 C559:N559 C551:N551">
    <cfRule type="expression" dxfId="4708" priority="438">
      <formula>C551/B551&gt;1</formula>
    </cfRule>
    <cfRule type="expression" dxfId="4707" priority="439">
      <formula>C551/B551&lt;1</formula>
    </cfRule>
  </conditionalFormatting>
  <conditionalFormatting sqref="B654 B651 B648:B649 B632:B634 B641:B645">
    <cfRule type="cellIs" dxfId="4706" priority="437" operator="lessThan">
      <formula>0</formula>
    </cfRule>
  </conditionalFormatting>
  <conditionalFormatting sqref="C654 C651 C648:C649 C632:C634">
    <cfRule type="cellIs" dxfId="4705" priority="436" operator="lessThan">
      <formula>0</formula>
    </cfRule>
  </conditionalFormatting>
  <conditionalFormatting sqref="C654 C651 C648:C649 C632:C634">
    <cfRule type="expression" dxfId="4704" priority="434">
      <formula>C632/B632&gt;1</formula>
    </cfRule>
    <cfRule type="expression" dxfId="4703" priority="435">
      <formula>C632/B632&lt;1</formula>
    </cfRule>
  </conditionalFormatting>
  <conditionalFormatting sqref="D654:N654 D651:N651 D648:N649 D632:N634">
    <cfRule type="cellIs" dxfId="4702" priority="433" operator="lessThan">
      <formula>0</formula>
    </cfRule>
  </conditionalFormatting>
  <conditionalFormatting sqref="B504:N504 B537 B568 B597">
    <cfRule type="expression" dxfId="4701" priority="1193">
      <formula>B504/#REF!&gt;1</formula>
    </cfRule>
    <cfRule type="expression" dxfId="4700" priority="1194">
      <formula>B504/#REF!&lt;1</formula>
    </cfRule>
  </conditionalFormatting>
  <conditionalFormatting sqref="C465">
    <cfRule type="cellIs" dxfId="4699" priority="430" operator="lessThan">
      <formula>0</formula>
    </cfRule>
  </conditionalFormatting>
  <conditionalFormatting sqref="C465">
    <cfRule type="expression" dxfId="4698" priority="428">
      <formula>C465/B465&gt;1</formula>
    </cfRule>
    <cfRule type="expression" dxfId="4697" priority="429">
      <formula>C465/B465&lt;1</formula>
    </cfRule>
  </conditionalFormatting>
  <conditionalFormatting sqref="D465:N465">
    <cfRule type="cellIs" dxfId="4696" priority="427" operator="lessThan">
      <formula>0</formula>
    </cfRule>
  </conditionalFormatting>
  <conditionalFormatting sqref="D465:N465">
    <cfRule type="expression" dxfId="4695" priority="425">
      <formula>D465/C465&gt;1</formula>
    </cfRule>
    <cfRule type="expression" dxfId="4694" priority="426">
      <formula>D465/C465&lt;1</formula>
    </cfRule>
  </conditionalFormatting>
  <conditionalFormatting sqref="B465">
    <cfRule type="cellIs" dxfId="4693" priority="424" operator="lessThan">
      <formula>0</formula>
    </cfRule>
  </conditionalFormatting>
  <conditionalFormatting sqref="B465">
    <cfRule type="expression" dxfId="4692" priority="422">
      <formula>B465/#REF!&gt;1</formula>
    </cfRule>
    <cfRule type="expression" dxfId="4691" priority="423">
      <formula>B465/#REF!&lt;1</formula>
    </cfRule>
  </conditionalFormatting>
  <conditionalFormatting sqref="C511">
    <cfRule type="cellIs" dxfId="4690" priority="421" operator="lessThan">
      <formula>0</formula>
    </cfRule>
  </conditionalFormatting>
  <conditionalFormatting sqref="D511:N511">
    <cfRule type="cellIs" dxfId="4689" priority="418" operator="lessThan">
      <formula>0</formula>
    </cfRule>
  </conditionalFormatting>
  <conditionalFormatting sqref="C511">
    <cfRule type="expression" dxfId="4688" priority="419">
      <formula>C511/B511&gt;1</formula>
    </cfRule>
    <cfRule type="expression" dxfId="4687" priority="420">
      <formula>C511/B511&lt;1</formula>
    </cfRule>
  </conditionalFormatting>
  <conditionalFormatting sqref="D511:N511">
    <cfRule type="expression" dxfId="4686" priority="416">
      <formula>D511/C511&gt;1</formula>
    </cfRule>
    <cfRule type="expression" dxfId="4685" priority="417">
      <formula>D511/C511&lt;1</formula>
    </cfRule>
  </conditionalFormatting>
  <conditionalFormatting sqref="B511">
    <cfRule type="cellIs" dxfId="4684" priority="415" operator="lessThan">
      <formula>0</formula>
    </cfRule>
  </conditionalFormatting>
  <conditionalFormatting sqref="B511">
    <cfRule type="expression" dxfId="4683" priority="413">
      <formula>B511/#REF!&gt;1</formula>
    </cfRule>
    <cfRule type="expression" dxfId="4682" priority="414">
      <formula>B511/#REF!&lt;1</formula>
    </cfRule>
  </conditionalFormatting>
  <conditionalFormatting sqref="B529 B521">
    <cfRule type="cellIs" dxfId="4681" priority="412" operator="lessThan">
      <formula>0</formula>
    </cfRule>
  </conditionalFormatting>
  <conditionalFormatting sqref="B529 B521">
    <cfRule type="expression" dxfId="4680" priority="410">
      <formula>B521/#REF!&gt;1</formula>
    </cfRule>
    <cfRule type="expression" dxfId="4679" priority="411">
      <formula>B521/#REF!&lt;1</formula>
    </cfRule>
  </conditionalFormatting>
  <conditionalFormatting sqref="C521">
    <cfRule type="cellIs" dxfId="4678" priority="409" operator="lessThan">
      <formula>0</formula>
    </cfRule>
  </conditionalFormatting>
  <conditionalFormatting sqref="C521 B636:O637">
    <cfRule type="expression" dxfId="4677" priority="407">
      <formula>B521/A521&gt;1</formula>
    </cfRule>
    <cfRule type="expression" dxfId="4676" priority="408">
      <formula>B521/A521&lt;1</formula>
    </cfRule>
  </conditionalFormatting>
  <conditionalFormatting sqref="C603:N603">
    <cfRule type="expression" dxfId="4675" priority="368">
      <formula>C603/B603&gt;1</formula>
    </cfRule>
    <cfRule type="expression" dxfId="4674" priority="369">
      <formula>C603/B603&lt;1</formula>
    </cfRule>
  </conditionalFormatting>
  <conditionalFormatting sqref="I552:N552">
    <cfRule type="expression" dxfId="4673" priority="392">
      <formula>I552/H552&gt;1</formula>
    </cfRule>
    <cfRule type="expression" dxfId="4672" priority="393">
      <formula>I552/H552&lt;1</formula>
    </cfRule>
  </conditionalFormatting>
  <conditionalFormatting sqref="I560:N560">
    <cfRule type="expression" dxfId="4671" priority="389">
      <formula>I560/H560&gt;1</formula>
    </cfRule>
    <cfRule type="expression" dxfId="4670" priority="390">
      <formula>I560/H560&lt;1</formula>
    </cfRule>
  </conditionalFormatting>
  <conditionalFormatting sqref="B575:N575">
    <cfRule type="cellIs" dxfId="4669" priority="388" operator="lessThan">
      <formula>0</formula>
    </cfRule>
  </conditionalFormatting>
  <conditionalFormatting sqref="B575:N575">
    <cfRule type="expression" dxfId="4668" priority="386">
      <formula>B575/A575&gt;1</formula>
    </cfRule>
    <cfRule type="expression" dxfId="4667" priority="387">
      <formula>B575/A575&lt;1</formula>
    </cfRule>
  </conditionalFormatting>
  <conditionalFormatting sqref="B589:N589">
    <cfRule type="cellIs" dxfId="4666" priority="385" operator="lessThan">
      <formula>0</formula>
    </cfRule>
  </conditionalFormatting>
  <conditionalFormatting sqref="B589:N589">
    <cfRule type="expression" dxfId="4665" priority="383">
      <formula>B589/A589&gt;1</formula>
    </cfRule>
    <cfRule type="expression" dxfId="4664" priority="384">
      <formula>B589/A589&lt;1</formula>
    </cfRule>
  </conditionalFormatting>
  <conditionalFormatting sqref="N608">
    <cfRule type="cellIs" dxfId="4663" priority="361" operator="lessThan">
      <formula>0</formula>
    </cfRule>
  </conditionalFormatting>
  <conditionalFormatting sqref="D521:N521">
    <cfRule type="cellIs" dxfId="4662" priority="406" operator="lessThan">
      <formula>0</formula>
    </cfRule>
  </conditionalFormatting>
  <conditionalFormatting sqref="D521:N521">
    <cfRule type="expression" dxfId="4661" priority="404">
      <formula>D521/C521&gt;1</formula>
    </cfRule>
    <cfRule type="expression" dxfId="4660" priority="405">
      <formula>D521/C521&lt;1</formula>
    </cfRule>
  </conditionalFormatting>
  <conditionalFormatting sqref="C529:N529">
    <cfRule type="cellIs" dxfId="4659" priority="403" operator="lessThan">
      <formula>0</formula>
    </cfRule>
  </conditionalFormatting>
  <conditionalFormatting sqref="C529:N529">
    <cfRule type="expression" dxfId="4658" priority="401">
      <formula>C529/B529&gt;1</formula>
    </cfRule>
    <cfRule type="expression" dxfId="4657" priority="402">
      <formula>C529/B529&lt;1</formula>
    </cfRule>
  </conditionalFormatting>
  <conditionalFormatting sqref="C582:N582">
    <cfRule type="expression" dxfId="4656" priority="377">
      <formula>C582/B582&gt;1</formula>
    </cfRule>
    <cfRule type="expression" dxfId="4655" priority="378">
      <formula>C582/B582&lt;1</formula>
    </cfRule>
  </conditionalFormatting>
  <conditionalFormatting sqref="C537:N537">
    <cfRule type="expression" dxfId="4654" priority="398">
      <formula>C537/B537&gt;1</formula>
    </cfRule>
    <cfRule type="expression" dxfId="4653" priority="399">
      <formula>C537/B537&lt;1</formula>
    </cfRule>
  </conditionalFormatting>
  <conditionalFormatting sqref="C568:N568">
    <cfRule type="expression" dxfId="4652" priority="395">
      <formula>C568/B568&gt;1</formula>
    </cfRule>
    <cfRule type="expression" dxfId="4651" priority="396">
      <formula>C568/B568&lt;1</formula>
    </cfRule>
  </conditionalFormatting>
  <conditionalFormatting sqref="C608:M608">
    <cfRule type="expression" dxfId="4650" priority="363">
      <formula>C608/B608&gt;1</formula>
    </cfRule>
    <cfRule type="expression" dxfId="4649" priority="364">
      <formula>C608/B608&lt;1</formula>
    </cfRule>
  </conditionalFormatting>
  <conditionalFormatting sqref="N608">
    <cfRule type="expression" dxfId="4648" priority="358">
      <formula>N608/M608&gt;1</formula>
    </cfRule>
    <cfRule type="expression" dxfId="4647" priority="359">
      <formula>N608/M608&lt;1</formula>
    </cfRule>
  </conditionalFormatting>
  <conditionalFormatting sqref="C608:M608">
    <cfRule type="cellIs" dxfId="4646" priority="367" operator="lessThan">
      <formula>0</formula>
    </cfRule>
  </conditionalFormatting>
  <conditionalFormatting sqref="C608:M608">
    <cfRule type="cellIs" dxfId="4645" priority="366" operator="lessThan">
      <formula>0</formula>
    </cfRule>
  </conditionalFormatting>
  <conditionalFormatting sqref="B582">
    <cfRule type="cellIs" dxfId="4644" priority="380" operator="lessThan">
      <formula>0</formula>
    </cfRule>
  </conditionalFormatting>
  <conditionalFormatting sqref="B582">
    <cfRule type="expression" dxfId="4643" priority="381">
      <formula>B582/#REF!&gt;1</formula>
    </cfRule>
    <cfRule type="expression" dxfId="4642" priority="382">
      <formula>B582/#REF!&lt;1</formula>
    </cfRule>
  </conditionalFormatting>
  <conditionalFormatting sqref="C582:N582">
    <cfRule type="cellIs" dxfId="4641" priority="379" operator="lessThan">
      <formula>0</formula>
    </cfRule>
  </conditionalFormatting>
  <conditionalFormatting sqref="C597:N597">
    <cfRule type="expression" dxfId="4640" priority="373">
      <formula>C597/B597&gt;1</formula>
    </cfRule>
    <cfRule type="expression" dxfId="4639" priority="374">
      <formula>C597/B597&lt;1</formula>
    </cfRule>
  </conditionalFormatting>
  <conditionalFormatting sqref="N608">
    <cfRule type="cellIs" dxfId="4638" priority="362" operator="lessThan">
      <formula>0</formula>
    </cfRule>
  </conditionalFormatting>
  <conditionalFormatting sqref="C608:M608">
    <cfRule type="cellIs" dxfId="4637" priority="365" operator="lessThan">
      <formula>0</formula>
    </cfRule>
  </conditionalFormatting>
  <conditionalFormatting sqref="N608">
    <cfRule type="cellIs" dxfId="4636" priority="360" operator="lessThan">
      <formula>0</formula>
    </cfRule>
  </conditionalFormatting>
  <conditionalFormatting sqref="B676:N679">
    <cfRule type="cellIs" dxfId="4635" priority="357" operator="lessThan">
      <formula>0</formula>
    </cfRule>
  </conditionalFormatting>
  <conditionalFormatting sqref="I678:N678 P676:Q679">
    <cfRule type="cellIs" dxfId="4634" priority="356" operator="lessThan">
      <formula>0</formula>
    </cfRule>
  </conditionalFormatting>
  <conditionalFormatting sqref="B680:N683">
    <cfRule type="cellIs" dxfId="4633" priority="355" operator="lessThan">
      <formula>0</formula>
    </cfRule>
  </conditionalFormatting>
  <conditionalFormatting sqref="I682:N682 P680:Q683">
    <cfRule type="cellIs" dxfId="4632" priority="354" operator="lessThan">
      <formula>0</formula>
    </cfRule>
  </conditionalFormatting>
  <conditionalFormatting sqref="B684:N687">
    <cfRule type="cellIs" dxfId="4631" priority="353" operator="lessThan">
      <formula>0</formula>
    </cfRule>
  </conditionalFormatting>
  <conditionalFormatting sqref="I686:N686 P684:Q687">
    <cfRule type="cellIs" dxfId="4630" priority="352" operator="lessThan">
      <formula>0</formula>
    </cfRule>
  </conditionalFormatting>
  <conditionalFormatting sqref="B688:N691">
    <cfRule type="cellIs" dxfId="4629" priority="351" operator="lessThan">
      <formula>0</formula>
    </cfRule>
  </conditionalFormatting>
  <conditionalFormatting sqref="I690:N690 P688:Q691">
    <cfRule type="cellIs" dxfId="4628" priority="350" operator="lessThan">
      <formula>0</formula>
    </cfRule>
  </conditionalFormatting>
  <conditionalFormatting sqref="B692:N695 O694">
    <cfRule type="cellIs" dxfId="4627" priority="349" operator="lessThan">
      <formula>0</formula>
    </cfRule>
  </conditionalFormatting>
  <conditionalFormatting sqref="P692:Q695 I694:O694">
    <cfRule type="cellIs" dxfId="4626" priority="348" operator="lessThan">
      <formula>0</formula>
    </cfRule>
  </conditionalFormatting>
  <conditionalFormatting sqref="B696:N699">
    <cfRule type="cellIs" dxfId="4625" priority="347" operator="lessThan">
      <formula>0</formula>
    </cfRule>
  </conditionalFormatting>
  <conditionalFormatting sqref="I698:N698 P696:Q699">
    <cfRule type="cellIs" dxfId="4624" priority="346" operator="lessThan">
      <formula>0</formula>
    </cfRule>
  </conditionalFormatting>
  <conditionalFormatting sqref="B700:N703">
    <cfRule type="cellIs" dxfId="4623" priority="345" operator="lessThan">
      <formula>0</formula>
    </cfRule>
  </conditionalFormatting>
  <conditionalFormatting sqref="I702:N702 P700:Q703">
    <cfRule type="cellIs" dxfId="4622" priority="344" operator="lessThan">
      <formula>0</formula>
    </cfRule>
  </conditionalFormatting>
  <conditionalFormatting sqref="B704:N707">
    <cfRule type="cellIs" dxfId="4621" priority="343" operator="lessThan">
      <formula>0</formula>
    </cfRule>
  </conditionalFormatting>
  <conditionalFormatting sqref="I706:N706 P704:Q707">
    <cfRule type="cellIs" dxfId="4620" priority="342" operator="lessThan">
      <formula>0</formula>
    </cfRule>
  </conditionalFormatting>
  <conditionalFormatting sqref="B712:N715">
    <cfRule type="cellIs" dxfId="4619" priority="341" operator="lessThan">
      <formula>0</formula>
    </cfRule>
  </conditionalFormatting>
  <conditionalFormatting sqref="I714:N714 P712:Q715">
    <cfRule type="cellIs" dxfId="4618" priority="340" operator="lessThan">
      <formula>0</formula>
    </cfRule>
  </conditionalFormatting>
  <conditionalFormatting sqref="B716:N719">
    <cfRule type="cellIs" dxfId="4617" priority="339" operator="lessThan">
      <formula>0</formula>
    </cfRule>
  </conditionalFormatting>
  <conditionalFormatting sqref="I718:N718 P716:Q719">
    <cfRule type="cellIs" dxfId="4616" priority="338" operator="lessThan">
      <formula>0</formula>
    </cfRule>
  </conditionalFormatting>
  <conditionalFormatting sqref="P654">
    <cfRule type="cellIs" dxfId="4615" priority="337" operator="lessThan">
      <formula>0</formula>
    </cfRule>
  </conditionalFormatting>
  <conditionalFormatting sqref="Q466">
    <cfRule type="cellIs" dxfId="4614" priority="336" operator="lessThan">
      <formula>0</formula>
    </cfRule>
  </conditionalFormatting>
  <conditionalFormatting sqref="P466">
    <cfRule type="cellIs" dxfId="4613" priority="335" operator="lessThan">
      <formula>0</formula>
    </cfRule>
  </conditionalFormatting>
  <conditionalFormatting sqref="B466:N466">
    <cfRule type="cellIs" dxfId="4612" priority="334" operator="lessThan">
      <formula>0</formula>
    </cfRule>
  </conditionalFormatting>
  <conditionalFormatting sqref="B505:N505">
    <cfRule type="cellIs" dxfId="4611" priority="331" operator="lessThan">
      <formula>0</formula>
    </cfRule>
  </conditionalFormatting>
  <conditionalFormatting sqref="B513:N513">
    <cfRule type="cellIs" dxfId="4610" priority="328" operator="lessThan">
      <formula>0</formula>
    </cfRule>
  </conditionalFormatting>
  <conditionalFormatting sqref="B522:N522">
    <cfRule type="cellIs" dxfId="4609" priority="325" operator="lessThan">
      <formula>0</formula>
    </cfRule>
  </conditionalFormatting>
  <conditionalFormatting sqref="B530:N530">
    <cfRule type="cellIs" dxfId="4608" priority="322" operator="lessThan">
      <formula>0</formula>
    </cfRule>
  </conditionalFormatting>
  <conditionalFormatting sqref="B538:N538">
    <cfRule type="cellIs" dxfId="4607" priority="319" operator="lessThan">
      <formula>0</formula>
    </cfRule>
  </conditionalFormatting>
  <conditionalFormatting sqref="B553:N553">
    <cfRule type="cellIs" dxfId="4606" priority="316" operator="lessThan">
      <formula>0</formula>
    </cfRule>
  </conditionalFormatting>
  <conditionalFormatting sqref="B561:N561">
    <cfRule type="cellIs" dxfId="4605" priority="313" operator="lessThan">
      <formula>0</formula>
    </cfRule>
  </conditionalFormatting>
  <conditionalFormatting sqref="B590:N590">
    <cfRule type="cellIs" dxfId="4604" priority="310" operator="lessThan">
      <formula>0</formula>
    </cfRule>
  </conditionalFormatting>
  <conditionalFormatting sqref="O608">
    <cfRule type="cellIs" dxfId="4603" priority="51" operator="lessThan">
      <formula>0</formula>
    </cfRule>
  </conditionalFormatting>
  <conditionalFormatting sqref="O608">
    <cfRule type="cellIs" dxfId="4602" priority="52" operator="lessThan">
      <formula>0</formula>
    </cfRule>
  </conditionalFormatting>
  <conditionalFormatting sqref="O603">
    <cfRule type="cellIs" dxfId="4601" priority="55" operator="lessThan">
      <formula>0</formula>
    </cfRule>
  </conditionalFormatting>
  <conditionalFormatting sqref="O603">
    <cfRule type="cellIs" dxfId="4600" priority="56" operator="lessThan">
      <formula>0</formula>
    </cfRule>
  </conditionalFormatting>
  <conditionalFormatting sqref="O603">
    <cfRule type="cellIs" dxfId="4599" priority="57" operator="lessThan">
      <formula>0</formula>
    </cfRule>
  </conditionalFormatting>
  <conditionalFormatting sqref="O608">
    <cfRule type="cellIs" dxfId="4598" priority="50" operator="lessThan">
      <formula>0</formula>
    </cfRule>
  </conditionalFormatting>
  <conditionalFormatting sqref="P491:Q491">
    <cfRule type="cellIs" dxfId="4597" priority="309" operator="lessThan">
      <formula>0</formula>
    </cfRule>
  </conditionalFormatting>
  <conditionalFormatting sqref="Q492:Q496">
    <cfRule type="cellIs" dxfId="4596" priority="308" operator="lessThan">
      <formula>0</formula>
    </cfRule>
  </conditionalFormatting>
  <conditionalFormatting sqref="P492:P495">
    <cfRule type="cellIs" dxfId="4595" priority="307" operator="lessThan">
      <formula>0</formula>
    </cfRule>
  </conditionalFormatting>
  <conditionalFormatting sqref="P496">
    <cfRule type="cellIs" dxfId="4594" priority="306" operator="lessThan">
      <formula>0</formula>
    </cfRule>
  </conditionalFormatting>
  <conditionalFormatting sqref="P473:Q473 B473">
    <cfRule type="cellIs" dxfId="4593" priority="305" operator="lessThan">
      <formula>0</formula>
    </cfRule>
  </conditionalFormatting>
  <conditionalFormatting sqref="Q474:Q478">
    <cfRule type="cellIs" dxfId="4592" priority="304" operator="lessThan">
      <formula>0</formula>
    </cfRule>
  </conditionalFormatting>
  <conditionalFormatting sqref="P474:P477">
    <cfRule type="cellIs" dxfId="4591" priority="303" operator="lessThan">
      <formula>0</formula>
    </cfRule>
  </conditionalFormatting>
  <conditionalFormatting sqref="P478">
    <cfRule type="cellIs" dxfId="4590" priority="302" operator="lessThan">
      <formula>0</formula>
    </cfRule>
  </conditionalFormatting>
  <conditionalFormatting sqref="P479:Q479 B479">
    <cfRule type="cellIs" dxfId="4589" priority="301" operator="lessThan">
      <formula>0</formula>
    </cfRule>
  </conditionalFormatting>
  <conditionalFormatting sqref="Q480:Q484">
    <cfRule type="cellIs" dxfId="4588" priority="300" operator="lessThan">
      <formula>0</formula>
    </cfRule>
  </conditionalFormatting>
  <conditionalFormatting sqref="P480:P483">
    <cfRule type="cellIs" dxfId="4587" priority="299" operator="lessThan">
      <formula>0</formula>
    </cfRule>
  </conditionalFormatting>
  <conditionalFormatting sqref="P484">
    <cfRule type="cellIs" dxfId="4586" priority="298" operator="lessThan">
      <formula>0</formula>
    </cfRule>
  </conditionalFormatting>
  <conditionalFormatting sqref="P485:Q485 B485">
    <cfRule type="cellIs" dxfId="4585" priority="297" operator="lessThan">
      <formula>0</formula>
    </cfRule>
  </conditionalFormatting>
  <conditionalFormatting sqref="Q486:Q490">
    <cfRule type="cellIs" dxfId="4584" priority="296" operator="lessThan">
      <formula>0</formula>
    </cfRule>
  </conditionalFormatting>
  <conditionalFormatting sqref="P486:P489">
    <cfRule type="cellIs" dxfId="4583" priority="295" operator="lessThan">
      <formula>0</formula>
    </cfRule>
  </conditionalFormatting>
  <conditionalFormatting sqref="P490">
    <cfRule type="cellIs" dxfId="4582"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581" priority="291" operator="lessThan">
      <formula>0</formula>
    </cfRule>
  </conditionalFormatting>
  <conditionalFormatting sqref="O348">
    <cfRule type="cellIs" dxfId="4580" priority="290" operator="lessThan">
      <formula>0</formula>
    </cfRule>
  </conditionalFormatting>
  <conditionalFormatting sqref="O348">
    <cfRule type="cellIs" dxfId="4579" priority="289" operator="lessThan">
      <formula>0</formula>
    </cfRule>
  </conditionalFormatting>
  <conditionalFormatting sqref="O351:O354">
    <cfRule type="cellIs" dxfId="4578" priority="288" operator="lessThan">
      <formula>0</formula>
    </cfRule>
  </conditionalFormatting>
  <conditionalFormatting sqref="O363:O364">
    <cfRule type="cellIs" dxfId="4577" priority="287" operator="lessThan">
      <formula>0</formula>
    </cfRule>
  </conditionalFormatting>
  <conditionalFormatting sqref="O369:O370">
    <cfRule type="cellIs" dxfId="4576" priority="286" operator="lessThan">
      <formula>0</formula>
    </cfRule>
  </conditionalFormatting>
  <conditionalFormatting sqref="O375:O376">
    <cfRule type="cellIs" dxfId="4575" priority="285" operator="lessThan">
      <formula>0</formula>
    </cfRule>
  </conditionalFormatting>
  <conditionalFormatting sqref="O381:O383">
    <cfRule type="cellIs" dxfId="4574" priority="284" operator="lessThan">
      <formula>0</formula>
    </cfRule>
  </conditionalFormatting>
  <conditionalFormatting sqref="O355">
    <cfRule type="cellIs" dxfId="4573" priority="283" operator="lessThan">
      <formula>0</formula>
    </cfRule>
  </conditionalFormatting>
  <conditionalFormatting sqref="O593:O595">
    <cfRule type="cellIs" dxfId="4572" priority="281" operator="lessThan">
      <formula>0</formula>
    </cfRule>
  </conditionalFormatting>
  <conditionalFormatting sqref="O593:O595">
    <cfRule type="cellIs" dxfId="4571" priority="282" operator="lessThan">
      <formula>0</formula>
    </cfRule>
  </conditionalFormatting>
  <conditionalFormatting sqref="O601:O602 O599">
    <cfRule type="cellIs" dxfId="4570" priority="280" operator="lessThan">
      <formula>0</formula>
    </cfRule>
  </conditionalFormatting>
  <conditionalFormatting sqref="O621:O624">
    <cfRule type="cellIs" dxfId="4569" priority="275" operator="lessThan">
      <formula>0</formula>
    </cfRule>
  </conditionalFormatting>
  <conditionalFormatting sqref="O621:O624">
    <cfRule type="cellIs" dxfId="4568" priority="276" operator="lessThan">
      <formula>0</formula>
    </cfRule>
  </conditionalFormatting>
  <conditionalFormatting sqref="O626:O629">
    <cfRule type="cellIs" dxfId="4567" priority="274" operator="lessThan">
      <formula>0</formula>
    </cfRule>
  </conditionalFormatting>
  <conditionalFormatting sqref="O611:O614">
    <cfRule type="cellIs" dxfId="4566" priority="269" operator="lessThan">
      <formula>0</formula>
    </cfRule>
  </conditionalFormatting>
  <conditionalFormatting sqref="O611:O614">
    <cfRule type="cellIs" dxfId="4565" priority="270" operator="lessThan">
      <formula>0</formula>
    </cfRule>
  </conditionalFormatting>
  <conditionalFormatting sqref="O650 O663 O655:O661 O642:O645 O652:O653 O672:O675 O708:O711 O665:O670">
    <cfRule type="cellIs" dxfId="4564" priority="268" operator="lessThan">
      <formula>0</formula>
    </cfRule>
  </conditionalFormatting>
  <conditionalFormatting sqref="O674">
    <cfRule type="cellIs" dxfId="4563" priority="267" operator="lessThan">
      <formula>0</formula>
    </cfRule>
  </conditionalFormatting>
  <conditionalFormatting sqref="O647">
    <cfRule type="cellIs" dxfId="4562" priority="266" operator="lessThan">
      <formula>0</formula>
    </cfRule>
  </conditionalFormatting>
  <conditionalFormatting sqref="O393">
    <cfRule type="cellIs" dxfId="4561" priority="245" operator="lessThan">
      <formula>0</formula>
    </cfRule>
  </conditionalFormatting>
  <conditionalFormatting sqref="O390">
    <cfRule type="cellIs" dxfId="4560" priority="250" operator="lessThan">
      <formula>0</formula>
    </cfRule>
  </conditionalFormatting>
  <conditionalFormatting sqref="O393">
    <cfRule type="cellIs" dxfId="4559" priority="248" operator="lessThan">
      <formula>0</formula>
    </cfRule>
  </conditionalFormatting>
  <conditionalFormatting sqref="O378">
    <cfRule type="cellIs" dxfId="4558" priority="260" operator="lessThan">
      <formula>0</formula>
    </cfRule>
  </conditionalFormatting>
  <conditionalFormatting sqref="O372">
    <cfRule type="cellIs" dxfId="4557" priority="261" operator="lessThan">
      <formula>0</formula>
    </cfRule>
  </conditionalFormatting>
  <conditionalFormatting sqref="O384">
    <cfRule type="cellIs" dxfId="4556" priority="259" operator="lessThan">
      <formula>0</formula>
    </cfRule>
  </conditionalFormatting>
  <conditionalFormatting sqref="O387">
    <cfRule type="cellIs" dxfId="4555" priority="254" operator="lessThan">
      <formula>0</formula>
    </cfRule>
  </conditionalFormatting>
  <conditionalFormatting sqref="O387">
    <cfRule type="cellIs" dxfId="4554" priority="253" operator="lessThan">
      <formula>0</formula>
    </cfRule>
  </conditionalFormatting>
  <conditionalFormatting sqref="O387">
    <cfRule type="cellIs" dxfId="4553" priority="252" operator="lessThan">
      <formula>0</formula>
    </cfRule>
  </conditionalFormatting>
  <conditionalFormatting sqref="O387">
    <cfRule type="cellIs" dxfId="4552" priority="251" operator="lessThan">
      <formula>0</formula>
    </cfRule>
  </conditionalFormatting>
  <conditionalFormatting sqref="O393">
    <cfRule type="cellIs" dxfId="4551" priority="246" operator="lessThan">
      <formula>0</formula>
    </cfRule>
  </conditionalFormatting>
  <conditionalFormatting sqref="O393">
    <cfRule type="cellIs" dxfId="4550" priority="249" operator="lessThan">
      <formula>0</formula>
    </cfRule>
  </conditionalFormatting>
  <conditionalFormatting sqref="O393">
    <cfRule type="cellIs" dxfId="4549" priority="244" operator="lessThan">
      <formula>0</formula>
    </cfRule>
  </conditionalFormatting>
  <conditionalFormatting sqref="O393">
    <cfRule type="cellIs" dxfId="4548" priority="247" operator="lessThan">
      <formula>0</formula>
    </cfRule>
  </conditionalFormatting>
  <conditionalFormatting sqref="O393">
    <cfRule type="cellIs" dxfId="4547" priority="242" operator="lessThan">
      <formula>0</formula>
    </cfRule>
  </conditionalFormatting>
  <conditionalFormatting sqref="O393">
    <cfRule type="cellIs" dxfId="4546" priority="243" operator="lessThan">
      <formula>0</formula>
    </cfRule>
  </conditionalFormatting>
  <conditionalFormatting sqref="O399">
    <cfRule type="cellIs" dxfId="4545" priority="240" operator="lessThan">
      <formula>0</formula>
    </cfRule>
  </conditionalFormatting>
  <conditionalFormatting sqref="O396">
    <cfRule type="cellIs" dxfId="4544" priority="241" operator="lessThan">
      <formula>0</formula>
    </cfRule>
  </conditionalFormatting>
  <conditionalFormatting sqref="O399">
    <cfRule type="cellIs" dxfId="4543" priority="239" operator="lessThan">
      <formula>0</formula>
    </cfRule>
  </conditionalFormatting>
  <conditionalFormatting sqref="O399">
    <cfRule type="cellIs" dxfId="4542" priority="238" operator="lessThan">
      <formula>0</formula>
    </cfRule>
  </conditionalFormatting>
  <conditionalFormatting sqref="O399">
    <cfRule type="cellIs" dxfId="4541" priority="237" operator="lessThan">
      <formula>0</formula>
    </cfRule>
  </conditionalFormatting>
  <conditionalFormatting sqref="O399">
    <cfRule type="cellIs" dxfId="4540" priority="236" operator="lessThan">
      <formula>0</formula>
    </cfRule>
  </conditionalFormatting>
  <conditionalFormatting sqref="O399">
    <cfRule type="cellIs" dxfId="4539" priority="235" operator="lessThan">
      <formula>0</formula>
    </cfRule>
  </conditionalFormatting>
  <conditionalFormatting sqref="O399">
    <cfRule type="cellIs" dxfId="4538" priority="234" operator="lessThan">
      <formula>0</formula>
    </cfRule>
  </conditionalFormatting>
  <conditionalFormatting sqref="O399">
    <cfRule type="cellIs" dxfId="4537" priority="233" operator="lessThan">
      <formula>0</formula>
    </cfRule>
  </conditionalFormatting>
  <conditionalFormatting sqref="O402">
    <cfRule type="cellIs" dxfId="4536" priority="232" operator="lessThan">
      <formula>0</formula>
    </cfRule>
  </conditionalFormatting>
  <conditionalFormatting sqref="O355">
    <cfRule type="cellIs" dxfId="4535" priority="231" operator="lessThan">
      <formula>0</formula>
    </cfRule>
  </conditionalFormatting>
  <conditionalFormatting sqref="O361">
    <cfRule type="cellIs" dxfId="4534" priority="230" operator="lessThan">
      <formula>0</formula>
    </cfRule>
  </conditionalFormatting>
  <conditionalFormatting sqref="O361">
    <cfRule type="cellIs" dxfId="4533" priority="229" operator="lessThan">
      <formula>0</formula>
    </cfRule>
  </conditionalFormatting>
  <conditionalFormatting sqref="O367">
    <cfRule type="cellIs" dxfId="4532" priority="228" operator="lessThan">
      <formula>0</formula>
    </cfRule>
  </conditionalFormatting>
  <conditionalFormatting sqref="O367">
    <cfRule type="cellIs" dxfId="4531" priority="227" operator="lessThan">
      <formula>0</formula>
    </cfRule>
  </conditionalFormatting>
  <conditionalFormatting sqref="O373">
    <cfRule type="cellIs" dxfId="4530" priority="226" operator="lessThan">
      <formula>0</formula>
    </cfRule>
  </conditionalFormatting>
  <conditionalFormatting sqref="O373">
    <cfRule type="cellIs" dxfId="4529" priority="225" operator="lessThan">
      <formula>0</formula>
    </cfRule>
  </conditionalFormatting>
  <conditionalFormatting sqref="O379">
    <cfRule type="cellIs" dxfId="4528" priority="224" operator="lessThan">
      <formula>0</formula>
    </cfRule>
  </conditionalFormatting>
  <conditionalFormatting sqref="O379">
    <cfRule type="cellIs" dxfId="4527" priority="223" operator="lessThan">
      <formula>0</formula>
    </cfRule>
  </conditionalFormatting>
  <conditionalFormatting sqref="O385">
    <cfRule type="cellIs" dxfId="4526" priority="222" operator="lessThan">
      <formula>0</formula>
    </cfRule>
  </conditionalFormatting>
  <conditionalFormatting sqref="O385">
    <cfRule type="cellIs" dxfId="4525" priority="221" operator="lessThan">
      <formula>0</formula>
    </cfRule>
  </conditionalFormatting>
  <conditionalFormatting sqref="O391">
    <cfRule type="cellIs" dxfId="4524" priority="220" operator="lessThan">
      <formula>0</formula>
    </cfRule>
  </conditionalFormatting>
  <conditionalFormatting sqref="O391">
    <cfRule type="cellIs" dxfId="4523" priority="219" operator="lessThan">
      <formula>0</formula>
    </cfRule>
  </conditionalFormatting>
  <conditionalFormatting sqref="O397">
    <cfRule type="cellIs" dxfId="4522" priority="218" operator="lessThan">
      <formula>0</formula>
    </cfRule>
  </conditionalFormatting>
  <conditionalFormatting sqref="O397">
    <cfRule type="cellIs" dxfId="4521" priority="217" operator="lessThan">
      <formula>0</formula>
    </cfRule>
  </conditionalFormatting>
  <conditionalFormatting sqref="O405">
    <cfRule type="cellIs" dxfId="4520" priority="216" operator="lessThan">
      <formula>0</formula>
    </cfRule>
  </conditionalFormatting>
  <conditionalFormatting sqref="O405">
    <cfRule type="cellIs" dxfId="4519" priority="214" operator="lessThan">
      <formula>0</formula>
    </cfRule>
  </conditionalFormatting>
  <conditionalFormatting sqref="O405">
    <cfRule type="cellIs" dxfId="4518" priority="213" operator="lessThan">
      <formula>0</formula>
    </cfRule>
  </conditionalFormatting>
  <conditionalFormatting sqref="O405">
    <cfRule type="cellIs" dxfId="4517" priority="212" operator="lessThan">
      <formula>0</formula>
    </cfRule>
  </conditionalFormatting>
  <conditionalFormatting sqref="O405">
    <cfRule type="cellIs" dxfId="4516" priority="211" operator="lessThan">
      <formula>0</formula>
    </cfRule>
  </conditionalFormatting>
  <conditionalFormatting sqref="O405">
    <cfRule type="cellIs" dxfId="4515" priority="210" operator="lessThan">
      <formula>0</formula>
    </cfRule>
  </conditionalFormatting>
  <conditionalFormatting sqref="O405">
    <cfRule type="cellIs" dxfId="4514" priority="209" operator="lessThan">
      <formula>0</formula>
    </cfRule>
  </conditionalFormatting>
  <conditionalFormatting sqref="O408">
    <cfRule type="cellIs" dxfId="4513" priority="208" operator="lessThan">
      <formula>0</formula>
    </cfRule>
  </conditionalFormatting>
  <conditionalFormatting sqref="O409">
    <cfRule type="cellIs" dxfId="4512" priority="207" operator="lessThan">
      <formula>0</formula>
    </cfRule>
  </conditionalFormatting>
  <conditionalFormatting sqref="O409">
    <cfRule type="cellIs" dxfId="4511" priority="206" operator="lessThan">
      <formula>0</formula>
    </cfRule>
  </conditionalFormatting>
  <conditionalFormatting sqref="O411">
    <cfRule type="cellIs" dxfId="4510" priority="205" operator="lessThan">
      <formula>0</formula>
    </cfRule>
  </conditionalFormatting>
  <conditionalFormatting sqref="O411">
    <cfRule type="cellIs" dxfId="4509" priority="204" operator="lessThan">
      <formula>0</formula>
    </cfRule>
  </conditionalFormatting>
  <conditionalFormatting sqref="O411">
    <cfRule type="cellIs" dxfId="4508" priority="203" operator="lessThan">
      <formula>0</formula>
    </cfRule>
  </conditionalFormatting>
  <conditionalFormatting sqref="O411">
    <cfRule type="cellIs" dxfId="4507" priority="202" operator="lessThan">
      <formula>0</formula>
    </cfRule>
  </conditionalFormatting>
  <conditionalFormatting sqref="O411">
    <cfRule type="cellIs" dxfId="4506" priority="201" operator="lessThan">
      <formula>0</formula>
    </cfRule>
  </conditionalFormatting>
  <conditionalFormatting sqref="O411">
    <cfRule type="cellIs" dxfId="4505" priority="200" operator="lessThan">
      <formula>0</formula>
    </cfRule>
  </conditionalFormatting>
  <conditionalFormatting sqref="O411">
    <cfRule type="cellIs" dxfId="4504" priority="199" operator="lessThan">
      <formula>0</formula>
    </cfRule>
  </conditionalFormatting>
  <conditionalFormatting sqref="O411">
    <cfRule type="cellIs" dxfId="4503" priority="198" operator="lessThan">
      <formula>0</formula>
    </cfRule>
  </conditionalFormatting>
  <conditionalFormatting sqref="O414">
    <cfRule type="cellIs" dxfId="4502" priority="197" operator="lessThan">
      <formula>0</formula>
    </cfRule>
  </conditionalFormatting>
  <conditionalFormatting sqref="O415">
    <cfRule type="cellIs" dxfId="4501" priority="196" operator="lessThan">
      <formula>0</formula>
    </cfRule>
  </conditionalFormatting>
  <conditionalFormatting sqref="O415">
    <cfRule type="cellIs" dxfId="4500" priority="195" operator="lessThan">
      <formula>0</formula>
    </cfRule>
  </conditionalFormatting>
  <conditionalFormatting sqref="O417">
    <cfRule type="cellIs" dxfId="4499" priority="194" operator="lessThan">
      <formula>0</formula>
    </cfRule>
  </conditionalFormatting>
  <conditionalFormatting sqref="O417">
    <cfRule type="cellIs" dxfId="4498" priority="193" operator="lessThan">
      <formula>0</formula>
    </cfRule>
  </conditionalFormatting>
  <conditionalFormatting sqref="O417">
    <cfRule type="cellIs" dxfId="4497" priority="192" operator="lessThan">
      <formula>0</formula>
    </cfRule>
  </conditionalFormatting>
  <conditionalFormatting sqref="O417">
    <cfRule type="cellIs" dxfId="4496" priority="191" operator="lessThan">
      <formula>0</formula>
    </cfRule>
  </conditionalFormatting>
  <conditionalFormatting sqref="O417">
    <cfRule type="cellIs" dxfId="4495" priority="190" operator="lessThan">
      <formula>0</formula>
    </cfRule>
  </conditionalFormatting>
  <conditionalFormatting sqref="O417">
    <cfRule type="cellIs" dxfId="4494" priority="189" operator="lessThan">
      <formula>0</formula>
    </cfRule>
  </conditionalFormatting>
  <conditionalFormatting sqref="O417">
    <cfRule type="cellIs" dxfId="4493" priority="188" operator="lessThan">
      <formula>0</formula>
    </cfRule>
  </conditionalFormatting>
  <conditionalFormatting sqref="O417">
    <cfRule type="cellIs" dxfId="4492" priority="187" operator="lessThan">
      <formula>0</formula>
    </cfRule>
  </conditionalFormatting>
  <conditionalFormatting sqref="O420">
    <cfRule type="cellIs" dxfId="4491" priority="186" operator="lessThan">
      <formula>0</formula>
    </cfRule>
  </conditionalFormatting>
  <conditionalFormatting sqref="O421">
    <cfRule type="cellIs" dxfId="4490" priority="185" operator="lessThan">
      <formula>0</formula>
    </cfRule>
  </conditionalFormatting>
  <conditionalFormatting sqref="O421">
    <cfRule type="cellIs" dxfId="4489" priority="184" operator="lessThan">
      <formula>0</formula>
    </cfRule>
  </conditionalFormatting>
  <conditionalFormatting sqref="O423">
    <cfRule type="cellIs" dxfId="4488" priority="183" operator="lessThan">
      <formula>0</formula>
    </cfRule>
  </conditionalFormatting>
  <conditionalFormatting sqref="O423">
    <cfRule type="cellIs" dxfId="4487" priority="182" operator="lessThan">
      <formula>0</formula>
    </cfRule>
  </conditionalFormatting>
  <conditionalFormatting sqref="O423">
    <cfRule type="cellIs" dxfId="4486" priority="181" operator="lessThan">
      <formula>0</formula>
    </cfRule>
  </conditionalFormatting>
  <conditionalFormatting sqref="O423">
    <cfRule type="cellIs" dxfId="4485" priority="180" operator="lessThan">
      <formula>0</formula>
    </cfRule>
  </conditionalFormatting>
  <conditionalFormatting sqref="O423">
    <cfRule type="cellIs" dxfId="4484" priority="179" operator="lessThan">
      <formula>0</formula>
    </cfRule>
  </conditionalFormatting>
  <conditionalFormatting sqref="O423">
    <cfRule type="cellIs" dxfId="4483" priority="178" operator="lessThan">
      <formula>0</formula>
    </cfRule>
  </conditionalFormatting>
  <conditionalFormatting sqref="O423">
    <cfRule type="cellIs" dxfId="4482" priority="177" operator="lessThan">
      <formula>0</formula>
    </cfRule>
  </conditionalFormatting>
  <conditionalFormatting sqref="O423">
    <cfRule type="cellIs" dxfId="4481" priority="176" operator="lessThan">
      <formula>0</formula>
    </cfRule>
  </conditionalFormatting>
  <conditionalFormatting sqref="O426">
    <cfRule type="cellIs" dxfId="4480" priority="175" operator="lessThan">
      <formula>0</formula>
    </cfRule>
  </conditionalFormatting>
  <conditionalFormatting sqref="O427">
    <cfRule type="cellIs" dxfId="4479" priority="174" operator="lessThan">
      <formula>0</formula>
    </cfRule>
  </conditionalFormatting>
  <conditionalFormatting sqref="O427">
    <cfRule type="cellIs" dxfId="4478" priority="173" operator="lessThan">
      <formula>0</formula>
    </cfRule>
  </conditionalFormatting>
  <conditionalFormatting sqref="O429">
    <cfRule type="cellIs" dxfId="4477" priority="172" operator="lessThan">
      <formula>0</formula>
    </cfRule>
  </conditionalFormatting>
  <conditionalFormatting sqref="O429">
    <cfRule type="cellIs" dxfId="4476" priority="171" operator="lessThan">
      <formula>0</formula>
    </cfRule>
  </conditionalFormatting>
  <conditionalFormatting sqref="O429">
    <cfRule type="cellIs" dxfId="4475" priority="170" operator="lessThan">
      <formula>0</formula>
    </cfRule>
  </conditionalFormatting>
  <conditionalFormatting sqref="O429">
    <cfRule type="cellIs" dxfId="4474" priority="169" operator="lessThan">
      <formula>0</formula>
    </cfRule>
  </conditionalFormatting>
  <conditionalFormatting sqref="O429">
    <cfRule type="cellIs" dxfId="4473" priority="168" operator="lessThan">
      <formula>0</formula>
    </cfRule>
  </conditionalFormatting>
  <conditionalFormatting sqref="O429">
    <cfRule type="cellIs" dxfId="4472" priority="167" operator="lessThan">
      <formula>0</formula>
    </cfRule>
  </conditionalFormatting>
  <conditionalFormatting sqref="O429">
    <cfRule type="cellIs" dxfId="4471" priority="166" operator="lessThan">
      <formula>0</formula>
    </cfRule>
  </conditionalFormatting>
  <conditionalFormatting sqref="O429">
    <cfRule type="cellIs" dxfId="4470" priority="165" operator="lessThan">
      <formula>0</formula>
    </cfRule>
  </conditionalFormatting>
  <conditionalFormatting sqref="O432">
    <cfRule type="cellIs" dxfId="4469" priority="164" operator="lessThan">
      <formula>0</formula>
    </cfRule>
  </conditionalFormatting>
  <conditionalFormatting sqref="O435">
    <cfRule type="cellIs" dxfId="4468" priority="163" operator="lessThan">
      <formula>0</formula>
    </cfRule>
  </conditionalFormatting>
  <conditionalFormatting sqref="O435">
    <cfRule type="cellIs" dxfId="4467" priority="162" operator="lessThan">
      <formula>0</formula>
    </cfRule>
  </conditionalFormatting>
  <conditionalFormatting sqref="O435">
    <cfRule type="cellIs" dxfId="4466" priority="161" operator="lessThan">
      <formula>0</formula>
    </cfRule>
  </conditionalFormatting>
  <conditionalFormatting sqref="O435">
    <cfRule type="cellIs" dxfId="4465" priority="160" operator="lessThan">
      <formula>0</formula>
    </cfRule>
  </conditionalFormatting>
  <conditionalFormatting sqref="O435">
    <cfRule type="cellIs" dxfId="4464" priority="159" operator="lessThan">
      <formula>0</formula>
    </cfRule>
  </conditionalFormatting>
  <conditionalFormatting sqref="O435">
    <cfRule type="cellIs" dxfId="4463" priority="158" operator="lessThan">
      <formula>0</formula>
    </cfRule>
  </conditionalFormatting>
  <conditionalFormatting sqref="O435">
    <cfRule type="cellIs" dxfId="4462" priority="157" operator="lessThan">
      <formula>0</formula>
    </cfRule>
  </conditionalFormatting>
  <conditionalFormatting sqref="O435">
    <cfRule type="cellIs" dxfId="4461" priority="156" operator="lessThan">
      <formula>0</formula>
    </cfRule>
  </conditionalFormatting>
  <conditionalFormatting sqref="O438">
    <cfRule type="cellIs" dxfId="4460" priority="155" operator="lessThan">
      <formula>0</formula>
    </cfRule>
  </conditionalFormatting>
  <conditionalFormatting sqref="O439">
    <cfRule type="cellIs" dxfId="4459" priority="154" operator="lessThan">
      <formula>0</formula>
    </cfRule>
  </conditionalFormatting>
  <conditionalFormatting sqref="O439">
    <cfRule type="cellIs" dxfId="4458" priority="153" operator="lessThan">
      <formula>0</formula>
    </cfRule>
  </conditionalFormatting>
  <conditionalFormatting sqref="O441">
    <cfRule type="cellIs" dxfId="4457" priority="152" operator="lessThan">
      <formula>0</formula>
    </cfRule>
  </conditionalFormatting>
  <conditionalFormatting sqref="O441">
    <cfRule type="cellIs" dxfId="4456" priority="151" operator="lessThan">
      <formula>0</formula>
    </cfRule>
  </conditionalFormatting>
  <conditionalFormatting sqref="O441">
    <cfRule type="cellIs" dxfId="4455" priority="150" operator="lessThan">
      <formula>0</formula>
    </cfRule>
  </conditionalFormatting>
  <conditionalFormatting sqref="O441">
    <cfRule type="cellIs" dxfId="4454" priority="149" operator="lessThan">
      <formula>0</formula>
    </cfRule>
  </conditionalFormatting>
  <conditionalFormatting sqref="O441">
    <cfRule type="cellIs" dxfId="4453" priority="148" operator="lessThan">
      <formula>0</formula>
    </cfRule>
  </conditionalFormatting>
  <conditionalFormatting sqref="O441">
    <cfRule type="cellIs" dxfId="4452" priority="147" operator="lessThan">
      <formula>0</formula>
    </cfRule>
  </conditionalFormatting>
  <conditionalFormatting sqref="O441">
    <cfRule type="cellIs" dxfId="4451" priority="146" operator="lessThan">
      <formula>0</formula>
    </cfRule>
  </conditionalFormatting>
  <conditionalFormatting sqref="O441">
    <cfRule type="cellIs" dxfId="4450" priority="145" operator="lessThan">
      <formula>0</formula>
    </cfRule>
  </conditionalFormatting>
  <conditionalFormatting sqref="O444">
    <cfRule type="cellIs" dxfId="4449" priority="144" operator="lessThan">
      <formula>0</formula>
    </cfRule>
  </conditionalFormatting>
  <conditionalFormatting sqref="O445">
    <cfRule type="cellIs" dxfId="4448" priority="143" operator="lessThan">
      <formula>0</formula>
    </cfRule>
  </conditionalFormatting>
  <conditionalFormatting sqref="O445">
    <cfRule type="cellIs" dxfId="4447" priority="142" operator="lessThan">
      <formula>0</formula>
    </cfRule>
  </conditionalFormatting>
  <conditionalFormatting sqref="O448">
    <cfRule type="cellIs" dxfId="4446" priority="141" operator="lessThan">
      <formula>0</formula>
    </cfRule>
  </conditionalFormatting>
  <conditionalFormatting sqref="O448">
    <cfRule type="cellIs" dxfId="4445" priority="140" operator="lessThan">
      <formula>0</formula>
    </cfRule>
  </conditionalFormatting>
  <conditionalFormatting sqref="O448">
    <cfRule type="cellIs" dxfId="4444" priority="139" operator="lessThan">
      <formula>0</formula>
    </cfRule>
  </conditionalFormatting>
  <conditionalFormatting sqref="O448">
    <cfRule type="cellIs" dxfId="4443" priority="138" operator="lessThan">
      <formula>0</formula>
    </cfRule>
  </conditionalFormatting>
  <conditionalFormatting sqref="O448">
    <cfRule type="cellIs" dxfId="4442" priority="137" operator="lessThan">
      <formula>0</formula>
    </cfRule>
  </conditionalFormatting>
  <conditionalFormatting sqref="O448">
    <cfRule type="cellIs" dxfId="4441" priority="136" operator="lessThan">
      <formula>0</formula>
    </cfRule>
  </conditionalFormatting>
  <conditionalFormatting sqref="O448">
    <cfRule type="cellIs" dxfId="4440" priority="135" operator="lessThan">
      <formula>0</formula>
    </cfRule>
  </conditionalFormatting>
  <conditionalFormatting sqref="O448">
    <cfRule type="cellIs" dxfId="4439" priority="134" operator="lessThan">
      <formula>0</formula>
    </cfRule>
  </conditionalFormatting>
  <conditionalFormatting sqref="O451">
    <cfRule type="cellIs" dxfId="4438" priority="133" operator="lessThan">
      <formula>0</formula>
    </cfRule>
  </conditionalFormatting>
  <conditionalFormatting sqref="O452">
    <cfRule type="cellIs" dxfId="4437" priority="132" operator="lessThan">
      <formula>0</formula>
    </cfRule>
  </conditionalFormatting>
  <conditionalFormatting sqref="O452">
    <cfRule type="cellIs" dxfId="4436" priority="131" operator="lessThan">
      <formula>0</formula>
    </cfRule>
  </conditionalFormatting>
  <conditionalFormatting sqref="O454">
    <cfRule type="cellIs" dxfId="4435" priority="130" operator="lessThan">
      <formula>0</formula>
    </cfRule>
  </conditionalFormatting>
  <conditionalFormatting sqref="O454">
    <cfRule type="cellIs" dxfId="4434" priority="129" operator="lessThan">
      <formula>0</formula>
    </cfRule>
  </conditionalFormatting>
  <conditionalFormatting sqref="O454">
    <cfRule type="cellIs" dxfId="4433" priority="128" operator="lessThan">
      <formula>0</formula>
    </cfRule>
  </conditionalFormatting>
  <conditionalFormatting sqref="O454">
    <cfRule type="cellIs" dxfId="4432" priority="127" operator="lessThan">
      <formula>0</formula>
    </cfRule>
  </conditionalFormatting>
  <conditionalFormatting sqref="O454">
    <cfRule type="cellIs" dxfId="4431" priority="126" operator="lessThan">
      <formula>0</formula>
    </cfRule>
  </conditionalFormatting>
  <conditionalFormatting sqref="O454">
    <cfRule type="cellIs" dxfId="4430" priority="125" operator="lessThan">
      <formula>0</formula>
    </cfRule>
  </conditionalFormatting>
  <conditionalFormatting sqref="O454">
    <cfRule type="cellIs" dxfId="4429" priority="124" operator="lessThan">
      <formula>0</formula>
    </cfRule>
  </conditionalFormatting>
  <conditionalFormatting sqref="O454">
    <cfRule type="cellIs" dxfId="4428" priority="123" operator="lessThan">
      <formula>0</formula>
    </cfRule>
  </conditionalFormatting>
  <conditionalFormatting sqref="O457">
    <cfRule type="cellIs" dxfId="4427" priority="122" operator="lessThan">
      <formula>0</formula>
    </cfRule>
  </conditionalFormatting>
  <conditionalFormatting sqref="O458">
    <cfRule type="cellIs" dxfId="4426" priority="121" operator="lessThan">
      <formula>0</formula>
    </cfRule>
  </conditionalFormatting>
  <conditionalFormatting sqref="O458">
    <cfRule type="cellIs" dxfId="4425" priority="120" operator="lessThan">
      <formula>0</formula>
    </cfRule>
  </conditionalFormatting>
  <conditionalFormatting sqref="O461:O464">
    <cfRule type="cellIs" dxfId="4424" priority="119" operator="lessThan">
      <formula>0</formula>
    </cfRule>
  </conditionalFormatting>
  <conditionalFormatting sqref="O461:O464">
    <cfRule type="expression" dxfId="4423" priority="117">
      <formula>O461/N461&gt;1</formula>
    </cfRule>
    <cfRule type="expression" dxfId="4422" priority="118">
      <formula>O461/N461&lt;1</formula>
    </cfRule>
  </conditionalFormatting>
  <conditionalFormatting sqref="O552 O560 O575 O589">
    <cfRule type="expression" dxfId="4421" priority="115">
      <formula>O552/#REF!&gt;1</formula>
    </cfRule>
    <cfRule type="expression" dxfId="4420" priority="116">
      <formula>O552/#REF!&lt;1</formula>
    </cfRule>
  </conditionalFormatting>
  <conditionalFormatting sqref="O512">
    <cfRule type="cellIs" dxfId="4419" priority="114" operator="lessThan">
      <formula>0</formula>
    </cfRule>
  </conditionalFormatting>
  <conditionalFormatting sqref="O512">
    <cfRule type="expression" dxfId="4418" priority="112">
      <formula>O512/N512&gt;1</formula>
    </cfRule>
    <cfRule type="expression" dxfId="4417" priority="113">
      <formula>O512/N512&lt;1</formula>
    </cfRule>
  </conditionalFormatting>
  <conditionalFormatting sqref="O596">
    <cfRule type="cellIs" dxfId="4416" priority="111" operator="lessThan">
      <formula>0</formula>
    </cfRule>
  </conditionalFormatting>
  <conditionalFormatting sqref="O600">
    <cfRule type="cellIs" dxfId="4415" priority="110" operator="lessThan">
      <formula>0</formula>
    </cfRule>
  </conditionalFormatting>
  <conditionalFormatting sqref="O600">
    <cfRule type="cellIs" dxfId="4414" priority="109" operator="lessThan">
      <formula>0</formula>
    </cfRule>
  </conditionalFormatting>
  <conditionalFormatting sqref="O710">
    <cfRule type="cellIs" dxfId="4413" priority="108" operator="lessThan">
      <formula>0</formula>
    </cfRule>
  </conditionalFormatting>
  <conditionalFormatting sqref="O654 O651 O648:O649 O632:O634">
    <cfRule type="expression" dxfId="4412" priority="95">
      <formula>O632/N632&gt;1</formula>
    </cfRule>
    <cfRule type="expression" dxfId="4411" priority="96">
      <formula>O632/N632&lt;1</formula>
    </cfRule>
  </conditionalFormatting>
  <conditionalFormatting sqref="O507:O510">
    <cfRule type="cellIs" dxfId="4410" priority="107" operator="lessThan">
      <formula>0</formula>
    </cfRule>
  </conditionalFormatting>
  <conditionalFormatting sqref="O507:O510">
    <cfRule type="expression" dxfId="4409" priority="105">
      <formula>O507/N507&gt;1</formula>
    </cfRule>
    <cfRule type="expression" dxfId="4408" priority="106">
      <formula>O507/N507&lt;1</formula>
    </cfRule>
  </conditionalFormatting>
  <conditionalFormatting sqref="O588 O574 O559 O551">
    <cfRule type="cellIs" dxfId="4407" priority="104" operator="lessThan">
      <formula>0</formula>
    </cfRule>
  </conditionalFormatting>
  <conditionalFormatting sqref="O584:O587 O570:O573 O555:O558 O547:O550">
    <cfRule type="cellIs" dxfId="4406" priority="103" operator="lessThan">
      <formula>0</formula>
    </cfRule>
  </conditionalFormatting>
  <conditionalFormatting sqref="O584:O587 O570:O573 O555:O558 O547:O550">
    <cfRule type="expression" dxfId="4405" priority="101">
      <formula>O547/N547&gt;1</formula>
    </cfRule>
    <cfRule type="expression" dxfId="4404" priority="102">
      <formula>O547/N547&lt;1</formula>
    </cfRule>
  </conditionalFormatting>
  <conditionalFormatting sqref="O588 O574 O559 O551">
    <cfRule type="cellIs" dxfId="4403" priority="100" operator="lessThan">
      <formula>0</formula>
    </cfRule>
  </conditionalFormatting>
  <conditionalFormatting sqref="O588 O574 O559 O551">
    <cfRule type="expression" dxfId="4402" priority="98">
      <formula>O551/N551&gt;1</formula>
    </cfRule>
    <cfRule type="expression" dxfId="4401" priority="99">
      <formula>O551/N551&lt;1</formula>
    </cfRule>
  </conditionalFormatting>
  <conditionalFormatting sqref="O654 O651 O648:O649 O632:O634">
    <cfRule type="cellIs" dxfId="4400" priority="97" operator="lessThan">
      <formula>0</formula>
    </cfRule>
  </conditionalFormatting>
  <conditionalFormatting sqref="O504">
    <cfRule type="expression" dxfId="4399" priority="292">
      <formula>O504/#REF!&gt;1</formula>
    </cfRule>
    <cfRule type="expression" dxfId="4398" priority="293">
      <formula>O504/#REF!&lt;1</formula>
    </cfRule>
  </conditionalFormatting>
  <conditionalFormatting sqref="O465">
    <cfRule type="cellIs" dxfId="4397" priority="94" operator="lessThan">
      <formula>0</formula>
    </cfRule>
  </conditionalFormatting>
  <conditionalFormatting sqref="O465">
    <cfRule type="expression" dxfId="4396" priority="92">
      <formula>O465/N465&gt;1</formula>
    </cfRule>
    <cfRule type="expression" dxfId="4395" priority="93">
      <formula>O465/N465&lt;1</formula>
    </cfRule>
  </conditionalFormatting>
  <conditionalFormatting sqref="O511">
    <cfRule type="cellIs" dxfId="4394" priority="91" operator="lessThan">
      <formula>0</formula>
    </cfRule>
  </conditionalFormatting>
  <conditionalFormatting sqref="O511">
    <cfRule type="expression" dxfId="4393" priority="89">
      <formula>O511/N511&gt;1</formula>
    </cfRule>
    <cfRule type="expression" dxfId="4392" priority="90">
      <formula>O511/N511&lt;1</formula>
    </cfRule>
  </conditionalFormatting>
  <conditionalFormatting sqref="O568">
    <cfRule type="cellIs" dxfId="4391" priority="79" operator="lessThan">
      <formula>0</formula>
    </cfRule>
  </conditionalFormatting>
  <conditionalFormatting sqref="O603">
    <cfRule type="expression" dxfId="4390" priority="53">
      <formula>O603/N603&gt;1</formula>
    </cfRule>
    <cfRule type="expression" dxfId="4389" priority="54">
      <formula>O603/N603&lt;1</formula>
    </cfRule>
  </conditionalFormatting>
  <conditionalFormatting sqref="O552">
    <cfRule type="cellIs" dxfId="4388" priority="76" operator="lessThan">
      <formula>0</formula>
    </cfRule>
  </conditionalFormatting>
  <conditionalFormatting sqref="O552">
    <cfRule type="expression" dxfId="4387" priority="74">
      <formula>O552/N552&gt;1</formula>
    </cfRule>
    <cfRule type="expression" dxfId="4386" priority="75">
      <formula>O552/N552&lt;1</formula>
    </cfRule>
  </conditionalFormatting>
  <conditionalFormatting sqref="O560">
    <cfRule type="cellIs" dxfId="4385" priority="73" operator="lessThan">
      <formula>0</formula>
    </cfRule>
  </conditionalFormatting>
  <conditionalFormatting sqref="O560">
    <cfRule type="expression" dxfId="4384" priority="71">
      <formula>O560/N560&gt;1</formula>
    </cfRule>
    <cfRule type="expression" dxfId="4383" priority="72">
      <formula>O560/N560&lt;1</formula>
    </cfRule>
  </conditionalFormatting>
  <conditionalFormatting sqref="O575">
    <cfRule type="cellIs" dxfId="4382" priority="70" operator="lessThan">
      <formula>0</formula>
    </cfRule>
  </conditionalFormatting>
  <conditionalFormatting sqref="O575">
    <cfRule type="expression" dxfId="4381" priority="68">
      <formula>O575/N575&gt;1</formula>
    </cfRule>
    <cfRule type="expression" dxfId="4380" priority="69">
      <formula>O575/N575&lt;1</formula>
    </cfRule>
  </conditionalFormatting>
  <conditionalFormatting sqref="O589">
    <cfRule type="cellIs" dxfId="4379" priority="67" operator="lessThan">
      <formula>0</formula>
    </cfRule>
  </conditionalFormatting>
  <conditionalFormatting sqref="O589">
    <cfRule type="expression" dxfId="4378" priority="65">
      <formula>O589/N589&gt;1</formula>
    </cfRule>
    <cfRule type="expression" dxfId="4377" priority="66">
      <formula>O589/N589&lt;1</formula>
    </cfRule>
  </conditionalFormatting>
  <conditionalFormatting sqref="O521">
    <cfRule type="cellIs" dxfId="4376" priority="88" operator="lessThan">
      <formula>0</formula>
    </cfRule>
  </conditionalFormatting>
  <conditionalFormatting sqref="O521">
    <cfRule type="expression" dxfId="4375" priority="86">
      <formula>O521/N521&gt;1</formula>
    </cfRule>
    <cfRule type="expression" dxfId="4374" priority="87">
      <formula>O521/N521&lt;1</formula>
    </cfRule>
  </conditionalFormatting>
  <conditionalFormatting sqref="O529">
    <cfRule type="cellIs" dxfId="4373" priority="85" operator="lessThan">
      <formula>0</formula>
    </cfRule>
  </conditionalFormatting>
  <conditionalFormatting sqref="O529">
    <cfRule type="expression" dxfId="4372" priority="83">
      <formula>O529/N529&gt;1</formula>
    </cfRule>
    <cfRule type="expression" dxfId="4371" priority="84">
      <formula>O529/N529&lt;1</formula>
    </cfRule>
  </conditionalFormatting>
  <conditionalFormatting sqref="O582">
    <cfRule type="expression" dxfId="4370" priority="62">
      <formula>O582/N582&gt;1</formula>
    </cfRule>
    <cfRule type="expression" dxfId="4369" priority="63">
      <formula>O582/N582&lt;1</formula>
    </cfRule>
  </conditionalFormatting>
  <conditionalFormatting sqref="O537">
    <cfRule type="cellIs" dxfId="4368" priority="82" operator="lessThan">
      <formula>0</formula>
    </cfRule>
  </conditionalFormatting>
  <conditionalFormatting sqref="O537">
    <cfRule type="expression" dxfId="4367" priority="80">
      <formula>O537/N537&gt;1</formula>
    </cfRule>
    <cfRule type="expression" dxfId="4366" priority="81">
      <formula>O537/N537&lt;1</formula>
    </cfRule>
  </conditionalFormatting>
  <conditionalFormatting sqref="O641:O645 B636:O637">
    <cfRule type="cellIs" dxfId="4365" priority="61" operator="lessThan">
      <formula>0</formula>
    </cfRule>
  </conditionalFormatting>
  <conditionalFormatting sqref="O568">
    <cfRule type="expression" dxfId="4364" priority="77">
      <formula>O568/N568&gt;1</formula>
    </cfRule>
    <cfRule type="expression" dxfId="4363" priority="78">
      <formula>O568/N568&lt;1</formula>
    </cfRule>
  </conditionalFormatting>
  <conditionalFormatting sqref="O597">
    <cfRule type="cellIs" dxfId="4362" priority="60" operator="lessThan">
      <formula>0</formula>
    </cfRule>
  </conditionalFormatting>
  <conditionalFormatting sqref="O608">
    <cfRule type="expression" dxfId="4361" priority="48">
      <formula>O608/N608&gt;1</formula>
    </cfRule>
    <cfRule type="expression" dxfId="4360" priority="49">
      <formula>O608/N608&lt;1</formula>
    </cfRule>
  </conditionalFormatting>
  <conditionalFormatting sqref="O582">
    <cfRule type="cellIs" dxfId="4359" priority="64" operator="lessThan">
      <formula>0</formula>
    </cfRule>
  </conditionalFormatting>
  <conditionalFormatting sqref="O597">
    <cfRule type="expression" dxfId="4358" priority="58">
      <formula>O597/N597&gt;1</formula>
    </cfRule>
    <cfRule type="expression" dxfId="4357" priority="59">
      <formula>O597/N597&lt;1</formula>
    </cfRule>
  </conditionalFormatting>
  <conditionalFormatting sqref="O676:O679">
    <cfRule type="cellIs" dxfId="4356" priority="47" operator="lessThan">
      <formula>0</formula>
    </cfRule>
  </conditionalFormatting>
  <conditionalFormatting sqref="O678">
    <cfRule type="cellIs" dxfId="4355" priority="46" operator="lessThan">
      <formula>0</formula>
    </cfRule>
  </conditionalFormatting>
  <conditionalFormatting sqref="O680:O683">
    <cfRule type="cellIs" dxfId="4354" priority="45" operator="lessThan">
      <formula>0</formula>
    </cfRule>
  </conditionalFormatting>
  <conditionalFormatting sqref="O682">
    <cfRule type="cellIs" dxfId="4353" priority="44" operator="lessThan">
      <formula>0</formula>
    </cfRule>
  </conditionalFormatting>
  <conditionalFormatting sqref="O684:O687">
    <cfRule type="cellIs" dxfId="4352" priority="43" operator="lessThan">
      <formula>0</formula>
    </cfRule>
  </conditionalFormatting>
  <conditionalFormatting sqref="O686">
    <cfRule type="cellIs" dxfId="4351" priority="42" operator="lessThan">
      <formula>0</formula>
    </cfRule>
  </conditionalFormatting>
  <conditionalFormatting sqref="O688:O691">
    <cfRule type="cellIs" dxfId="4350" priority="41" operator="lessThan">
      <formula>0</formula>
    </cfRule>
  </conditionalFormatting>
  <conditionalFormatting sqref="O690">
    <cfRule type="cellIs" dxfId="4349" priority="40" operator="lessThan">
      <formula>0</formula>
    </cfRule>
  </conditionalFormatting>
  <conditionalFormatting sqref="O692:O693 O695">
    <cfRule type="cellIs" dxfId="4348" priority="39" operator="lessThan">
      <formula>0</formula>
    </cfRule>
  </conditionalFormatting>
  <conditionalFormatting sqref="O696:O699">
    <cfRule type="cellIs" dxfId="4347" priority="38" operator="lessThan">
      <formula>0</formula>
    </cfRule>
  </conditionalFormatting>
  <conditionalFormatting sqref="O698">
    <cfRule type="cellIs" dxfId="4346" priority="37" operator="lessThan">
      <formula>0</formula>
    </cfRule>
  </conditionalFormatting>
  <conditionalFormatting sqref="O700:O703">
    <cfRule type="cellIs" dxfId="4345" priority="36" operator="lessThan">
      <formula>0</formula>
    </cfRule>
  </conditionalFormatting>
  <conditionalFormatting sqref="O702">
    <cfRule type="cellIs" dxfId="4344" priority="35" operator="lessThan">
      <formula>0</formula>
    </cfRule>
  </conditionalFormatting>
  <conditionalFormatting sqref="O704:O707">
    <cfRule type="cellIs" dxfId="4343" priority="34" operator="lessThan">
      <formula>0</formula>
    </cfRule>
  </conditionalFormatting>
  <conditionalFormatting sqref="O706">
    <cfRule type="cellIs" dxfId="4342" priority="33" operator="lessThan">
      <formula>0</formula>
    </cfRule>
  </conditionalFormatting>
  <conditionalFormatting sqref="O712:O715">
    <cfRule type="cellIs" dxfId="4341" priority="32" operator="lessThan">
      <formula>0</formula>
    </cfRule>
  </conditionalFormatting>
  <conditionalFormatting sqref="O714">
    <cfRule type="cellIs" dxfId="4340" priority="31" operator="lessThan">
      <formula>0</formula>
    </cfRule>
  </conditionalFormatting>
  <conditionalFormatting sqref="O716:O719">
    <cfRule type="cellIs" dxfId="4339" priority="30" operator="lessThan">
      <formula>0</formula>
    </cfRule>
  </conditionalFormatting>
  <conditionalFormatting sqref="O718">
    <cfRule type="cellIs" dxfId="4338" priority="29" operator="lessThan">
      <formula>0</formula>
    </cfRule>
  </conditionalFormatting>
  <conditionalFormatting sqref="O466">
    <cfRule type="cellIs" dxfId="4337" priority="28" operator="lessThan">
      <formula>0</formula>
    </cfRule>
  </conditionalFormatting>
  <conditionalFormatting sqref="O505">
    <cfRule type="cellIs" dxfId="4336" priority="27" operator="lessThan">
      <formula>0</formula>
    </cfRule>
  </conditionalFormatting>
  <conditionalFormatting sqref="O513">
    <cfRule type="cellIs" dxfId="4335" priority="26" operator="lessThan">
      <formula>0</formula>
    </cfRule>
  </conditionalFormatting>
  <conditionalFormatting sqref="O522">
    <cfRule type="cellIs" dxfId="4334" priority="25" operator="lessThan">
      <formula>0</formula>
    </cfRule>
  </conditionalFormatting>
  <conditionalFormatting sqref="O530">
    <cfRule type="cellIs" dxfId="4333" priority="24" operator="lessThan">
      <formula>0</formula>
    </cfRule>
  </conditionalFormatting>
  <conditionalFormatting sqref="O538">
    <cfRule type="cellIs" dxfId="4332" priority="23" operator="lessThan">
      <formula>0</formula>
    </cfRule>
  </conditionalFormatting>
  <conditionalFormatting sqref="O553">
    <cfRule type="cellIs" dxfId="4331" priority="22" operator="lessThan">
      <formula>0</formula>
    </cfRule>
  </conditionalFormatting>
  <conditionalFormatting sqref="O561">
    <cfRule type="cellIs" dxfId="4330" priority="21" operator="lessThan">
      <formula>0</formula>
    </cfRule>
  </conditionalFormatting>
  <conditionalFormatting sqref="O590">
    <cfRule type="cellIs" dxfId="4329" priority="20" operator="lessThan">
      <formula>0</formula>
    </cfRule>
  </conditionalFormatting>
  <conditionalFormatting sqref="B720:N723">
    <cfRule type="cellIs" dxfId="4328" priority="19" operator="lessThan">
      <formula>0</formula>
    </cfRule>
  </conditionalFormatting>
  <conditionalFormatting sqref="I722:N722 P720:Q723">
    <cfRule type="cellIs" dxfId="4327" priority="18" operator="lessThan">
      <formula>0</formula>
    </cfRule>
  </conditionalFormatting>
  <conditionalFormatting sqref="O720:O723">
    <cfRule type="cellIs" dxfId="4326" priority="17" operator="lessThan">
      <formula>0</formula>
    </cfRule>
  </conditionalFormatting>
  <conditionalFormatting sqref="O722">
    <cfRule type="cellIs" dxfId="4325" priority="16" operator="lessThan">
      <formula>0</formula>
    </cfRule>
  </conditionalFormatting>
  <conditionalFormatting sqref="P655:P658">
    <cfRule type="cellIs" dxfId="4324" priority="15" operator="lessThan">
      <formula>0</formula>
    </cfRule>
  </conditionalFormatting>
  <conditionalFormatting sqref="P638:Q638 Q639:Q640">
    <cfRule type="cellIs" dxfId="4323" priority="14" operator="lessThan">
      <formula>0</formula>
    </cfRule>
  </conditionalFormatting>
  <conditionalFormatting sqref="B638">
    <cfRule type="cellIs" dxfId="4322" priority="13" operator="lessThan">
      <formula>0</formula>
    </cfRule>
  </conditionalFormatting>
  <conditionalFormatting sqref="P639:P640">
    <cfRule type="cellIs" dxfId="4321" priority="12" operator="lessThan">
      <formula>0</formula>
    </cfRule>
  </conditionalFormatting>
  <conditionalFormatting sqref="B639:O640">
    <cfRule type="expression" dxfId="4320" priority="10">
      <formula>B639/A639&gt;1</formula>
    </cfRule>
    <cfRule type="expression" dxfId="4319" priority="11">
      <formula>B639/A639&lt;1</formula>
    </cfRule>
  </conditionalFormatting>
  <conditionalFormatting sqref="B639:O640">
    <cfRule type="cellIs" dxfId="4318" priority="9" operator="lessThan">
      <formula>0</formula>
    </cfRule>
  </conditionalFormatting>
  <conditionalFormatting sqref="B491">
    <cfRule type="cellIs" dxfId="4317" priority="8" operator="lessThan">
      <formula>0</formula>
    </cfRule>
  </conditionalFormatting>
  <conditionalFormatting sqref="B492:N496">
    <cfRule type="cellIs" dxfId="4316" priority="7" operator="lessThan">
      <formula>0</formula>
    </cfRule>
  </conditionalFormatting>
  <conditionalFormatting sqref="B492:N496">
    <cfRule type="expression" dxfId="4315" priority="5">
      <formula>B492/A492&gt;1</formula>
    </cfRule>
    <cfRule type="expression" dxfId="4314" priority="6">
      <formula>B492/A492&lt;1</formula>
    </cfRule>
  </conditionalFormatting>
  <conditionalFormatting sqref="O492:O496">
    <cfRule type="cellIs" dxfId="4313" priority="4" operator="lessThan">
      <formula>0</formula>
    </cfRule>
  </conditionalFormatting>
  <conditionalFormatting sqref="O492:O496">
    <cfRule type="expression" dxfId="4312" priority="2">
      <formula>O492/N492&gt;1</formula>
    </cfRule>
    <cfRule type="expression" dxfId="4311" priority="3">
      <formula>O492/N492&lt;1</formula>
    </cfRule>
  </conditionalFormatting>
  <conditionalFormatting sqref="B357:O360">
    <cfRule type="cellIs" dxfId="4310"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D646" zoomScale="75" zoomScaleNormal="75" workbookViewId="0">
      <selection activeCell="Q674" sqref="Q674"/>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814</v>
      </c>
      <c r="C2" t="s">
        <v>815</v>
      </c>
      <c r="D2" t="s">
        <v>816</v>
      </c>
      <c r="E2" t="s">
        <v>729</v>
      </c>
      <c r="F2" t="s">
        <v>395</v>
      </c>
      <c r="G2" t="s">
        <v>396</v>
      </c>
      <c r="H2" t="s">
        <v>397</v>
      </c>
      <c r="I2" t="s">
        <v>398</v>
      </c>
      <c r="J2" t="s">
        <v>399</v>
      </c>
      <c r="K2" t="s">
        <v>400</v>
      </c>
      <c r="L2" t="s">
        <v>401</v>
      </c>
      <c r="M2" t="s">
        <v>402</v>
      </c>
      <c r="N2" t="s">
        <v>403</v>
      </c>
      <c r="O2" t="s">
        <v>404</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c r="BU2"/>
    </row>
    <row r="3" spans="1:73">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312</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313</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314</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450</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451</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315</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452</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453</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454</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455</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316</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456</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457</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450</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458</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459</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460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461</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462</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463</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464</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817</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465</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466</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467</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468</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317</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469</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318</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470</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471</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472</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473</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474</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319</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320</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476</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321</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322</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450</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477</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323</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450</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478</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324</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479</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478</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480</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481</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482</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483</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484</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485</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486</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487</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325</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488</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326</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479</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478</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480</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490</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818</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491</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467</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492</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701</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493</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494</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495</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327</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328</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497</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498</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499</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500</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501</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502</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503</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504</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505</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506</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329</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507</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508</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509</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510</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511</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512</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513</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330</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514</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515</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516</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632</v>
      </c>
      <c r="B102" t="s">
        <v>819</v>
      </c>
      <c r="C102" t="s">
        <v>820</v>
      </c>
      <c r="D102" t="s">
        <v>821</v>
      </c>
      <c r="E102" t="s">
        <v>730</v>
      </c>
      <c r="F102" t="s">
        <v>633</v>
      </c>
      <c r="G102" t="s">
        <v>634</v>
      </c>
      <c r="H102" t="s">
        <v>635</v>
      </c>
      <c r="I102" t="s">
        <v>636</v>
      </c>
      <c r="J102" t="s">
        <v>637</v>
      </c>
      <c r="K102" t="s">
        <v>638</v>
      </c>
      <c r="L102" t="s">
        <v>639</v>
      </c>
      <c r="M102" t="s">
        <v>640</v>
      </c>
      <c r="N102" t="s">
        <v>641</v>
      </c>
      <c r="O102" t="s">
        <v>642</v>
      </c>
      <c r="P102" t="s">
        <v>642</v>
      </c>
      <c r="Q102" t="s">
        <v>643</v>
      </c>
      <c r="R102" t="s">
        <v>644</v>
      </c>
      <c r="S102" t="s">
        <v>645</v>
      </c>
      <c r="T102" t="s">
        <v>646</v>
      </c>
      <c r="U102" t="s">
        <v>647</v>
      </c>
      <c r="V102" t="s">
        <v>648</v>
      </c>
      <c r="W102" t="s">
        <v>649</v>
      </c>
      <c r="X102" t="s">
        <v>650</v>
      </c>
      <c r="Y102" t="s">
        <v>651</v>
      </c>
      <c r="Z102" t="s">
        <v>652</v>
      </c>
      <c r="AA102" t="s">
        <v>653</v>
      </c>
      <c r="AB102" t="s">
        <v>654</v>
      </c>
      <c r="AC102" t="s">
        <v>655</v>
      </c>
      <c r="AD102" t="s">
        <v>656</v>
      </c>
      <c r="AE102" t="s">
        <v>657</v>
      </c>
      <c r="AF102" t="s">
        <v>658</v>
      </c>
      <c r="AG102" t="s">
        <v>659</v>
      </c>
      <c r="AH102" t="s">
        <v>660</v>
      </c>
      <c r="AI102" t="s">
        <v>661</v>
      </c>
      <c r="AJ102" t="s">
        <v>662</v>
      </c>
      <c r="AK102" t="s">
        <v>663</v>
      </c>
      <c r="AL102" t="s">
        <v>664</v>
      </c>
      <c r="AM102" t="s">
        <v>665</v>
      </c>
      <c r="AN102" t="s">
        <v>666</v>
      </c>
      <c r="AO102" t="s">
        <v>667</v>
      </c>
      <c r="AP102" t="s">
        <v>668</v>
      </c>
      <c r="AQ102" t="s">
        <v>669</v>
      </c>
      <c r="AR102" t="s">
        <v>670</v>
      </c>
      <c r="AS102" t="s">
        <v>671</v>
      </c>
      <c r="AT102" t="s">
        <v>672</v>
      </c>
      <c r="AU102" t="s">
        <v>673</v>
      </c>
      <c r="AV102" t="s">
        <v>674</v>
      </c>
      <c r="AW102" t="s">
        <v>675</v>
      </c>
      <c r="AX102" t="s">
        <v>676</v>
      </c>
      <c r="AY102" t="s">
        <v>677</v>
      </c>
      <c r="AZ102" t="s">
        <v>678</v>
      </c>
      <c r="BA102" t="s">
        <v>679</v>
      </c>
      <c r="BB102" t="s">
        <v>680</v>
      </c>
      <c r="BC102" t="s">
        <v>681</v>
      </c>
      <c r="BD102" t="s">
        <v>682</v>
      </c>
      <c r="BE102" t="s">
        <v>683</v>
      </c>
      <c r="BF102" t="s">
        <v>684</v>
      </c>
      <c r="BG102" t="s">
        <v>685</v>
      </c>
      <c r="BH102"/>
      <c r="BI102"/>
      <c r="BJ102"/>
      <c r="BK102"/>
      <c r="BL102"/>
      <c r="BM102"/>
      <c r="BN102"/>
      <c r="BO102"/>
      <c r="BP102"/>
      <c r="BQ102"/>
      <c r="BR102"/>
      <c r="BS102"/>
      <c r="BT102"/>
      <c r="BU102"/>
    </row>
    <row r="103" spans="1:73">
      <c r="A103" t="s">
        <v>686</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822</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688</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321</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324</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326</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814</v>
      </c>
      <c r="C128" t="s">
        <v>823</v>
      </c>
      <c r="D128" t="s">
        <v>816</v>
      </c>
      <c r="E128" t="s">
        <v>729</v>
      </c>
      <c r="F128" t="s">
        <v>395</v>
      </c>
      <c r="G128" t="s">
        <v>517</v>
      </c>
      <c r="H128" t="s">
        <v>397</v>
      </c>
      <c r="I128" t="s">
        <v>398</v>
      </c>
      <c r="J128" t="s">
        <v>399</v>
      </c>
      <c r="K128" t="s">
        <v>518</v>
      </c>
      <c r="L128" t="s">
        <v>401</v>
      </c>
      <c r="M128" t="s">
        <v>402</v>
      </c>
      <c r="N128" t="s">
        <v>403</v>
      </c>
      <c r="O128" t="s">
        <v>519</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c r="BU128"/>
    </row>
    <row r="129" spans="1:73">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348</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532</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349</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350</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533</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311</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351</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352</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353</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354</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355</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356</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388</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535</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357</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358</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536</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706</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538</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359</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360</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539</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540</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541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542</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543</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544</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545</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546</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547</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549</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824</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550</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718</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551</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552</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728</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731</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554</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732</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733</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555</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556</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632</v>
      </c>
      <c r="B178" t="s">
        <v>819</v>
      </c>
      <c r="C178" t="s">
        <v>820</v>
      </c>
      <c r="D178" t="s">
        <v>821</v>
      </c>
      <c r="E178" t="s">
        <v>730</v>
      </c>
      <c r="F178" t="s">
        <v>633</v>
      </c>
      <c r="G178" t="s">
        <v>634</v>
      </c>
      <c r="H178" t="s">
        <v>635</v>
      </c>
      <c r="I178" t="s">
        <v>636</v>
      </c>
      <c r="J178" t="s">
        <v>637</v>
      </c>
      <c r="K178" t="s">
        <v>638</v>
      </c>
      <c r="L178" t="s">
        <v>639</v>
      </c>
      <c r="M178" t="s">
        <v>640</v>
      </c>
      <c r="N178" t="s">
        <v>641</v>
      </c>
      <c r="O178" t="s">
        <v>642</v>
      </c>
      <c r="P178" t="s">
        <v>642</v>
      </c>
      <c r="Q178" t="s">
        <v>643</v>
      </c>
      <c r="R178" t="s">
        <v>644</v>
      </c>
      <c r="S178" t="s">
        <v>645</v>
      </c>
      <c r="T178" t="s">
        <v>646</v>
      </c>
      <c r="U178" t="s">
        <v>647</v>
      </c>
      <c r="V178" t="s">
        <v>648</v>
      </c>
      <c r="W178" t="s">
        <v>649</v>
      </c>
      <c r="X178" t="s">
        <v>650</v>
      </c>
      <c r="Y178" t="s">
        <v>651</v>
      </c>
      <c r="Z178" t="s">
        <v>652</v>
      </c>
      <c r="AA178" t="s">
        <v>653</v>
      </c>
      <c r="AB178" t="s">
        <v>654</v>
      </c>
      <c r="AC178" t="s">
        <v>655</v>
      </c>
      <c r="AD178" t="s">
        <v>656</v>
      </c>
      <c r="AE178" t="s">
        <v>657</v>
      </c>
      <c r="AF178" t="s">
        <v>658</v>
      </c>
      <c r="AG178" t="s">
        <v>659</v>
      </c>
      <c r="AH178" t="s">
        <v>660</v>
      </c>
      <c r="AI178" t="s">
        <v>661</v>
      </c>
      <c r="AJ178" t="s">
        <v>662</v>
      </c>
      <c r="AK178" t="s">
        <v>663</v>
      </c>
      <c r="AL178" t="s">
        <v>664</v>
      </c>
      <c r="AM178" t="s">
        <v>665</v>
      </c>
      <c r="AN178" t="s">
        <v>666</v>
      </c>
      <c r="AO178" t="s">
        <v>667</v>
      </c>
      <c r="AP178" t="s">
        <v>668</v>
      </c>
      <c r="AQ178" t="s">
        <v>669</v>
      </c>
      <c r="AR178" t="s">
        <v>670</v>
      </c>
      <c r="AS178" t="s">
        <v>671</v>
      </c>
      <c r="AT178" t="s">
        <v>672</v>
      </c>
      <c r="AU178" t="s">
        <v>673</v>
      </c>
      <c r="AV178" t="s">
        <v>674</v>
      </c>
      <c r="AW178" t="s">
        <v>675</v>
      </c>
      <c r="AX178" t="s">
        <v>676</v>
      </c>
      <c r="AY178" t="s">
        <v>677</v>
      </c>
      <c r="AZ178" t="s">
        <v>678</v>
      </c>
      <c r="BA178" t="s">
        <v>679</v>
      </c>
      <c r="BB178" t="s">
        <v>680</v>
      </c>
      <c r="BC178" t="s">
        <v>681</v>
      </c>
      <c r="BD178" t="s">
        <v>682</v>
      </c>
      <c r="BE178" t="s">
        <v>683</v>
      </c>
      <c r="BF178" t="s">
        <v>684</v>
      </c>
      <c r="BG178" t="s">
        <v>685</v>
      </c>
      <c r="BH178" s="80"/>
      <c r="BI178" s="80"/>
      <c r="BJ178" s="80"/>
      <c r="BK178" s="80"/>
      <c r="BL178" s="80"/>
      <c r="BM178" s="80"/>
      <c r="BN178" s="80"/>
      <c r="BO178" s="80"/>
      <c r="BP178" s="80"/>
      <c r="BQ178" s="80"/>
      <c r="BR178" s="80"/>
    </row>
    <row r="179" spans="1:73">
      <c r="A179" t="s">
        <v>686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822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356</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814</v>
      </c>
      <c r="C219" t="s">
        <v>815</v>
      </c>
      <c r="D219" t="s">
        <v>816</v>
      </c>
      <c r="E219" t="s">
        <v>729</v>
      </c>
      <c r="F219" t="s">
        <v>395</v>
      </c>
      <c r="G219" t="s">
        <v>396</v>
      </c>
      <c r="H219" t="s">
        <v>397</v>
      </c>
      <c r="I219" t="s">
        <v>398</v>
      </c>
      <c r="J219" t="s">
        <v>399</v>
      </c>
      <c r="K219" t="s">
        <v>400</v>
      </c>
      <c r="L219" t="s">
        <v>401</v>
      </c>
      <c r="M219" t="s">
        <v>402</v>
      </c>
      <c r="N219" t="s">
        <v>403</v>
      </c>
      <c r="O219" t="s">
        <v>404</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9">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558</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361</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559</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560</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362</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561</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562</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563</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564</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565</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566</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567</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568</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569</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570</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708</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571</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572</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573</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574</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533</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350</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359</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360</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575</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576</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577</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579</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580</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581</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582</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583</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584</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825</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585</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586</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587</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363</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590</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591</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592</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593</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594</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595</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596</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597</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598</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599</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364</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596</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597</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598</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599</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600</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601</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602</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365</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604</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605</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606</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607</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608</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609</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610</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611</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613</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614</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615</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616</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734</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617</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618</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619</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620</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621</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622</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623</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826</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827</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624</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625</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626</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366</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367</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627</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628</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629</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630</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631</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632</v>
      </c>
      <c r="B315" t="s">
        <v>819</v>
      </c>
      <c r="C315" t="s">
        <v>820</v>
      </c>
      <c r="D315" t="s">
        <v>821</v>
      </c>
      <c r="E315" t="s">
        <v>730</v>
      </c>
      <c r="F315" t="s">
        <v>633</v>
      </c>
      <c r="G315" t="s">
        <v>634</v>
      </c>
      <c r="H315" t="s">
        <v>635</v>
      </c>
      <c r="I315" t="s">
        <v>636</v>
      </c>
      <c r="J315" t="s">
        <v>637</v>
      </c>
      <c r="K315" t="s">
        <v>638</v>
      </c>
      <c r="L315" t="s">
        <v>639</v>
      </c>
      <c r="M315" t="s">
        <v>640</v>
      </c>
      <c r="N315" t="s">
        <v>641</v>
      </c>
      <c r="O315" t="s">
        <v>642</v>
      </c>
      <c r="P315" t="s">
        <v>642</v>
      </c>
      <c r="Q315" t="s">
        <v>643</v>
      </c>
      <c r="R315" t="s">
        <v>644</v>
      </c>
      <c r="S315" t="s">
        <v>645</v>
      </c>
      <c r="T315" t="s">
        <v>646</v>
      </c>
      <c r="U315" t="s">
        <v>647</v>
      </c>
      <c r="V315" t="s">
        <v>648</v>
      </c>
      <c r="W315" t="s">
        <v>649</v>
      </c>
      <c r="X315" t="s">
        <v>650</v>
      </c>
      <c r="Y315" t="s">
        <v>651</v>
      </c>
      <c r="Z315" t="s">
        <v>652</v>
      </c>
      <c r="AA315" t="s">
        <v>653</v>
      </c>
      <c r="AB315" t="s">
        <v>654</v>
      </c>
      <c r="AC315" t="s">
        <v>655</v>
      </c>
      <c r="AD315" t="s">
        <v>656</v>
      </c>
      <c r="AE315" t="s">
        <v>657</v>
      </c>
      <c r="AF315" t="s">
        <v>658</v>
      </c>
      <c r="AG315" t="s">
        <v>659</v>
      </c>
      <c r="AH315" t="s">
        <v>660</v>
      </c>
      <c r="AI315" t="s">
        <v>661</v>
      </c>
      <c r="AJ315" t="s">
        <v>662</v>
      </c>
      <c r="AK315" t="s">
        <v>663</v>
      </c>
      <c r="AL315" t="s">
        <v>664</v>
      </c>
      <c r="AM315" t="s">
        <v>665</v>
      </c>
      <c r="AN315" t="s">
        <v>666</v>
      </c>
      <c r="AO315" t="s">
        <v>667</v>
      </c>
      <c r="AP315" t="s">
        <v>668</v>
      </c>
      <c r="AQ315" t="s">
        <v>669</v>
      </c>
      <c r="AR315" t="s">
        <v>670</v>
      </c>
      <c r="AS315" t="s">
        <v>671</v>
      </c>
      <c r="AT315" t="s">
        <v>672</v>
      </c>
      <c r="AU315" t="s">
        <v>673</v>
      </c>
      <c r="AV315" t="s">
        <v>674</v>
      </c>
      <c r="AW315" t="s">
        <v>675</v>
      </c>
      <c r="AX315" t="s">
        <v>676</v>
      </c>
      <c r="AY315" t="s">
        <v>677</v>
      </c>
      <c r="AZ315" t="s">
        <v>678</v>
      </c>
      <c r="BA315" t="s">
        <v>679</v>
      </c>
      <c r="BB315" t="s">
        <v>680</v>
      </c>
      <c r="BC315" t="s">
        <v>681</v>
      </c>
      <c r="BD315" t="s">
        <v>682</v>
      </c>
      <c r="BE315" t="s">
        <v>683</v>
      </c>
      <c r="BF315" t="s">
        <v>684</v>
      </c>
      <c r="BG315" t="s">
        <v>685</v>
      </c>
    </row>
    <row r="316" spans="1:59">
      <c r="A316" t="s">
        <v>686</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822</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688</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381</v>
      </c>
      <c r="R347" s="134" t="s">
        <v>382</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19" t="s">
        <v>11</v>
      </c>
      <c r="C349" s="219"/>
      <c r="D349" s="219"/>
      <c r="E349" s="219"/>
      <c r="F349" s="219"/>
      <c r="G349" s="219"/>
      <c r="H349" s="219"/>
      <c r="I349" s="219"/>
      <c r="J349" s="219"/>
      <c r="K349" s="219"/>
      <c r="L349" s="219"/>
      <c r="M349" s="219"/>
      <c r="N349" s="219"/>
      <c r="O349" s="219"/>
      <c r="P349" s="115"/>
      <c r="Q349" s="6"/>
      <c r="R349" s="3"/>
    </row>
    <row r="350" spans="1:54">
      <c r="B350" s="220" t="s">
        <v>312</v>
      </c>
      <c r="C350" s="220"/>
      <c r="D350" s="220"/>
      <c r="E350" s="220"/>
      <c r="F350" s="220"/>
      <c r="G350" s="220"/>
      <c r="H350" s="220"/>
      <c r="I350" s="220"/>
      <c r="J350" s="220"/>
      <c r="K350" s="220"/>
      <c r="L350" s="220"/>
      <c r="M350" s="220"/>
      <c r="N350" s="220"/>
      <c r="O350" s="220"/>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390</v>
      </c>
    </row>
    <row r="356" spans="2:18">
      <c r="B356" s="220" t="s">
        <v>313</v>
      </c>
      <c r="C356" s="220"/>
      <c r="D356" s="220"/>
      <c r="E356" s="220"/>
      <c r="F356" s="220"/>
      <c r="G356" s="220"/>
      <c r="H356" s="220"/>
      <c r="I356" s="220"/>
      <c r="J356" s="220"/>
      <c r="K356" s="220"/>
      <c r="L356" s="220"/>
      <c r="M356" s="220"/>
      <c r="N356" s="220"/>
      <c r="O356" s="220"/>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390</v>
      </c>
    </row>
    <row r="362" spans="2:18">
      <c r="B362" s="220" t="s">
        <v>314</v>
      </c>
      <c r="C362" s="220"/>
      <c r="D362" s="220"/>
      <c r="E362" s="220"/>
      <c r="F362" s="220"/>
      <c r="G362" s="220"/>
      <c r="H362" s="220"/>
      <c r="I362" s="220"/>
      <c r="J362" s="220"/>
      <c r="K362" s="220"/>
      <c r="L362" s="220"/>
      <c r="M362" s="220"/>
      <c r="N362" s="220"/>
      <c r="O362" s="220"/>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390</v>
      </c>
    </row>
    <row r="368" spans="2:18">
      <c r="B368" s="220" t="s">
        <v>315</v>
      </c>
      <c r="C368" s="220"/>
      <c r="D368" s="220"/>
      <c r="E368" s="220"/>
      <c r="F368" s="220"/>
      <c r="G368" s="220"/>
      <c r="H368" s="220"/>
      <c r="I368" s="220"/>
      <c r="J368" s="220"/>
      <c r="K368" s="220"/>
      <c r="L368" s="220"/>
      <c r="M368" s="220"/>
      <c r="N368" s="220"/>
      <c r="O368" s="220"/>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390</v>
      </c>
    </row>
    <row r="374" spans="1:18">
      <c r="A374" s="84"/>
      <c r="B374" s="224" t="s">
        <v>316</v>
      </c>
      <c r="C374" s="224"/>
      <c r="D374" s="224"/>
      <c r="E374" s="224"/>
      <c r="F374" s="224"/>
      <c r="G374" s="224"/>
      <c r="H374" s="224"/>
      <c r="I374" s="224"/>
      <c r="J374" s="224"/>
      <c r="K374" s="224"/>
      <c r="L374" s="224"/>
      <c r="M374" s="224"/>
      <c r="N374" s="224"/>
      <c r="O374" s="224"/>
      <c r="P374" s="208"/>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390</v>
      </c>
    </row>
    <row r="380" spans="1:18">
      <c r="B380" s="220" t="s">
        <v>317</v>
      </c>
      <c r="C380" s="220"/>
      <c r="D380" s="220"/>
      <c r="E380" s="220"/>
      <c r="F380" s="220"/>
      <c r="G380" s="220"/>
      <c r="H380" s="220"/>
      <c r="I380" s="220"/>
      <c r="J380" s="220"/>
      <c r="K380" s="220"/>
      <c r="L380" s="220"/>
      <c r="M380" s="220"/>
      <c r="N380" s="220"/>
      <c r="O380" s="220"/>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390</v>
      </c>
    </row>
    <row r="386" spans="1:18">
      <c r="B386" s="220" t="s">
        <v>318</v>
      </c>
      <c r="C386" s="220"/>
      <c r="D386" s="220"/>
      <c r="E386" s="220"/>
      <c r="F386" s="220"/>
      <c r="G386" s="220"/>
      <c r="H386" s="220"/>
      <c r="I386" s="220"/>
      <c r="J386" s="220"/>
      <c r="K386" s="220"/>
      <c r="L386" s="220"/>
      <c r="M386" s="220"/>
      <c r="N386" s="220"/>
      <c r="O386" s="220"/>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390</v>
      </c>
    </row>
    <row r="392" spans="1:18">
      <c r="A392" s="84"/>
      <c r="B392" s="224" t="s">
        <v>319</v>
      </c>
      <c r="C392" s="224"/>
      <c r="D392" s="224"/>
      <c r="E392" s="224"/>
      <c r="F392" s="224"/>
      <c r="G392" s="224"/>
      <c r="H392" s="224"/>
      <c r="I392" s="224"/>
      <c r="J392" s="224"/>
      <c r="K392" s="224"/>
      <c r="L392" s="224"/>
      <c r="M392" s="224"/>
      <c r="N392" s="224"/>
      <c r="O392" s="224"/>
      <c r="P392" s="208"/>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390</v>
      </c>
    </row>
    <row r="398" spans="1:18">
      <c r="B398" s="219" t="s">
        <v>320</v>
      </c>
      <c r="C398" s="219"/>
      <c r="D398" s="219"/>
      <c r="E398" s="219"/>
      <c r="F398" s="219"/>
      <c r="G398" s="219"/>
      <c r="H398" s="219"/>
      <c r="I398" s="219"/>
      <c r="J398" s="219"/>
      <c r="K398" s="219"/>
      <c r="L398" s="219"/>
      <c r="M398" s="219"/>
      <c r="N398" s="219"/>
      <c r="O398" s="219"/>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18" t="s">
        <v>1</v>
      </c>
      <c r="C403" s="218"/>
      <c r="D403" s="218"/>
      <c r="E403" s="218"/>
      <c r="F403" s="218"/>
      <c r="G403" s="218"/>
      <c r="H403" s="218"/>
      <c r="I403" s="218"/>
      <c r="J403" s="218"/>
      <c r="K403" s="218"/>
      <c r="L403" s="218"/>
      <c r="M403" s="218"/>
      <c r="N403" s="218"/>
      <c r="O403" s="218"/>
      <c r="P403" s="117"/>
    </row>
    <row r="404" spans="1:18">
      <c r="B404" s="217" t="s">
        <v>322</v>
      </c>
      <c r="C404" s="217"/>
      <c r="D404" s="217"/>
      <c r="E404" s="217"/>
      <c r="F404" s="217"/>
      <c r="G404" s="217"/>
      <c r="H404" s="217"/>
      <c r="I404" s="217"/>
      <c r="J404" s="217"/>
      <c r="K404" s="217"/>
      <c r="L404" s="217"/>
      <c r="M404" s="217"/>
      <c r="N404" s="217"/>
      <c r="O404" s="217"/>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390</v>
      </c>
    </row>
    <row r="410" spans="1:18">
      <c r="A410" s="84"/>
      <c r="B410" s="217" t="s">
        <v>325</v>
      </c>
      <c r="C410" s="217"/>
      <c r="D410" s="217"/>
      <c r="E410" s="217"/>
      <c r="F410" s="217"/>
      <c r="G410" s="217"/>
      <c r="H410" s="217"/>
      <c r="I410" s="217"/>
      <c r="J410" s="217"/>
      <c r="K410" s="217"/>
      <c r="L410" s="217"/>
      <c r="M410" s="217"/>
      <c r="N410" s="217"/>
      <c r="O410" s="217"/>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390</v>
      </c>
    </row>
    <row r="416" spans="1:18">
      <c r="B416" s="228" t="s">
        <v>2</v>
      </c>
      <c r="C416" s="228"/>
      <c r="D416" s="228"/>
      <c r="E416" s="228"/>
      <c r="F416" s="228"/>
      <c r="G416" s="228"/>
      <c r="H416" s="228"/>
      <c r="I416" s="228"/>
      <c r="J416" s="228"/>
      <c r="K416" s="228"/>
      <c r="L416" s="228"/>
      <c r="M416" s="228"/>
      <c r="N416" s="228"/>
      <c r="O416" s="228"/>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390</v>
      </c>
    </row>
    <row r="422" spans="2:18">
      <c r="B422" s="217" t="s">
        <v>3</v>
      </c>
      <c r="C422" s="217"/>
      <c r="D422" s="217"/>
      <c r="E422" s="217"/>
      <c r="F422" s="217"/>
      <c r="G422" s="217"/>
      <c r="H422" s="217"/>
      <c r="I422" s="217"/>
      <c r="J422" s="217"/>
      <c r="K422" s="217"/>
      <c r="L422" s="217"/>
      <c r="M422" s="217"/>
      <c r="N422" s="217"/>
      <c r="O422" s="217"/>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390</v>
      </c>
    </row>
    <row r="428" spans="2:18">
      <c r="B428" s="217" t="s">
        <v>4</v>
      </c>
      <c r="C428" s="217"/>
      <c r="D428" s="217"/>
      <c r="E428" s="217"/>
      <c r="F428" s="217"/>
      <c r="G428" s="217"/>
      <c r="H428" s="217"/>
      <c r="I428" s="217"/>
      <c r="J428" s="217"/>
      <c r="K428" s="217"/>
      <c r="L428" s="217"/>
      <c r="M428" s="217"/>
      <c r="N428" s="217"/>
      <c r="O428" s="217"/>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17" t="s">
        <v>327</v>
      </c>
      <c r="C434" s="217"/>
      <c r="D434" s="217"/>
      <c r="E434" s="217"/>
      <c r="F434" s="217"/>
      <c r="G434" s="217"/>
      <c r="H434" s="217"/>
      <c r="I434" s="217"/>
      <c r="J434" s="217"/>
      <c r="K434" s="217"/>
      <c r="L434" s="217"/>
      <c r="M434" s="217"/>
      <c r="N434" s="217"/>
      <c r="O434" s="217"/>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390</v>
      </c>
    </row>
    <row r="440" spans="1:18">
      <c r="B440" s="218" t="s">
        <v>328</v>
      </c>
      <c r="C440" s="218"/>
      <c r="D440" s="218"/>
      <c r="E440" s="218"/>
      <c r="F440" s="218"/>
      <c r="G440" s="218"/>
      <c r="H440" s="218"/>
      <c r="I440" s="218"/>
      <c r="J440" s="218"/>
      <c r="K440" s="218"/>
      <c r="L440" s="218"/>
      <c r="M440" s="218"/>
      <c r="N440" s="218"/>
      <c r="O440" s="218"/>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390</v>
      </c>
    </row>
    <row r="446" spans="1:18">
      <c r="B446" s="226" t="s">
        <v>17</v>
      </c>
      <c r="C446" s="226"/>
      <c r="D446" s="226"/>
      <c r="E446" s="226"/>
      <c r="F446" s="226"/>
      <c r="G446" s="226"/>
      <c r="H446" s="226"/>
      <c r="I446" s="226"/>
      <c r="J446" s="226"/>
      <c r="K446" s="226"/>
      <c r="L446" s="226"/>
      <c r="M446" s="226"/>
      <c r="N446" s="226"/>
      <c r="O446" s="226"/>
      <c r="P446" s="120"/>
      <c r="Q446" s="6"/>
      <c r="R446" s="11"/>
    </row>
    <row r="447" spans="1:18">
      <c r="B447" s="239" t="s">
        <v>329</v>
      </c>
      <c r="C447" s="239"/>
      <c r="D447" s="239"/>
      <c r="E447" s="239"/>
      <c r="F447" s="239"/>
      <c r="G447" s="239"/>
      <c r="H447" s="239"/>
      <c r="I447" s="239"/>
      <c r="J447" s="239"/>
      <c r="K447" s="239"/>
      <c r="L447" s="239"/>
      <c r="M447" s="239"/>
      <c r="N447" s="239"/>
      <c r="O447" s="239"/>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390</v>
      </c>
    </row>
    <row r="453" spans="1:19">
      <c r="B453" s="226" t="s">
        <v>330</v>
      </c>
      <c r="C453" s="226"/>
      <c r="D453" s="226"/>
      <c r="E453" s="226"/>
      <c r="F453" s="226"/>
      <c r="G453" s="226"/>
      <c r="H453" s="226"/>
      <c r="I453" s="226"/>
      <c r="J453" s="226"/>
      <c r="K453" s="226"/>
      <c r="L453" s="226"/>
      <c r="M453" s="226"/>
      <c r="N453" s="226"/>
      <c r="O453" s="226"/>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390</v>
      </c>
    </row>
    <row r="459" spans="1:19">
      <c r="B459" s="219" t="s">
        <v>18</v>
      </c>
      <c r="C459" s="219"/>
      <c r="D459" s="219"/>
      <c r="E459" s="219"/>
      <c r="F459" s="219"/>
      <c r="G459" s="219"/>
      <c r="H459" s="219"/>
      <c r="I459" s="219"/>
      <c r="J459" s="219"/>
      <c r="K459" s="219"/>
      <c r="L459" s="219"/>
      <c r="M459" s="219"/>
      <c r="N459" s="219"/>
      <c r="O459" s="219"/>
      <c r="P459" s="115"/>
      <c r="Q459" s="6"/>
      <c r="R459" s="15"/>
    </row>
    <row r="460" spans="1:19">
      <c r="B460" s="219" t="s">
        <v>348</v>
      </c>
      <c r="C460" s="219"/>
      <c r="D460" s="219"/>
      <c r="E460" s="219"/>
      <c r="F460" s="219"/>
      <c r="G460" s="219"/>
      <c r="H460" s="219"/>
      <c r="I460" s="219"/>
      <c r="J460" s="219"/>
      <c r="K460" s="219"/>
      <c r="L460" s="219"/>
      <c r="M460" s="219"/>
      <c r="N460" s="219"/>
      <c r="O460" s="219"/>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19" t="s">
        <v>311</v>
      </c>
      <c r="C467" s="219"/>
      <c r="D467" s="219"/>
      <c r="E467" s="219"/>
      <c r="F467" s="219"/>
      <c r="G467" s="219"/>
      <c r="H467" s="219"/>
      <c r="I467" s="219"/>
      <c r="J467" s="219"/>
      <c r="K467" s="219"/>
      <c r="L467" s="219"/>
      <c r="M467" s="219"/>
      <c r="N467" s="219"/>
      <c r="O467" s="219"/>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19" t="s">
        <v>349</v>
      </c>
      <c r="C473" s="219"/>
      <c r="D473" s="219"/>
      <c r="E473" s="219"/>
      <c r="F473" s="219"/>
      <c r="G473" s="219"/>
      <c r="H473" s="219"/>
      <c r="I473" s="219"/>
      <c r="J473" s="219"/>
      <c r="K473" s="219"/>
      <c r="L473" s="219"/>
      <c r="M473" s="219"/>
      <c r="N473" s="219"/>
      <c r="O473" s="219"/>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19" t="s">
        <v>357</v>
      </c>
      <c r="C479" s="219"/>
      <c r="D479" s="219"/>
      <c r="E479" s="219"/>
      <c r="F479" s="219"/>
      <c r="G479" s="219"/>
      <c r="H479" s="219"/>
      <c r="I479" s="219"/>
      <c r="J479" s="219"/>
      <c r="K479" s="219"/>
      <c r="L479" s="219"/>
      <c r="M479" s="219"/>
      <c r="N479" s="219"/>
      <c r="O479" s="219"/>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19" t="s">
        <v>358</v>
      </c>
      <c r="C485" s="219"/>
      <c r="D485" s="219"/>
      <c r="E485" s="219"/>
      <c r="F485" s="219"/>
      <c r="G485" s="219"/>
      <c r="H485" s="219"/>
      <c r="I485" s="219"/>
      <c r="J485" s="219"/>
      <c r="K485" s="219"/>
      <c r="L485" s="219"/>
      <c r="M485" s="219"/>
      <c r="N485" s="219"/>
      <c r="O485" s="219"/>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19" t="s">
        <v>351</v>
      </c>
      <c r="C491" s="219"/>
      <c r="D491" s="219"/>
      <c r="E491" s="219"/>
      <c r="F491" s="219"/>
      <c r="G491" s="219"/>
      <c r="H491" s="219"/>
      <c r="I491" s="219"/>
      <c r="J491" s="219"/>
      <c r="K491" s="219"/>
      <c r="L491" s="219"/>
      <c r="M491" s="219"/>
      <c r="N491" s="219"/>
      <c r="O491" s="219"/>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18" t="s">
        <v>21</v>
      </c>
      <c r="C497" s="218"/>
      <c r="D497" s="218"/>
      <c r="E497" s="218"/>
      <c r="F497" s="218"/>
      <c r="G497" s="218"/>
      <c r="H497" s="218"/>
      <c r="I497" s="218"/>
      <c r="J497" s="218"/>
      <c r="K497" s="218"/>
      <c r="L497" s="218"/>
      <c r="M497" s="218"/>
      <c r="N497" s="218"/>
      <c r="O497" s="218"/>
      <c r="P497" s="117"/>
      <c r="Q497" s="6"/>
      <c r="R497" s="9"/>
    </row>
    <row r="498" spans="1:18">
      <c r="B498" s="217" t="s">
        <v>352</v>
      </c>
      <c r="C498" s="217"/>
      <c r="D498" s="217"/>
      <c r="E498" s="217"/>
      <c r="F498" s="217"/>
      <c r="G498" s="217"/>
      <c r="H498" s="217"/>
      <c r="I498" s="217"/>
      <c r="J498" s="217"/>
      <c r="K498" s="217"/>
      <c r="L498" s="217"/>
      <c r="M498" s="217"/>
      <c r="N498" s="217"/>
      <c r="O498" s="217"/>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390</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26" t="s">
        <v>22</v>
      </c>
      <c r="C506" s="226"/>
      <c r="D506" s="226"/>
      <c r="E506" s="226"/>
      <c r="F506" s="226"/>
      <c r="G506" s="226"/>
      <c r="H506" s="226"/>
      <c r="I506" s="226"/>
      <c r="J506" s="226"/>
      <c r="K506" s="226"/>
      <c r="L506" s="226"/>
      <c r="M506" s="226"/>
      <c r="N506" s="226"/>
      <c r="O506" s="226"/>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18" t="s">
        <v>24</v>
      </c>
      <c r="C514" s="218"/>
      <c r="D514" s="218"/>
      <c r="E514" s="218"/>
      <c r="F514" s="218"/>
      <c r="G514" s="218"/>
      <c r="H514" s="218"/>
      <c r="I514" s="218"/>
      <c r="J514" s="218"/>
      <c r="K514" s="218"/>
      <c r="L514" s="218"/>
      <c r="M514" s="218"/>
      <c r="N514" s="218"/>
      <c r="O514" s="218"/>
      <c r="P514" s="117"/>
      <c r="Q514" s="6"/>
      <c r="R514" s="3"/>
    </row>
    <row r="515" spans="1:18">
      <c r="B515" s="217" t="s">
        <v>354</v>
      </c>
      <c r="C515" s="217"/>
      <c r="D515" s="217"/>
      <c r="E515" s="217"/>
      <c r="F515" s="217"/>
      <c r="G515" s="217"/>
      <c r="H515" s="217"/>
      <c r="I515" s="217"/>
      <c r="J515" s="217"/>
      <c r="K515" s="217"/>
      <c r="L515" s="217"/>
      <c r="M515" s="217"/>
      <c r="N515" s="217"/>
      <c r="O515" s="217"/>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390</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17" t="s">
        <v>355</v>
      </c>
      <c r="C523" s="217"/>
      <c r="D523" s="217"/>
      <c r="E523" s="217"/>
      <c r="F523" s="217"/>
      <c r="G523" s="217"/>
      <c r="H523" s="217"/>
      <c r="I523" s="217"/>
      <c r="J523" s="217"/>
      <c r="K523" s="217"/>
      <c r="L523" s="217"/>
      <c r="M523" s="217"/>
      <c r="N523" s="217"/>
      <c r="O523" s="217"/>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390</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18" t="s">
        <v>353</v>
      </c>
      <c r="C531" s="218"/>
      <c r="D531" s="218"/>
      <c r="E531" s="218"/>
      <c r="F531" s="218"/>
      <c r="G531" s="218"/>
      <c r="H531" s="218"/>
      <c r="I531" s="218"/>
      <c r="J531" s="218"/>
      <c r="K531" s="218"/>
      <c r="L531" s="218"/>
      <c r="M531" s="218"/>
      <c r="N531" s="218"/>
      <c r="O531" s="218"/>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390</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17" t="s">
        <v>7</v>
      </c>
      <c r="C539" s="217"/>
      <c r="D539" s="217"/>
      <c r="E539" s="217"/>
      <c r="F539" s="217"/>
      <c r="G539" s="217"/>
      <c r="H539" s="217"/>
      <c r="I539" s="217"/>
      <c r="J539" s="217"/>
      <c r="K539" s="217"/>
      <c r="L539" s="217"/>
      <c r="M539" s="217"/>
      <c r="N539" s="217"/>
      <c r="O539" s="217"/>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390</v>
      </c>
    </row>
    <row r="546" spans="1:18">
      <c r="B546" s="226" t="s">
        <v>25</v>
      </c>
      <c r="C546" s="226"/>
      <c r="D546" s="226"/>
      <c r="E546" s="226"/>
      <c r="F546" s="226"/>
      <c r="G546" s="226"/>
      <c r="H546" s="226"/>
      <c r="I546" s="226"/>
      <c r="J546" s="226"/>
      <c r="K546" s="226"/>
      <c r="L546" s="226"/>
      <c r="M546" s="226"/>
      <c r="N546" s="226"/>
      <c r="O546" s="226"/>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26" t="s">
        <v>27</v>
      </c>
      <c r="C554" s="226"/>
      <c r="D554" s="226"/>
      <c r="E554" s="226"/>
      <c r="F554" s="226"/>
      <c r="G554" s="226"/>
      <c r="H554" s="226"/>
      <c r="I554" s="226"/>
      <c r="J554" s="226"/>
      <c r="K554" s="226"/>
      <c r="L554" s="226"/>
      <c r="M554" s="226"/>
      <c r="N554" s="226"/>
      <c r="O554" s="226"/>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17" t="s">
        <v>359</v>
      </c>
      <c r="C562" s="217"/>
      <c r="D562" s="217"/>
      <c r="E562" s="217"/>
      <c r="F562" s="217"/>
      <c r="G562" s="217"/>
      <c r="H562" s="217"/>
      <c r="I562" s="217"/>
      <c r="J562" s="217"/>
      <c r="K562" s="217"/>
      <c r="L562" s="217"/>
      <c r="M562" s="217"/>
      <c r="N562" s="217"/>
      <c r="O562" s="217"/>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390</v>
      </c>
    </row>
    <row r="569" spans="1:18">
      <c r="B569" s="226" t="s">
        <v>29</v>
      </c>
      <c r="C569" s="226"/>
      <c r="D569" s="226"/>
      <c r="E569" s="226"/>
      <c r="F569" s="226"/>
      <c r="G569" s="226"/>
      <c r="H569" s="226"/>
      <c r="I569" s="226"/>
      <c r="J569" s="226"/>
      <c r="K569" s="226"/>
      <c r="L569" s="226"/>
      <c r="M569" s="226"/>
      <c r="N569" s="226"/>
      <c r="O569" s="226"/>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30" t="s">
        <v>360</v>
      </c>
      <c r="C576" s="230"/>
      <c r="D576" s="230"/>
      <c r="E576" s="230"/>
      <c r="F576" s="230"/>
      <c r="G576" s="230"/>
      <c r="H576" s="230"/>
      <c r="I576" s="230"/>
      <c r="J576" s="230"/>
      <c r="K576" s="230"/>
      <c r="L576" s="230"/>
      <c r="M576" s="230"/>
      <c r="N576" s="230"/>
      <c r="O576" s="230"/>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26" t="s">
        <v>728</v>
      </c>
      <c r="C583" s="226"/>
      <c r="D583" s="226"/>
      <c r="E583" s="226"/>
      <c r="F583" s="226"/>
      <c r="G583" s="226"/>
      <c r="H583" s="226"/>
      <c r="I583" s="226"/>
      <c r="J583" s="226"/>
      <c r="K583" s="226"/>
      <c r="L583" s="226"/>
      <c r="M583" s="226"/>
      <c r="N583" s="226"/>
      <c r="O583" s="226"/>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19" t="s">
        <v>9</v>
      </c>
      <c r="C591" s="219"/>
      <c r="D591" s="219"/>
      <c r="E591" s="219"/>
      <c r="F591" s="219"/>
      <c r="G591" s="219"/>
      <c r="H591" s="219"/>
      <c r="I591" s="219"/>
      <c r="J591" s="219"/>
      <c r="K591" s="219"/>
      <c r="L591" s="219"/>
      <c r="M591" s="219"/>
      <c r="N591" s="219"/>
      <c r="O591" s="219"/>
      <c r="P591" s="115"/>
    </row>
    <row r="592" spans="1:18">
      <c r="B592" s="238" t="s">
        <v>361</v>
      </c>
      <c r="C592" s="238"/>
      <c r="D592" s="238"/>
      <c r="E592" s="238"/>
      <c r="F592" s="238"/>
      <c r="G592" s="238"/>
      <c r="H592" s="238"/>
      <c r="I592" s="238"/>
      <c r="J592" s="238"/>
      <c r="K592" s="238"/>
      <c r="L592" s="238"/>
      <c r="M592" s="238"/>
      <c r="N592" s="238"/>
      <c r="O592" s="238"/>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390</v>
      </c>
    </row>
    <row r="598" spans="2:18">
      <c r="B598" s="219" t="s">
        <v>363</v>
      </c>
      <c r="C598" s="219"/>
      <c r="D598" s="219"/>
      <c r="E598" s="219"/>
      <c r="F598" s="219"/>
      <c r="G598" s="219"/>
      <c r="H598" s="219"/>
      <c r="I598" s="219"/>
      <c r="J598" s="219"/>
      <c r="K598" s="219"/>
      <c r="L598" s="219"/>
      <c r="M598" s="219"/>
      <c r="N598" s="219"/>
      <c r="O598" s="219"/>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226" t="s">
        <v>34</v>
      </c>
      <c r="C604" s="226"/>
      <c r="D604" s="226"/>
      <c r="E604" s="226"/>
      <c r="F604" s="226"/>
      <c r="G604" s="226"/>
      <c r="H604" s="226"/>
      <c r="I604" s="226"/>
      <c r="J604" s="226"/>
      <c r="K604" s="226"/>
      <c r="L604" s="226"/>
      <c r="M604" s="226"/>
      <c r="N604" s="226"/>
      <c r="O604" s="226"/>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37" t="s">
        <v>10</v>
      </c>
      <c r="C609" s="237"/>
      <c r="D609" s="237"/>
      <c r="E609" s="237"/>
      <c r="F609" s="237"/>
      <c r="G609" s="237"/>
      <c r="H609" s="237"/>
      <c r="I609" s="237"/>
      <c r="J609" s="237"/>
      <c r="K609" s="237"/>
      <c r="L609" s="237"/>
      <c r="M609" s="237"/>
      <c r="N609" s="237"/>
      <c r="O609" s="237"/>
      <c r="P609" s="124"/>
      <c r="Q609" s="6"/>
      <c r="R609" s="9"/>
    </row>
    <row r="610" spans="2:18">
      <c r="B610" s="217" t="s">
        <v>364</v>
      </c>
      <c r="C610" s="217"/>
      <c r="D610" s="217"/>
      <c r="E610" s="217"/>
      <c r="F610" s="217"/>
      <c r="G610" s="217"/>
      <c r="H610" s="217"/>
      <c r="I610" s="217"/>
      <c r="J610" s="217"/>
      <c r="K610" s="217"/>
      <c r="L610" s="217"/>
      <c r="M610" s="217"/>
      <c r="N610" s="217"/>
      <c r="O610" s="217"/>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30" t="s">
        <v>365</v>
      </c>
      <c r="C615" s="230"/>
      <c r="D615" s="230"/>
      <c r="E615" s="230"/>
      <c r="F615" s="230"/>
      <c r="G615" s="230"/>
      <c r="H615" s="230"/>
      <c r="I615" s="230"/>
      <c r="J615" s="230"/>
      <c r="K615" s="230"/>
      <c r="L615" s="230"/>
      <c r="M615" s="230"/>
      <c r="N615" s="230"/>
      <c r="O615" s="230"/>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26" t="s">
        <v>366</v>
      </c>
      <c r="C620" s="226"/>
      <c r="D620" s="226"/>
      <c r="E620" s="226"/>
      <c r="F620" s="226"/>
      <c r="G620" s="226"/>
      <c r="H620" s="226"/>
      <c r="I620" s="226"/>
      <c r="J620" s="226"/>
      <c r="K620" s="226"/>
      <c r="L620" s="226"/>
      <c r="M620" s="226"/>
      <c r="N620" s="226"/>
      <c r="O620" s="226"/>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29" t="s">
        <v>367</v>
      </c>
      <c r="C625" s="229"/>
      <c r="D625" s="229"/>
      <c r="E625" s="229"/>
      <c r="F625" s="229"/>
      <c r="G625" s="229"/>
      <c r="H625" s="229"/>
      <c r="I625" s="229"/>
      <c r="J625" s="229"/>
      <c r="K625" s="229"/>
      <c r="L625" s="229"/>
      <c r="M625" s="229"/>
      <c r="N625" s="229"/>
      <c r="O625" s="229"/>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31" t="s">
        <v>35</v>
      </c>
      <c r="C630" s="231"/>
      <c r="D630" s="231"/>
      <c r="E630" s="231"/>
      <c r="F630" s="231"/>
      <c r="G630" s="231"/>
      <c r="H630" s="231"/>
      <c r="I630" s="231"/>
      <c r="J630" s="231"/>
      <c r="K630" s="231"/>
      <c r="L630" s="231"/>
      <c r="M630" s="231"/>
      <c r="N630" s="231"/>
      <c r="O630" s="231"/>
      <c r="P630" s="125"/>
      <c r="Q630" s="28"/>
      <c r="R630" s="89"/>
    </row>
    <row r="631" spans="2:18">
      <c r="B631" s="236" t="s">
        <v>36</v>
      </c>
      <c r="C631" s="236"/>
      <c r="D631" s="236"/>
      <c r="E631" s="236"/>
      <c r="F631" s="236"/>
      <c r="G631" s="236"/>
      <c r="H631" s="236"/>
      <c r="I631" s="236"/>
      <c r="J631" s="236"/>
      <c r="K631" s="236"/>
      <c r="L631" s="236"/>
      <c r="M631" s="236"/>
      <c r="N631" s="236"/>
      <c r="O631" s="236"/>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36" t="s">
        <v>59</v>
      </c>
      <c r="C635" s="236"/>
      <c r="D635" s="236"/>
      <c r="E635" s="236"/>
      <c r="F635" s="236"/>
      <c r="G635" s="236"/>
      <c r="H635" s="236"/>
      <c r="I635" s="236"/>
      <c r="J635" s="236"/>
      <c r="K635" s="236"/>
      <c r="L635" s="236"/>
      <c r="M635" s="236"/>
      <c r="N635" s="236"/>
      <c r="O635" s="236"/>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392</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393</v>
      </c>
    </row>
    <row r="638" spans="2:18">
      <c r="B638" s="236" t="s">
        <v>368</v>
      </c>
      <c r="C638" s="236"/>
      <c r="D638" s="236"/>
      <c r="E638" s="236"/>
      <c r="F638" s="236"/>
      <c r="G638" s="236"/>
      <c r="H638" s="236"/>
      <c r="I638" s="236"/>
      <c r="J638" s="236"/>
      <c r="K638" s="236"/>
      <c r="L638" s="236"/>
      <c r="M638" s="236"/>
      <c r="N638" s="236"/>
      <c r="O638" s="236"/>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68" t="s">
        <v>391</v>
      </c>
      <c r="C641" s="268"/>
      <c r="D641" s="268"/>
      <c r="E641" s="268"/>
      <c r="F641" s="268"/>
      <c r="G641" s="268"/>
      <c r="H641" s="268"/>
      <c r="I641" s="268"/>
      <c r="J641" s="268"/>
      <c r="K641" s="268"/>
      <c r="L641" s="268"/>
      <c r="M641" s="268"/>
      <c r="N641" s="268"/>
      <c r="O641" s="268"/>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236" t="s">
        <v>42</v>
      </c>
      <c r="C646" s="236"/>
      <c r="D646" s="236"/>
      <c r="E646" s="236"/>
      <c r="F646" s="236"/>
      <c r="G646" s="236"/>
      <c r="H646" s="236"/>
      <c r="I646" s="236"/>
      <c r="J646" s="236"/>
      <c r="K646" s="236"/>
      <c r="L646" s="236"/>
      <c r="M646" s="236"/>
      <c r="N646" s="236"/>
      <c r="O646" s="236"/>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521019878.18399996</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4.8573343746339939</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37.721988559596298</v>
      </c>
      <c r="Q656" s="35">
        <f>(SUM(INDEX($B656:$P656,,$R$348-$B$348-$Q$348+1):INDEX($B656:$P656,$R$348-$B$348+1))-MAX(INDEX($B656:$P656,,$R$348-$B$348-$Q$348+1):INDEX($B656:$P656,$R$348-$B$348+1))-MIN(INDEX($B656:$P656,,$R$348-$B$348-$Q$348+1):INDEX($B656:$P656,$R$348-$B$348+1)))/(COUNT(INDEX($B656:$P656,,$R$348-$B$348-$Q$348+1):INDEX($B656:$P656,$R$348-$B$348+1))-2)</f>
        <v>33.707207603207472</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11.294138869112906</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0.67000592188567043</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25">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25">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25">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58.00</v>
      </c>
      <c r="Q661" s="148" t="s">
        <v>266</v>
      </c>
      <c r="R661" s="36" t="s">
        <v>57</v>
      </c>
    </row>
    <row r="662" spans="1:18">
      <c r="B662" s="267" t="s">
        <v>64</v>
      </c>
      <c r="C662" s="267"/>
      <c r="D662" s="267"/>
      <c r="E662" s="267"/>
      <c r="F662" s="267"/>
      <c r="G662" s="267"/>
      <c r="H662" s="267"/>
      <c r="I662" s="267"/>
      <c r="J662" s="267"/>
      <c r="K662" s="267"/>
      <c r="L662" s="267"/>
      <c r="M662" s="267"/>
      <c r="N662" s="267"/>
      <c r="O662" s="267"/>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5.9257954415427561</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0.41745323134381779</v>
      </c>
      <c r="Q665" s="31"/>
      <c r="R665" s="51" t="s">
        <v>67</v>
      </c>
    </row>
    <row r="666" spans="1:18">
      <c r="B666" s="48">
        <f t="shared" ref="B666:P666" si="210">($Q656-B656)/$Q656</f>
        <v>0.57627127071214201</v>
      </c>
      <c r="C666" s="49">
        <f t="shared" si="210"/>
        <v>0.56461719597293725</v>
      </c>
      <c r="D666" s="48">
        <f t="shared" si="210"/>
        <v>0.35239764378720845</v>
      </c>
      <c r="E666" s="49">
        <f t="shared" si="210"/>
        <v>0.26926774552215926</v>
      </c>
      <c r="F666" s="48">
        <f t="shared" si="210"/>
        <v>0.13014865843176451</v>
      </c>
      <c r="G666" s="49">
        <f t="shared" si="210"/>
        <v>-3.6179560822891366E-2</v>
      </c>
      <c r="H666" s="48">
        <f t="shared" si="210"/>
        <v>-0.13600092170001551</v>
      </c>
      <c r="I666" s="49">
        <f t="shared" si="210"/>
        <v>0.12487666703352644</v>
      </c>
      <c r="J666" s="48">
        <f t="shared" si="210"/>
        <v>0.171321985222288</v>
      </c>
      <c r="K666" s="49">
        <f t="shared" si="210"/>
        <v>0.14475759602420973</v>
      </c>
      <c r="L666" s="48">
        <f t="shared" si="210"/>
        <v>4.6507980138405472E-2</v>
      </c>
      <c r="M666" s="49">
        <f t="shared" si="210"/>
        <v>5.3205799433280569E-2</v>
      </c>
      <c r="N666" s="50">
        <f t="shared" si="210"/>
        <v>-7.8060068211909223E-2</v>
      </c>
      <c r="O666" s="50">
        <f t="shared" si="210"/>
        <v>-0.33682949841390369</v>
      </c>
      <c r="P666" s="50">
        <f t="shared" si="210"/>
        <v>-0.1191074918946057</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0.37253379816993309</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0.41561468711602073</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0.65329572906310052</v>
      </c>
      <c r="C670" s="96">
        <f t="shared" si="213"/>
        <v>0.54363110589927288</v>
      </c>
      <c r="D670" s="95">
        <f t="shared" si="213"/>
        <v>0.21263740300394163</v>
      </c>
      <c r="E670" s="96">
        <f t="shared" si="213"/>
        <v>8.8884287013059227E-2</v>
      </c>
      <c r="F670" s="95">
        <f t="shared" si="213"/>
        <v>-0.19458942644992089</v>
      </c>
      <c r="G670" s="96">
        <f t="shared" si="213"/>
        <v>-0.30755797167205778</v>
      </c>
      <c r="H670" s="95">
        <f t="shared" si="213"/>
        <v>-0.195691407159026</v>
      </c>
      <c r="I670" s="96">
        <f t="shared" si="213"/>
        <v>-9.8605377498967445E-3</v>
      </c>
      <c r="J670" s="48">
        <f t="shared" si="213"/>
        <v>7.1091509055122806E-2</v>
      </c>
      <c r="K670" s="49">
        <f t="shared" si="213"/>
        <v>5.0584161532056915E-2</v>
      </c>
      <c r="L670" s="48">
        <f t="shared" si="213"/>
        <v>-2.3134209124470402E-2</v>
      </c>
      <c r="M670" s="49">
        <f t="shared" si="213"/>
        <v>-6.3970610201831493E-3</v>
      </c>
      <c r="N670" s="50">
        <f>AVERAGE(N665:N669)</f>
        <v>-0.13646762907269139</v>
      </c>
      <c r="O670" s="50">
        <f>AVERAGE(O665:O669)</f>
        <v>-0.17485042744901466</v>
      </c>
      <c r="P670" s="50">
        <f>AVERAGE(P665:P669)</f>
        <v>1.7298844947033175E-2</v>
      </c>
      <c r="Q670" s="31"/>
      <c r="R670" s="51" t="s">
        <v>72</v>
      </c>
    </row>
    <row r="671" spans="1:18">
      <c r="B671" s="266" t="s">
        <v>73</v>
      </c>
      <c r="C671" s="266"/>
      <c r="D671" s="266"/>
      <c r="E671" s="266"/>
      <c r="F671" s="266"/>
      <c r="G671" s="266"/>
      <c r="H671" s="266"/>
      <c r="I671" s="266"/>
      <c r="J671" s="266"/>
      <c r="K671" s="266"/>
      <c r="L671" s="266"/>
      <c r="M671" s="266"/>
      <c r="N671" s="266"/>
      <c r="O671" s="266"/>
      <c r="P671" s="129"/>
      <c r="Q671" s="28"/>
      <c r="R671" s="89"/>
    </row>
    <row r="672" spans="1:18" s="3" customFormat="1" ht="14.25">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25">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70.2</v>
      </c>
      <c r="Q673" s="31"/>
      <c r="R673" s="36" t="s">
        <v>75</v>
      </c>
    </row>
    <row r="674" spans="1:18" s="3" customFormat="1" ht="14.25">
      <c r="B674" s="72"/>
      <c r="I674" s="61"/>
      <c r="J674" s="61"/>
      <c r="K674" s="61"/>
      <c r="L674" s="61"/>
      <c r="M674" s="61"/>
      <c r="N674" s="62"/>
      <c r="O674" s="62">
        <f>+O673/B673-1</f>
        <v>13.618919592518013</v>
      </c>
      <c r="P674" s="62">
        <f>+P673/C673-1</f>
        <v>7.302326107058466</v>
      </c>
      <c r="Q674" s="31"/>
      <c r="R674" s="63" t="s">
        <v>76</v>
      </c>
    </row>
    <row r="675" spans="1:18" s="70" customFormat="1" ht="14.25">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0.20349998291675836</v>
      </c>
      <c r="Q675" s="68"/>
      <c r="R675" s="69" t="s">
        <v>77</v>
      </c>
    </row>
    <row r="676" spans="1:18" s="3" customFormat="1" ht="14.25">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25">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69.900000000000006</v>
      </c>
      <c r="Q677" s="31"/>
      <c r="R677" s="36" t="s">
        <v>75</v>
      </c>
    </row>
    <row r="678" spans="1:18" s="3" customFormat="1" ht="14.25">
      <c r="B678" s="72"/>
      <c r="I678" s="61"/>
      <c r="J678" s="61"/>
      <c r="K678" s="61"/>
      <c r="L678" s="61"/>
      <c r="M678" s="61"/>
      <c r="N678" s="62"/>
      <c r="O678" s="62">
        <f>+O677/C677-1</f>
        <v>8.372542695876227</v>
      </c>
      <c r="P678" s="62">
        <f>+P677/D677-1</f>
        <v>3.212832232139764</v>
      </c>
      <c r="Q678" s="31"/>
      <c r="R678" s="63" t="s">
        <v>76</v>
      </c>
    </row>
    <row r="679" spans="1:18" s="70" customFormat="1" ht="14.25">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0.17969960163775478</v>
      </c>
      <c r="Q679" s="68"/>
      <c r="R679" s="69" t="s">
        <v>77</v>
      </c>
    </row>
    <row r="680" spans="1:18" s="3" customFormat="1" ht="14.25">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25">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69.5</v>
      </c>
      <c r="Q681" s="31"/>
      <c r="R681" s="36" t="s">
        <v>75</v>
      </c>
    </row>
    <row r="682" spans="1:18" s="3" customFormat="1" ht="14.25">
      <c r="B682" s="72"/>
      <c r="I682" s="61"/>
      <c r="J682" s="61"/>
      <c r="K682" s="61"/>
      <c r="L682" s="61"/>
      <c r="M682" s="61"/>
      <c r="N682" s="62"/>
      <c r="O682" s="62">
        <f>+O681/D681-1</f>
        <v>3.6959391093898484</v>
      </c>
      <c r="P682" s="62">
        <f>+P681/E681-1</f>
        <v>2.0676049692558043</v>
      </c>
      <c r="Q682" s="31"/>
      <c r="R682" s="63" t="s">
        <v>76</v>
      </c>
    </row>
    <row r="683" spans="1:18" s="70" customFormat="1" ht="14.25">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0.12907639424068598</v>
      </c>
      <c r="Q683" s="68"/>
      <c r="R683" s="69" t="s">
        <v>77</v>
      </c>
    </row>
    <row r="684" spans="1:18" s="3" customFormat="1" ht="14.25">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25">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68.8</v>
      </c>
      <c r="Q685" s="31"/>
      <c r="R685" s="36" t="s">
        <v>75</v>
      </c>
    </row>
    <row r="686" spans="1:18" s="3" customFormat="1" ht="14.25">
      <c r="B686" s="72"/>
      <c r="I686" s="61"/>
      <c r="J686" s="61"/>
      <c r="K686" s="61"/>
      <c r="L686" s="61"/>
      <c r="M686" s="61"/>
      <c r="N686" s="62"/>
      <c r="O686" s="62">
        <f>+O685/E685-1</f>
        <v>2.4312730085344523</v>
      </c>
      <c r="P686" s="62">
        <f>+P685/F685-1</f>
        <v>0.84801620259844235</v>
      </c>
      <c r="Q686" s="31"/>
      <c r="R686" s="63" t="s">
        <v>76</v>
      </c>
    </row>
    <row r="687" spans="1:18" s="70" customFormat="1" ht="14.25">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0.10941468494548737</v>
      </c>
      <c r="Q687" s="68"/>
      <c r="R687" s="69" t="s">
        <v>77</v>
      </c>
    </row>
    <row r="688" spans="1:18" s="3" customFormat="1" ht="14.25">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25">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67.55</v>
      </c>
      <c r="Q689" s="31"/>
      <c r="R689" s="36" t="s">
        <v>75</v>
      </c>
    </row>
    <row r="690" spans="1:18" s="3" customFormat="1" ht="14.25">
      <c r="B690" s="72"/>
      <c r="I690" s="61"/>
      <c r="J690" s="61"/>
      <c r="K690" s="61"/>
      <c r="L690" s="61"/>
      <c r="M690" s="61"/>
      <c r="N690" s="62"/>
      <c r="O690" s="62">
        <f>+O689/F689-1</f>
        <v>1.0591785297148553</v>
      </c>
      <c r="P690" s="62">
        <f>+P689/G689-1</f>
        <v>0.61339220076692191</v>
      </c>
      <c r="Q690" s="31"/>
      <c r="R690" s="63" t="s">
        <v>76</v>
      </c>
    </row>
    <row r="691" spans="1:18" s="70" customFormat="1" ht="14.25">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6.5019336083848467E-2</v>
      </c>
      <c r="Q691" s="68"/>
      <c r="R691" s="69" t="s">
        <v>77</v>
      </c>
    </row>
    <row r="692" spans="1:18" s="3" customFormat="1" ht="14.25">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25">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66.650000000000006</v>
      </c>
      <c r="Q693" s="31"/>
      <c r="R693" s="36" t="s">
        <v>75</v>
      </c>
    </row>
    <row r="694" spans="1:18" s="3" customFormat="1" ht="14.25">
      <c r="B694" s="72"/>
      <c r="I694" s="61"/>
      <c r="J694" s="61"/>
      <c r="K694" s="61"/>
      <c r="L694" s="61"/>
      <c r="M694" s="61"/>
      <c r="N694" s="62"/>
      <c r="O694" s="62">
        <f>+O693/G693-1</f>
        <v>0.78643975902865626</v>
      </c>
      <c r="P694" s="62">
        <f>+P693/H693-1</f>
        <v>0.5076469205324281</v>
      </c>
      <c r="Q694" s="31"/>
      <c r="R694" s="63" t="s">
        <v>76</v>
      </c>
    </row>
    <row r="695" spans="1:18" s="70" customFormat="1" ht="14.25">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5.5561570714638964E-2</v>
      </c>
      <c r="Q695" s="68"/>
      <c r="R695" s="69" t="s">
        <v>77</v>
      </c>
    </row>
    <row r="696" spans="1:18" s="3" customFormat="1" ht="14.25">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25">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65.75</v>
      </c>
      <c r="Q697" s="31"/>
      <c r="R697" s="36" t="s">
        <v>75</v>
      </c>
    </row>
    <row r="698" spans="1:18" s="3" customFormat="1" ht="14.25">
      <c r="B698" s="72"/>
      <c r="I698" s="61"/>
      <c r="J698" s="61"/>
      <c r="K698" s="61"/>
      <c r="L698" s="61"/>
      <c r="M698" s="61"/>
      <c r="N698" s="62"/>
      <c r="O698" s="62">
        <f>+O697/H697-1</f>
        <v>0.66914827459075887</v>
      </c>
      <c r="P698" s="62">
        <f>+P697/I697-1</f>
        <v>0.43780819644836466</v>
      </c>
      <c r="Q698" s="31"/>
      <c r="R698" s="63" t="s">
        <v>76</v>
      </c>
    </row>
    <row r="699" spans="1:18" s="70" customFormat="1" ht="14.25">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5.3576316310533931E-2</v>
      </c>
      <c r="Q699" s="68"/>
      <c r="R699" s="69" t="s">
        <v>77</v>
      </c>
    </row>
    <row r="700" spans="1:18" s="3" customFormat="1" ht="14.25">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25">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64.95</v>
      </c>
      <c r="Q701" s="31"/>
      <c r="R701" s="36" t="s">
        <v>75</v>
      </c>
    </row>
    <row r="702" spans="1:18" s="3" customFormat="1" ht="14.25">
      <c r="B702" s="72"/>
      <c r="I702" s="61"/>
      <c r="J702" s="61"/>
      <c r="K702" s="61"/>
      <c r="L702" s="61"/>
      <c r="M702" s="61"/>
      <c r="N702" s="62"/>
      <c r="O702" s="62">
        <f>+O701/I701-1</f>
        <v>0.59110804884742918</v>
      </c>
      <c r="P702" s="62">
        <f>+P701/J701-1</f>
        <v>0.23117174589705836</v>
      </c>
      <c r="Q702" s="31"/>
      <c r="R702" s="63" t="s">
        <v>76</v>
      </c>
    </row>
    <row r="703" spans="1:18" s="70" customFormat="1" ht="14.25">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5.4057198581254885E-2</v>
      </c>
      <c r="Q703" s="68"/>
      <c r="R703" s="69" t="s">
        <v>77</v>
      </c>
    </row>
    <row r="704" spans="1:18" s="3" customFormat="1" ht="14.25">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25">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64.05</v>
      </c>
      <c r="Q705" s="31"/>
      <c r="R705" s="36" t="s">
        <v>75</v>
      </c>
    </row>
    <row r="706" spans="1:18" s="3" customFormat="1" ht="14.25">
      <c r="B706" s="72"/>
      <c r="I706" s="61"/>
      <c r="J706" s="61"/>
      <c r="K706" s="61"/>
      <c r="L706" s="61"/>
      <c r="M706" s="61"/>
      <c r="N706" s="62"/>
      <c r="O706" s="62">
        <f>+O705/J705-1</f>
        <v>0.36125594733164834</v>
      </c>
      <c r="P706" s="62">
        <f>+P705/K705-1</f>
        <v>-1.288697823470375E-2</v>
      </c>
      <c r="Q706" s="31"/>
      <c r="R706" s="63" t="s">
        <v>76</v>
      </c>
    </row>
    <row r="707" spans="1:18" s="70" customFormat="1" ht="14.25">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3.5830298800801443E-2</v>
      </c>
      <c r="Q707" s="68"/>
      <c r="R707" s="69" t="s">
        <v>77</v>
      </c>
    </row>
    <row r="708" spans="1:18" s="3" customFormat="1" ht="14.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25">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63.05</v>
      </c>
      <c r="Q709" s="31"/>
      <c r="R709" s="36" t="s">
        <v>75</v>
      </c>
    </row>
    <row r="710" spans="1:18" s="3" customFormat="1" ht="14.25">
      <c r="B710" s="72"/>
      <c r="I710" s="61"/>
      <c r="J710" s="61"/>
      <c r="K710" s="61"/>
      <c r="L710" s="61"/>
      <c r="M710" s="61"/>
      <c r="N710" s="62"/>
      <c r="O710" s="62">
        <f>+O709/K709-1</f>
        <v>8.9240349365584226E-2</v>
      </c>
      <c r="P710" s="62">
        <f>+P709/L709-1</f>
        <v>-0.17019458146586874</v>
      </c>
      <c r="Q710" s="31"/>
      <c r="R710" s="63" t="s">
        <v>76</v>
      </c>
    </row>
    <row r="711" spans="1:18" s="70" customFormat="1" ht="14.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-2.6315529403785607E-3</v>
      </c>
      <c r="Q711" s="68"/>
      <c r="R711" s="69" t="s">
        <v>77</v>
      </c>
    </row>
    <row r="712" spans="1:18" s="3" customFormat="1" ht="14.25">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61.95</v>
      </c>
      <c r="Q713" s="31"/>
      <c r="R713" s="36" t="s">
        <v>75</v>
      </c>
    </row>
    <row r="714" spans="1:18" s="3" customFormat="1" ht="14.25">
      <c r="B714" s="72"/>
      <c r="I714" s="61"/>
      <c r="J714" s="61"/>
      <c r="K714" s="61"/>
      <c r="L714" s="61"/>
      <c r="M714" s="61"/>
      <c r="N714" s="62"/>
      <c r="O714" s="62">
        <f>+O713/L713-1</f>
        <v>-8.5391469758884897E-2</v>
      </c>
      <c r="P714" s="62">
        <f>+P713/M713-1</f>
        <v>-0.23117108722448654</v>
      </c>
      <c r="Q714" s="31"/>
      <c r="R714" s="63" t="s">
        <v>76</v>
      </c>
    </row>
    <row r="715" spans="1:18" s="70" customFormat="1" ht="14.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-4.628975073718352E-2</v>
      </c>
      <c r="Q715" s="68"/>
      <c r="R715" s="69" t="s">
        <v>77</v>
      </c>
    </row>
    <row r="716" spans="1:18" s="3" customFormat="1" ht="14.25">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25">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60.75</v>
      </c>
      <c r="Q717" s="31"/>
      <c r="R717" s="36" t="s">
        <v>75</v>
      </c>
    </row>
    <row r="718" spans="1:18" s="3" customFormat="1" ht="14.25">
      <c r="B718" s="72"/>
      <c r="I718" s="61"/>
      <c r="J718" s="61"/>
      <c r="K718" s="61"/>
      <c r="L718" s="61"/>
      <c r="M718" s="61"/>
      <c r="N718" s="62"/>
      <c r="O718" s="62">
        <f>+O717/M717-1</f>
        <v>-0.15230693573063159</v>
      </c>
      <c r="P718" s="62">
        <f>+P717/N717-1</f>
        <v>-8.4916888625770182E-2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-8.5289436299593319E-2</v>
      </c>
      <c r="Q719" s="68"/>
      <c r="R719" s="69" t="s">
        <v>77</v>
      </c>
    </row>
    <row r="720" spans="1:18" s="3" customFormat="1" ht="14.25">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25">
      <c r="B721" s="76"/>
      <c r="C721" s="77"/>
      <c r="D721" s="77"/>
      <c r="E721" s="77"/>
      <c r="F721" s="77"/>
      <c r="G721" s="77"/>
      <c r="H721" s="77"/>
      <c r="I721" s="77"/>
      <c r="J721" s="77"/>
      <c r="K721" s="77"/>
      <c r="L721" s="77"/>
      <c r="M721" s="77"/>
      <c r="N721" s="78">
        <f>+N$661+N720</f>
        <v>65.137412514660483</v>
      </c>
      <c r="O721" s="78">
        <f>+O$661+O720</f>
        <v>66.037412514660488</v>
      </c>
      <c r="P721" s="78">
        <f>+P$661+P720</f>
        <v>59.5</v>
      </c>
      <c r="Q721" s="31"/>
      <c r="R721" s="36" t="s">
        <v>75</v>
      </c>
    </row>
    <row r="722" spans="1:18" s="3" customFormat="1" ht="14.25">
      <c r="B722" s="72"/>
      <c r="I722" s="61"/>
      <c r="J722" s="61"/>
      <c r="K722" s="61"/>
      <c r="L722" s="61"/>
      <c r="M722" s="61"/>
      <c r="N722" s="62"/>
      <c r="O722" s="62">
        <f>+O721/N721-1</f>
        <v>1.3816944291384692E-2</v>
      </c>
      <c r="P722" s="62">
        <f>+P721/O721-1</f>
        <v>-9.8995588496280984E-2</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1.3816944291384676E-2</v>
      </c>
      <c r="P723" s="67">
        <f>RATE(P$348-$N$348,,-$N721,P721)</f>
        <v>-4.425236633106875E-2</v>
      </c>
      <c r="Q723" s="68"/>
      <c r="R723" s="69" t="s">
        <v>77</v>
      </c>
    </row>
    <row r="725" spans="1:18">
      <c r="H725" s="261" t="s">
        <v>747</v>
      </c>
      <c r="I725" s="261"/>
      <c r="J725" s="261"/>
      <c r="K725" s="261"/>
      <c r="L725" s="261"/>
      <c r="M725" s="261"/>
      <c r="N725" s="261"/>
      <c r="O725" s="261"/>
      <c r="P725" s="209"/>
      <c r="Q725" s="165"/>
      <c r="R725" s="166"/>
    </row>
    <row r="726" spans="1:18">
      <c r="H726" s="264" t="s">
        <v>748</v>
      </c>
      <c r="I726" s="264"/>
      <c r="J726" s="264"/>
      <c r="K726" s="264"/>
      <c r="L726" s="264"/>
      <c r="M726" s="264"/>
      <c r="N726" s="264"/>
      <c r="O726" s="264"/>
      <c r="P726" s="210"/>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749</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750</v>
      </c>
    </row>
    <row r="733" spans="1:18">
      <c r="H733" s="167">
        <v>142537</v>
      </c>
      <c r="I733" s="167">
        <v>155914</v>
      </c>
      <c r="J733" s="167">
        <v>172792</v>
      </c>
      <c r="K733" s="167">
        <v>186757</v>
      </c>
      <c r="L733" s="167">
        <v>192932</v>
      </c>
      <c r="M733" s="167">
        <v>210629</v>
      </c>
      <c r="N733" s="167"/>
      <c r="O733" s="167"/>
      <c r="P733" s="167"/>
      <c r="Q733" s="168"/>
      <c r="R733" s="169" t="s">
        <v>210</v>
      </c>
    </row>
    <row r="734" spans="1:18">
      <c r="H734" s="167">
        <v>24593</v>
      </c>
      <c r="I734" s="167">
        <v>28288</v>
      </c>
      <c r="J734" s="167">
        <v>32701</v>
      </c>
      <c r="K734" s="167">
        <v>35863</v>
      </c>
      <c r="L734" s="167">
        <v>40885</v>
      </c>
      <c r="M734" s="167">
        <v>45403</v>
      </c>
      <c r="N734" s="167"/>
      <c r="O734" s="167"/>
      <c r="P734" s="167"/>
      <c r="Q734" s="168"/>
      <c r="R734" s="169" t="s">
        <v>751</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752</v>
      </c>
    </row>
    <row r="736" spans="1:18">
      <c r="H736" s="165"/>
      <c r="I736" s="174"/>
      <c r="J736" s="174"/>
      <c r="K736" s="174"/>
      <c r="L736" s="174"/>
      <c r="M736" s="174"/>
      <c r="N736" s="174"/>
      <c r="O736" s="166"/>
      <c r="P736" s="166"/>
      <c r="Q736" s="175"/>
      <c r="R736" s="169"/>
    </row>
    <row r="737" spans="8:18">
      <c r="H737" s="265" t="s">
        <v>753</v>
      </c>
      <c r="I737" s="265"/>
      <c r="J737" s="265"/>
      <c r="K737" s="265"/>
      <c r="L737" s="265"/>
      <c r="M737" s="265"/>
      <c r="N737" s="265"/>
      <c r="O737" s="265"/>
      <c r="P737" s="211"/>
      <c r="Q737" s="175"/>
      <c r="R737" s="169"/>
    </row>
    <row r="738" spans="8:18">
      <c r="H738" s="263" t="s">
        <v>754</v>
      </c>
      <c r="I738" s="263"/>
      <c r="J738" s="263"/>
      <c r="K738" s="263"/>
      <c r="L738" s="263"/>
      <c r="M738" s="263"/>
      <c r="N738" s="263"/>
      <c r="O738" s="263"/>
      <c r="P738" s="212"/>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749</v>
      </c>
    </row>
    <row r="744" spans="8:18">
      <c r="H744" s="263" t="s">
        <v>755</v>
      </c>
      <c r="I744" s="263"/>
      <c r="J744" s="263"/>
      <c r="K744" s="263"/>
      <c r="L744" s="263"/>
      <c r="M744" s="263"/>
      <c r="N744" s="263"/>
      <c r="O744" s="263"/>
      <c r="P744" s="212"/>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749</v>
      </c>
    </row>
    <row r="750" spans="8:18">
      <c r="H750" s="263" t="s">
        <v>756</v>
      </c>
      <c r="I750" s="263"/>
      <c r="J750" s="263"/>
      <c r="K750" s="263"/>
      <c r="L750" s="263"/>
      <c r="M750" s="263"/>
      <c r="N750" s="263"/>
      <c r="O750" s="263"/>
      <c r="P750" s="212"/>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749</v>
      </c>
    </row>
    <row r="756" spans="8:18">
      <c r="H756" s="263" t="s">
        <v>757</v>
      </c>
      <c r="I756" s="263"/>
      <c r="J756" s="263"/>
      <c r="K756" s="263"/>
      <c r="L756" s="263"/>
      <c r="M756" s="263"/>
      <c r="N756" s="263"/>
      <c r="O756" s="263"/>
      <c r="P756" s="212"/>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749</v>
      </c>
    </row>
    <row r="762" spans="8:18">
      <c r="H762" s="263" t="s">
        <v>758</v>
      </c>
      <c r="I762" s="263"/>
      <c r="J762" s="263"/>
      <c r="K762" s="263"/>
      <c r="L762" s="263"/>
      <c r="M762" s="263"/>
      <c r="N762" s="263"/>
      <c r="O762" s="263"/>
      <c r="P762" s="212"/>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749</v>
      </c>
    </row>
    <row r="768" spans="8:18">
      <c r="H768" s="165"/>
      <c r="I768" s="174"/>
      <c r="J768" s="174"/>
      <c r="K768" s="174"/>
      <c r="L768" s="174"/>
      <c r="M768" s="174"/>
      <c r="N768" s="174"/>
      <c r="O768" s="166"/>
      <c r="P768" s="166"/>
      <c r="Q768" s="175"/>
      <c r="R768" s="169"/>
    </row>
    <row r="769" spans="8:18">
      <c r="H769" s="261" t="s">
        <v>759</v>
      </c>
      <c r="I769" s="261"/>
      <c r="J769" s="261"/>
      <c r="K769" s="261"/>
      <c r="L769" s="261"/>
      <c r="M769" s="261"/>
      <c r="N769" s="261"/>
      <c r="O769" s="261"/>
      <c r="P769" s="209"/>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760</v>
      </c>
    </row>
    <row r="775" spans="8:18">
      <c r="H775" s="182">
        <v>3570</v>
      </c>
      <c r="I775" s="182">
        <v>3908</v>
      </c>
      <c r="J775" s="182">
        <v>4205</v>
      </c>
      <c r="K775" s="182">
        <v>4530</v>
      </c>
      <c r="L775" s="182">
        <v>4894</v>
      </c>
      <c r="M775" s="182">
        <v>5215</v>
      </c>
      <c r="N775" s="182">
        <v>5685</v>
      </c>
      <c r="O775" s="182">
        <v>6280</v>
      </c>
      <c r="P775" s="182">
        <v>6280</v>
      </c>
      <c r="Q775" s="168"/>
      <c r="R775" s="169" t="s">
        <v>761</v>
      </c>
    </row>
    <row r="776" spans="8:18">
      <c r="H776" s="167">
        <v>3916</v>
      </c>
      <c r="I776" s="167">
        <v>4257</v>
      </c>
      <c r="J776" s="167">
        <v>4645</v>
      </c>
      <c r="K776" s="167">
        <v>5017</v>
      </c>
      <c r="L776" s="167">
        <v>5336</v>
      </c>
      <c r="M776" s="167">
        <v>5687</v>
      </c>
      <c r="N776" s="167">
        <v>5919</v>
      </c>
      <c r="O776" s="167">
        <v>6020</v>
      </c>
      <c r="P776" s="167">
        <v>6020</v>
      </c>
      <c r="Q776" s="168"/>
      <c r="R776" s="169" t="s">
        <v>762</v>
      </c>
    </row>
    <row r="777" spans="8:18">
      <c r="H777" s="167">
        <v>641</v>
      </c>
      <c r="I777" s="167">
        <v>667</v>
      </c>
      <c r="J777" s="167">
        <v>692</v>
      </c>
      <c r="K777" s="167">
        <v>721</v>
      </c>
      <c r="L777" s="167">
        <v>758</v>
      </c>
      <c r="M777" s="167">
        <v>810</v>
      </c>
      <c r="N777" s="167">
        <v>828</v>
      </c>
      <c r="O777" s="167">
        <v>834</v>
      </c>
      <c r="P777" s="167">
        <v>834</v>
      </c>
      <c r="Q777" s="168"/>
      <c r="R777" s="169" t="s">
        <v>763</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752</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764</v>
      </c>
    </row>
    <row r="780" spans="8:18">
      <c r="H780" s="261" t="s">
        <v>765</v>
      </c>
      <c r="I780" s="261"/>
      <c r="J780" s="261"/>
      <c r="K780" s="261"/>
      <c r="L780" s="261"/>
      <c r="M780" s="261"/>
      <c r="N780" s="261"/>
      <c r="O780" s="261"/>
      <c r="P780" s="209"/>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766</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767</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752</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768</v>
      </c>
    </row>
    <row r="785" spans="8:18">
      <c r="H785" s="188"/>
      <c r="I785" s="188"/>
      <c r="J785" s="188"/>
      <c r="K785" s="188"/>
      <c r="L785" s="188"/>
      <c r="M785" s="188"/>
      <c r="N785" s="188"/>
      <c r="O785" s="166"/>
      <c r="P785" s="166"/>
      <c r="Q785" s="176"/>
      <c r="R785" s="169"/>
    </row>
    <row r="786" spans="8:18">
      <c r="H786" s="165"/>
      <c r="I786" s="174"/>
      <c r="J786" s="174"/>
      <c r="K786" s="261" t="s">
        <v>769</v>
      </c>
      <c r="L786" s="261"/>
      <c r="M786" s="261"/>
      <c r="N786" s="261"/>
      <c r="O786" s="261"/>
      <c r="P786" s="209"/>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770</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751</v>
      </c>
    </row>
    <row r="789" spans="8:18">
      <c r="H789" s="185"/>
      <c r="I789" s="185"/>
      <c r="J789" s="185"/>
      <c r="K789" s="185"/>
      <c r="L789" s="185"/>
      <c r="M789" s="188"/>
      <c r="N789" s="185"/>
      <c r="O789" s="166"/>
      <c r="P789" s="166"/>
      <c r="Q789" s="184"/>
      <c r="R789" s="185"/>
    </row>
    <row r="790" spans="8:18">
      <c r="H790" s="262" t="s">
        <v>771</v>
      </c>
      <c r="I790" s="262"/>
      <c r="J790" s="262"/>
      <c r="K790" s="262"/>
      <c r="L790" s="262"/>
      <c r="M790" s="262"/>
      <c r="N790" s="262"/>
      <c r="O790" s="262"/>
      <c r="P790" s="213"/>
      <c r="Q790" s="184"/>
      <c r="R790" s="185"/>
    </row>
    <row r="791" spans="8:18">
      <c r="H791" s="260" t="s">
        <v>772</v>
      </c>
      <c r="I791" s="260"/>
      <c r="J791" s="260"/>
      <c r="K791" s="260"/>
      <c r="L791" s="260"/>
      <c r="M791" s="260"/>
      <c r="N791" s="260"/>
      <c r="O791" s="260"/>
      <c r="P791" s="214"/>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760</v>
      </c>
    </row>
    <row r="797" spans="8:18">
      <c r="H797" s="260" t="s">
        <v>773</v>
      </c>
      <c r="I797" s="260"/>
      <c r="J797" s="260"/>
      <c r="K797" s="260"/>
      <c r="L797" s="260"/>
      <c r="M797" s="260"/>
      <c r="N797" s="260"/>
      <c r="O797" s="260"/>
      <c r="P797" s="214"/>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760</v>
      </c>
    </row>
    <row r="803" spans="8:18">
      <c r="H803" s="260" t="s">
        <v>774</v>
      </c>
      <c r="I803" s="260"/>
      <c r="J803" s="260"/>
      <c r="K803" s="260"/>
      <c r="L803" s="260"/>
      <c r="M803" s="260"/>
      <c r="N803" s="260"/>
      <c r="O803" s="260"/>
      <c r="P803" s="214"/>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760</v>
      </c>
    </row>
    <row r="809" spans="8:18">
      <c r="H809" s="260" t="s">
        <v>775</v>
      </c>
      <c r="I809" s="260"/>
      <c r="J809" s="260"/>
      <c r="K809" s="260"/>
      <c r="L809" s="260"/>
      <c r="M809" s="260"/>
      <c r="N809" s="260"/>
      <c r="O809" s="260"/>
      <c r="P809" s="214"/>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776</v>
      </c>
    </row>
    <row r="815" spans="8:18">
      <c r="H815" s="260" t="s">
        <v>777</v>
      </c>
      <c r="I815" s="260"/>
      <c r="J815" s="260"/>
      <c r="K815" s="260"/>
      <c r="L815" s="260"/>
      <c r="M815" s="260"/>
      <c r="N815" s="260"/>
      <c r="O815" s="260"/>
      <c r="P815" s="214"/>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778</v>
      </c>
    </row>
    <row r="821" spans="8:18">
      <c r="H821" s="165"/>
      <c r="I821" s="174"/>
      <c r="J821" s="174"/>
      <c r="K821" s="174"/>
      <c r="L821" s="174"/>
      <c r="M821" s="174"/>
      <c r="N821" s="174"/>
      <c r="O821" s="166"/>
      <c r="P821" s="166"/>
      <c r="Q821" s="176"/>
      <c r="R821" s="169"/>
    </row>
    <row r="822" spans="8:18">
      <c r="H822" s="165"/>
      <c r="I822" s="165"/>
      <c r="J822" s="261" t="s">
        <v>779</v>
      </c>
      <c r="K822" s="261"/>
      <c r="L822" s="261"/>
      <c r="M822" s="261"/>
      <c r="N822" s="261"/>
      <c r="O822" s="261"/>
      <c r="P822" s="209"/>
      <c r="Q822" s="200"/>
      <c r="R822" s="165"/>
    </row>
    <row r="823" spans="8:18">
      <c r="H823" s="201"/>
      <c r="I823" s="201"/>
      <c r="J823" s="202">
        <v>0.64</v>
      </c>
      <c r="K823" s="201">
        <v>0.65</v>
      </c>
      <c r="L823" s="201">
        <v>0.64</v>
      </c>
      <c r="M823" s="201">
        <v>0.64</v>
      </c>
      <c r="N823" s="203"/>
      <c r="O823" s="166"/>
      <c r="P823" s="166"/>
      <c r="Q823" s="200"/>
      <c r="R823" s="201" t="s">
        <v>748</v>
      </c>
    </row>
    <row r="824" spans="8:18">
      <c r="H824" s="201"/>
      <c r="I824" s="201"/>
      <c r="J824" s="202">
        <v>0.1</v>
      </c>
      <c r="K824" s="201">
        <v>0.1</v>
      </c>
      <c r="L824" s="201">
        <v>0.09</v>
      </c>
      <c r="M824" s="201">
        <v>0.09</v>
      </c>
      <c r="N824" s="203"/>
      <c r="O824" s="166"/>
      <c r="P824" s="166"/>
      <c r="Q824" s="200"/>
      <c r="R824" s="201" t="s">
        <v>780</v>
      </c>
    </row>
    <row r="825" spans="8:18">
      <c r="H825" s="201"/>
      <c r="I825" s="201"/>
      <c r="J825" s="204">
        <v>0.08</v>
      </c>
      <c r="K825" s="205">
        <v>0.08</v>
      </c>
      <c r="L825" s="205">
        <v>0.06</v>
      </c>
      <c r="M825" s="205">
        <v>0.06</v>
      </c>
      <c r="N825" s="206"/>
      <c r="O825" s="166"/>
      <c r="P825" s="166"/>
      <c r="Q825" s="166"/>
      <c r="R825" s="201" t="s">
        <v>781</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309" priority="1759" operator="lessThan">
      <formula>0</formula>
    </cfRule>
  </conditionalFormatting>
  <conditionalFormatting sqref="Q583">
    <cfRule type="cellIs" dxfId="4308" priority="1754" operator="lessThan">
      <formula>0</formula>
    </cfRule>
  </conditionalFormatting>
  <conditionalFormatting sqref="B348:N348">
    <cfRule type="cellIs" dxfId="4307" priority="1753" operator="lessThan">
      <formula>0</formula>
    </cfRule>
  </conditionalFormatting>
  <conditionalFormatting sqref="Q514:Q515">
    <cfRule type="cellIs" dxfId="4306" priority="1755" operator="lessThan">
      <formula>0</formula>
    </cfRule>
  </conditionalFormatting>
  <conditionalFormatting sqref="Q523 R529 R539:R545">
    <cfRule type="cellIs" dxfId="4305" priority="1756" operator="lessThan">
      <formula>0</formula>
    </cfRule>
  </conditionalFormatting>
  <conditionalFormatting sqref="Q531">
    <cfRule type="cellIs" dxfId="4304" priority="1757" operator="lessThan">
      <formula>0</formula>
    </cfRule>
  </conditionalFormatting>
  <conditionalFormatting sqref="Q562">
    <cfRule type="cellIs" dxfId="4303" priority="1758" operator="lessThan">
      <formula>0</formula>
    </cfRule>
  </conditionalFormatting>
  <conditionalFormatting sqref="B348:N348">
    <cfRule type="cellIs" dxfId="4302" priority="1752" operator="lessThan">
      <formula>0</formula>
    </cfRule>
  </conditionalFormatting>
  <conditionalFormatting sqref="R588">
    <cfRule type="cellIs" dxfId="4301" priority="1737" operator="lessThan">
      <formula>0</formula>
    </cfRule>
  </conditionalFormatting>
  <conditionalFormatting sqref="R499:R502">
    <cfRule type="cellIs" dxfId="4300" priority="1751" operator="lessThan">
      <formula>0</formula>
    </cfRule>
  </conditionalFormatting>
  <conditionalFormatting sqref="R503">
    <cfRule type="cellIs" dxfId="4299" priority="1750" operator="lessThan">
      <formula>0</formula>
    </cfRule>
  </conditionalFormatting>
  <conditionalFormatting sqref="R503">
    <cfRule type="cellIs" dxfId="4298" priority="1749" operator="lessThan">
      <formula>0</formula>
    </cfRule>
  </conditionalFormatting>
  <conditionalFormatting sqref="B514">
    <cfRule type="cellIs" dxfId="4297" priority="1747" operator="lessThan">
      <formula>0</formula>
    </cfRule>
  </conditionalFormatting>
  <conditionalFormatting sqref="B531">
    <cfRule type="cellIs" dxfId="4296" priority="1746" operator="lessThan">
      <formula>0</formula>
    </cfRule>
  </conditionalFormatting>
  <conditionalFormatting sqref="R520">
    <cfRule type="cellIs" dxfId="4295" priority="1745" operator="lessThan">
      <formula>0</formula>
    </cfRule>
  </conditionalFormatting>
  <conditionalFormatting sqref="R520">
    <cfRule type="cellIs" dxfId="4294" priority="1744" operator="lessThan">
      <formula>0</formula>
    </cfRule>
  </conditionalFormatting>
  <conditionalFormatting sqref="R567">
    <cfRule type="cellIs" dxfId="4293" priority="1739" operator="lessThan">
      <formula>0</formula>
    </cfRule>
  </conditionalFormatting>
  <conditionalFormatting sqref="B523 B515">
    <cfRule type="cellIs" dxfId="4292" priority="1748" operator="lessThan">
      <formula>0</formula>
    </cfRule>
  </conditionalFormatting>
  <conditionalFormatting sqref="R528">
    <cfRule type="cellIs" dxfId="4291" priority="1742" operator="lessThan">
      <formula>0</formula>
    </cfRule>
  </conditionalFormatting>
  <conditionalFormatting sqref="R536">
    <cfRule type="cellIs" dxfId="4290" priority="1741" operator="lessThan">
      <formula>0</formula>
    </cfRule>
  </conditionalFormatting>
  <conditionalFormatting sqref="R536">
    <cfRule type="cellIs" dxfId="4289" priority="1740" operator="lessThan">
      <formula>0</formula>
    </cfRule>
  </conditionalFormatting>
  <conditionalFormatting sqref="Q539">
    <cfRule type="cellIs" dxfId="4288" priority="1728" operator="lessThan">
      <formula>0</formula>
    </cfRule>
  </conditionalFormatting>
  <conditionalFormatting sqref="R528">
    <cfRule type="cellIs" dxfId="4287" priority="1743" operator="lessThan">
      <formula>0</formula>
    </cfRule>
  </conditionalFormatting>
  <conditionalFormatting sqref="R567">
    <cfRule type="cellIs" dxfId="4286" priority="1738" operator="lessThan">
      <formula>0</formula>
    </cfRule>
  </conditionalFormatting>
  <conditionalFormatting sqref="Q584:Q587">
    <cfRule type="cellIs" dxfId="4285" priority="1730" operator="lessThan">
      <formula>0</formula>
    </cfRule>
  </conditionalFormatting>
  <conditionalFormatting sqref="Q563:Q566">
    <cfRule type="cellIs" dxfId="4284" priority="1731" operator="lessThan">
      <formula>0</formula>
    </cfRule>
  </conditionalFormatting>
  <conditionalFormatting sqref="R366">
    <cfRule type="cellIs" dxfId="4283" priority="1689" operator="lessThan">
      <formula>0</formula>
    </cfRule>
  </conditionalFormatting>
  <conditionalFormatting sqref="R588">
    <cfRule type="cellIs" dxfId="4282" priority="1736" operator="lessThan">
      <formula>0</formula>
    </cfRule>
  </conditionalFormatting>
  <conditionalFormatting sqref="R544">
    <cfRule type="cellIs" dxfId="4281" priority="1727" operator="lessThan">
      <formula>0</formula>
    </cfRule>
  </conditionalFormatting>
  <conditionalFormatting sqref="J353:N354 K351:N352">
    <cfRule type="cellIs" dxfId="4280" priority="1716" operator="lessThan">
      <formula>0</formula>
    </cfRule>
  </conditionalFormatting>
  <conditionalFormatting sqref="Q516:Q519">
    <cfRule type="cellIs" dxfId="4279" priority="1735" operator="lessThan">
      <formula>0</formula>
    </cfRule>
  </conditionalFormatting>
  <conditionalFormatting sqref="Q524:Q527">
    <cfRule type="cellIs" dxfId="4278" priority="1734" operator="lessThan">
      <formula>0</formula>
    </cfRule>
  </conditionalFormatting>
  <conditionalFormatting sqref="Q539:Q543">
    <cfRule type="cellIs" dxfId="4277" priority="1733" operator="lessThan">
      <formula>0</formula>
    </cfRule>
  </conditionalFormatting>
  <conditionalFormatting sqref="Q532:Q535">
    <cfRule type="cellIs" dxfId="4276" priority="1732" operator="lessThan">
      <formula>0</formula>
    </cfRule>
  </conditionalFormatting>
  <conditionalFormatting sqref="R544">
    <cfRule type="cellIs" dxfId="4275" priority="1726" operator="lessThan">
      <formula>0</formula>
    </cfRule>
  </conditionalFormatting>
  <conditionalFormatting sqref="R354">
    <cfRule type="cellIs" dxfId="4274" priority="1709" operator="lessThan">
      <formula>0</formula>
    </cfRule>
  </conditionalFormatting>
  <conditionalFormatting sqref="R540:R543 B539">
    <cfRule type="cellIs" dxfId="4273" priority="1729" operator="lessThan">
      <formula>0</formula>
    </cfRule>
  </conditionalFormatting>
  <conditionalFormatting sqref="Q555:Q558">
    <cfRule type="cellIs" dxfId="4272" priority="1721" operator="lessThan">
      <formula>0</formula>
    </cfRule>
  </conditionalFormatting>
  <conditionalFormatting sqref="R555:R558 R560">
    <cfRule type="cellIs" dxfId="4271" priority="1724" operator="lessThan">
      <formula>0</formula>
    </cfRule>
  </conditionalFormatting>
  <conditionalFormatting sqref="R559">
    <cfRule type="cellIs" dxfId="4270" priority="1723" operator="lessThan">
      <formula>0</formula>
    </cfRule>
  </conditionalFormatting>
  <conditionalFormatting sqref="R468:R472">
    <cfRule type="cellIs" dxfId="4269" priority="1720" operator="lessThan">
      <formula>0</formula>
    </cfRule>
  </conditionalFormatting>
  <conditionalFormatting sqref="R559">
    <cfRule type="cellIs" dxfId="4268" priority="1722" operator="lessThan">
      <formula>0</formula>
    </cfRule>
  </conditionalFormatting>
  <conditionalFormatting sqref="J351">
    <cfRule type="cellIs" dxfId="4267" priority="1715" operator="lessThan">
      <formula>0</formula>
    </cfRule>
  </conditionalFormatting>
  <conditionalFormatting sqref="Q540:Q543">
    <cfRule type="cellIs" dxfId="4266" priority="1725" operator="lessThan">
      <formula>0</formula>
    </cfRule>
  </conditionalFormatting>
  <conditionalFormatting sqref="Q349:R350 R351:R353">
    <cfRule type="cellIs" dxfId="4265" priority="1719" operator="lessThan">
      <formula>0</formula>
    </cfRule>
  </conditionalFormatting>
  <conditionalFormatting sqref="R396">
    <cfRule type="cellIs" dxfId="4264" priority="1642" operator="lessThan">
      <formula>0</formula>
    </cfRule>
  </conditionalFormatting>
  <conditionalFormatting sqref="B349">
    <cfRule type="cellIs" dxfId="4263" priority="1714" operator="lessThan">
      <formula>0</formula>
    </cfRule>
  </conditionalFormatting>
  <conditionalFormatting sqref="Q393:Q395">
    <cfRule type="cellIs" dxfId="4262" priority="1646" operator="lessThan">
      <formula>0</formula>
    </cfRule>
  </conditionalFormatting>
  <conditionalFormatting sqref="R397">
    <cfRule type="cellIs" dxfId="4261" priority="1644" operator="lessThan">
      <formula>0</formula>
    </cfRule>
  </conditionalFormatting>
  <conditionalFormatting sqref="Q349:Q350">
    <cfRule type="cellIs" dxfId="4260" priority="1718" operator="lessThan">
      <formula>0</formula>
    </cfRule>
  </conditionalFormatting>
  <conditionalFormatting sqref="Q351:Q354">
    <cfRule type="cellIs" dxfId="4259" priority="1717" operator="lessThan">
      <formula>0</formula>
    </cfRule>
  </conditionalFormatting>
  <conditionalFormatting sqref="C397:M397">
    <cfRule type="cellIs" dxfId="4258" priority="1641" operator="lessThan">
      <formula>0</formula>
    </cfRule>
  </conditionalFormatting>
  <conditionalFormatting sqref="R355">
    <cfRule type="cellIs" dxfId="4257" priority="1712" operator="lessThan">
      <formula>0</formula>
    </cfRule>
  </conditionalFormatting>
  <conditionalFormatting sqref="Q398:R398 R399:R401">
    <cfRule type="cellIs" dxfId="4256" priority="1640" operator="lessThan">
      <formula>0</formula>
    </cfRule>
  </conditionalFormatting>
  <conditionalFormatting sqref="Q399:Q401">
    <cfRule type="cellIs" dxfId="4255" priority="1638" operator="lessThan">
      <formula>0</formula>
    </cfRule>
  </conditionalFormatting>
  <conditionalFormatting sqref="C357:J357">
    <cfRule type="cellIs" dxfId="4254" priority="1703" operator="lessThan">
      <formula>0</formula>
    </cfRule>
  </conditionalFormatting>
  <conditionalFormatting sqref="H385">
    <cfRule type="cellIs" dxfId="4253" priority="1603" operator="lessThan">
      <formula>0</formula>
    </cfRule>
  </conditionalFormatting>
  <conditionalFormatting sqref="R402">
    <cfRule type="cellIs" dxfId="4252" priority="1636" operator="lessThan">
      <formula>0</formula>
    </cfRule>
  </conditionalFormatting>
  <conditionalFormatting sqref="B350">
    <cfRule type="cellIs" dxfId="4251" priority="1713" operator="lessThan">
      <formula>0</formula>
    </cfRule>
  </conditionalFormatting>
  <conditionalFormatting sqref="J352">
    <cfRule type="cellIs" dxfId="4250" priority="1710" operator="lessThan">
      <formula>0</formula>
    </cfRule>
  </conditionalFormatting>
  <conditionalFormatting sqref="Q355">
    <cfRule type="cellIs" dxfId="4249" priority="1711" operator="lessThan">
      <formula>0</formula>
    </cfRule>
  </conditionalFormatting>
  <conditionalFormatting sqref="Q440">
    <cfRule type="cellIs" dxfId="4248" priority="1589" operator="lessThan">
      <formula>0</formula>
    </cfRule>
  </conditionalFormatting>
  <conditionalFormatting sqref="R354">
    <cfRule type="cellIs" dxfId="4247" priority="1708" operator="lessThan">
      <formula>0</formula>
    </cfRule>
  </conditionalFormatting>
  <conditionalFormatting sqref="Q356:R356 R357:R359">
    <cfRule type="cellIs" dxfId="4246" priority="1707" operator="lessThan">
      <formula>0</formula>
    </cfRule>
  </conditionalFormatting>
  <conditionalFormatting sqref="Q356">
    <cfRule type="cellIs" dxfId="4245" priority="1706" operator="lessThan">
      <formula>0</formula>
    </cfRule>
  </conditionalFormatting>
  <conditionalFormatting sqref="Q357:Q360">
    <cfRule type="cellIs" dxfId="4244" priority="1705" operator="lessThan">
      <formula>0</formula>
    </cfRule>
  </conditionalFormatting>
  <conditionalFormatting sqref="I358 K358:N358 C359:M360 K357:M357">
    <cfRule type="cellIs" dxfId="4243" priority="1704" operator="lessThan">
      <formula>0</formula>
    </cfRule>
  </conditionalFormatting>
  <conditionalFormatting sqref="B356">
    <cfRule type="cellIs" dxfId="4242" priority="1701" operator="lessThan">
      <formula>0</formula>
    </cfRule>
  </conditionalFormatting>
  <conditionalFormatting sqref="I357">
    <cfRule type="cellIs" dxfId="4241" priority="1702" operator="lessThan">
      <formula>0</formula>
    </cfRule>
  </conditionalFormatting>
  <conditionalFormatting sqref="R361">
    <cfRule type="cellIs" dxfId="4240" priority="1700" operator="lessThan">
      <formula>0</formula>
    </cfRule>
  </conditionalFormatting>
  <conditionalFormatting sqref="C358:J358">
    <cfRule type="cellIs" dxfId="4239" priority="1699" operator="lessThan">
      <formula>0</formula>
    </cfRule>
  </conditionalFormatting>
  <conditionalFormatting sqref="R360">
    <cfRule type="cellIs" dxfId="4238" priority="1698" operator="lessThan">
      <formula>0</formula>
    </cfRule>
  </conditionalFormatting>
  <conditionalFormatting sqref="R360">
    <cfRule type="cellIs" dxfId="4237" priority="1697" operator="lessThan">
      <formula>0</formula>
    </cfRule>
  </conditionalFormatting>
  <conditionalFormatting sqref="Q362:R362 R363:R365">
    <cfRule type="cellIs" dxfId="4236" priority="1696" operator="lessThan">
      <formula>0</formula>
    </cfRule>
  </conditionalFormatting>
  <conditionalFormatting sqref="Q362">
    <cfRule type="cellIs" dxfId="4235" priority="1695" operator="lessThan">
      <formula>0</formula>
    </cfRule>
  </conditionalFormatting>
  <conditionalFormatting sqref="J363">
    <cfRule type="cellIs" dxfId="4234" priority="1693" operator="lessThan">
      <formula>0</formula>
    </cfRule>
  </conditionalFormatting>
  <conditionalFormatting sqref="K363:N364 J365:M366">
    <cfRule type="cellIs" dxfId="4233" priority="1694" operator="lessThan">
      <formula>0</formula>
    </cfRule>
  </conditionalFormatting>
  <conditionalFormatting sqref="Q368">
    <cfRule type="cellIs" dxfId="4232" priority="1686" operator="lessThan">
      <formula>0</formula>
    </cfRule>
  </conditionalFormatting>
  <conditionalFormatting sqref="R367">
    <cfRule type="cellIs" dxfId="4231" priority="1691" operator="lessThan">
      <formula>0</formula>
    </cfRule>
  </conditionalFormatting>
  <conditionalFormatting sqref="B362">
    <cfRule type="cellIs" dxfId="4230" priority="1692" operator="lessThan">
      <formula>0</formula>
    </cfRule>
  </conditionalFormatting>
  <conditionalFormatting sqref="Q405:Q407">
    <cfRule type="cellIs" dxfId="4229" priority="1624" operator="lessThan">
      <formula>0</formula>
    </cfRule>
  </conditionalFormatting>
  <conditionalFormatting sqref="J364">
    <cfRule type="cellIs" dxfId="4228" priority="1690" operator="lessThan">
      <formula>0</formula>
    </cfRule>
  </conditionalFormatting>
  <conditionalFormatting sqref="R366">
    <cfRule type="cellIs" dxfId="4227" priority="1688" operator="lessThan">
      <formula>0</formula>
    </cfRule>
  </conditionalFormatting>
  <conditionalFormatting sqref="Q368:R368 R369:R371">
    <cfRule type="cellIs" dxfId="4226" priority="1687" operator="lessThan">
      <formula>0</formula>
    </cfRule>
  </conditionalFormatting>
  <conditionalFormatting sqref="R372">
    <cfRule type="cellIs" dxfId="4225" priority="1678" operator="lessThan">
      <formula>0</formula>
    </cfRule>
  </conditionalFormatting>
  <conditionalFormatting sqref="I370 K369:N370 C371:M372">
    <cfRule type="cellIs" dxfId="4224" priority="1685" operator="lessThan">
      <formula>0</formula>
    </cfRule>
  </conditionalFormatting>
  <conditionalFormatting sqref="I369">
    <cfRule type="cellIs" dxfId="4223" priority="1683" operator="lessThan">
      <formula>0</formula>
    </cfRule>
  </conditionalFormatting>
  <conditionalFormatting sqref="C369:J369">
    <cfRule type="cellIs" dxfId="4222" priority="1684" operator="lessThan">
      <formula>0</formula>
    </cfRule>
  </conditionalFormatting>
  <conditionalFormatting sqref="B368">
    <cfRule type="cellIs" dxfId="4221" priority="1682" operator="lessThan">
      <formula>0</formula>
    </cfRule>
  </conditionalFormatting>
  <conditionalFormatting sqref="R373">
    <cfRule type="cellIs" dxfId="4220" priority="1681" operator="lessThan">
      <formula>0</formula>
    </cfRule>
  </conditionalFormatting>
  <conditionalFormatting sqref="Q411:Q413">
    <cfRule type="cellIs" dxfId="4219" priority="1617" operator="lessThan">
      <formula>0</formula>
    </cfRule>
  </conditionalFormatting>
  <conditionalFormatting sqref="C370:J370">
    <cfRule type="cellIs" dxfId="4218" priority="1680" operator="lessThan">
      <formula>0</formula>
    </cfRule>
  </conditionalFormatting>
  <conditionalFormatting sqref="R372">
    <cfRule type="cellIs" dxfId="4217" priority="1679" operator="lessThan">
      <formula>0</formula>
    </cfRule>
  </conditionalFormatting>
  <conditionalFormatting sqref="Q374:R374 R375:R377">
    <cfRule type="cellIs" dxfId="4216" priority="1677" operator="lessThan">
      <formula>0</formula>
    </cfRule>
  </conditionalFormatting>
  <conditionalFormatting sqref="Q374">
    <cfRule type="cellIs" dxfId="4215" priority="1676" operator="lessThan">
      <formula>0</formula>
    </cfRule>
  </conditionalFormatting>
  <conditionalFormatting sqref="Q375:Q377">
    <cfRule type="cellIs" dxfId="4214" priority="1675" operator="lessThan">
      <formula>0</formula>
    </cfRule>
  </conditionalFormatting>
  <conditionalFormatting sqref="I376 K375:N376 C377:M378">
    <cfRule type="cellIs" dxfId="4213" priority="1674" operator="lessThan">
      <formula>0</formula>
    </cfRule>
  </conditionalFormatting>
  <conditionalFormatting sqref="I375">
    <cfRule type="cellIs" dxfId="4212" priority="1672" operator="lessThan">
      <formula>0</formula>
    </cfRule>
  </conditionalFormatting>
  <conditionalFormatting sqref="C375:J375">
    <cfRule type="cellIs" dxfId="4211" priority="1673" operator="lessThan">
      <formula>0</formula>
    </cfRule>
  </conditionalFormatting>
  <conditionalFormatting sqref="B374">
    <cfRule type="cellIs" dxfId="4210" priority="1671" operator="lessThan">
      <formula>0</formula>
    </cfRule>
  </conditionalFormatting>
  <conditionalFormatting sqref="R379">
    <cfRule type="cellIs" dxfId="4209" priority="1670" operator="lessThan">
      <formula>0</formula>
    </cfRule>
  </conditionalFormatting>
  <conditionalFormatting sqref="C376:J376">
    <cfRule type="cellIs" dxfId="4208" priority="1669" operator="lessThan">
      <formula>0</formula>
    </cfRule>
  </conditionalFormatting>
  <conditionalFormatting sqref="R378">
    <cfRule type="cellIs" dxfId="4207" priority="1668" operator="lessThan">
      <formula>0</formula>
    </cfRule>
  </conditionalFormatting>
  <conditionalFormatting sqref="R378">
    <cfRule type="cellIs" dxfId="4206" priority="1667" operator="lessThan">
      <formula>0</formula>
    </cfRule>
  </conditionalFormatting>
  <conditionalFormatting sqref="Q380:R380 R381:R383">
    <cfRule type="cellIs" dxfId="4205" priority="1666" operator="lessThan">
      <formula>0</formula>
    </cfRule>
  </conditionalFormatting>
  <conditionalFormatting sqref="Q380">
    <cfRule type="cellIs" dxfId="4204" priority="1665" operator="lessThan">
      <formula>0</formula>
    </cfRule>
  </conditionalFormatting>
  <conditionalFormatting sqref="Q381:Q383">
    <cfRule type="cellIs" dxfId="4203" priority="1664" operator="lessThan">
      <formula>0</formula>
    </cfRule>
  </conditionalFormatting>
  <conditionalFormatting sqref="I382 K381:N382 C383:N383 C384:M384">
    <cfRule type="cellIs" dxfId="4202" priority="1663" operator="lessThan">
      <formula>0</formula>
    </cfRule>
  </conditionalFormatting>
  <conditionalFormatting sqref="I381">
    <cfRule type="cellIs" dxfId="4201" priority="1661" operator="lessThan">
      <formula>0</formula>
    </cfRule>
  </conditionalFormatting>
  <conditionalFormatting sqref="C381:J381">
    <cfRule type="cellIs" dxfId="4200" priority="1662" operator="lessThan">
      <formula>0</formula>
    </cfRule>
  </conditionalFormatting>
  <conditionalFormatting sqref="B380">
    <cfRule type="cellIs" dxfId="4199" priority="1660" operator="lessThan">
      <formula>0</formula>
    </cfRule>
  </conditionalFormatting>
  <conditionalFormatting sqref="R385">
    <cfRule type="cellIs" dxfId="4198" priority="1659" operator="lessThan">
      <formula>0</formula>
    </cfRule>
  </conditionalFormatting>
  <conditionalFormatting sqref="C382:J382">
    <cfRule type="cellIs" dxfId="4197" priority="1658" operator="lessThan">
      <formula>0</formula>
    </cfRule>
  </conditionalFormatting>
  <conditionalFormatting sqref="R384">
    <cfRule type="cellIs" dxfId="4196" priority="1657" operator="lessThan">
      <formula>0</formula>
    </cfRule>
  </conditionalFormatting>
  <conditionalFormatting sqref="R384">
    <cfRule type="cellIs" dxfId="4195" priority="1656" operator="lessThan">
      <formula>0</formula>
    </cfRule>
  </conditionalFormatting>
  <conditionalFormatting sqref="Q386:R386 R387:R389">
    <cfRule type="cellIs" dxfId="4194" priority="1655" operator="lessThan">
      <formula>0</formula>
    </cfRule>
  </conditionalFormatting>
  <conditionalFormatting sqref="Q386">
    <cfRule type="cellIs" dxfId="4193" priority="1654" operator="lessThan">
      <formula>0</formula>
    </cfRule>
  </conditionalFormatting>
  <conditionalFormatting sqref="Q387:Q389">
    <cfRule type="cellIs" dxfId="4192" priority="1653" operator="lessThan">
      <formula>0</formula>
    </cfRule>
  </conditionalFormatting>
  <conditionalFormatting sqref="B386">
    <cfRule type="cellIs" dxfId="4191" priority="1652" operator="lessThan">
      <formula>0</formula>
    </cfRule>
  </conditionalFormatting>
  <conditionalFormatting sqref="R391">
    <cfRule type="cellIs" dxfId="4190" priority="1651" operator="lessThan">
      <formula>0</formula>
    </cfRule>
  </conditionalFormatting>
  <conditionalFormatting sqref="R390">
    <cfRule type="cellIs" dxfId="4189" priority="1650" operator="lessThan">
      <formula>0</formula>
    </cfRule>
  </conditionalFormatting>
  <conditionalFormatting sqref="R390">
    <cfRule type="cellIs" dxfId="4188" priority="1649" operator="lessThan">
      <formula>0</formula>
    </cfRule>
  </conditionalFormatting>
  <conditionalFormatting sqref="Q392:R392 R393:R395">
    <cfRule type="cellIs" dxfId="4187" priority="1648" operator="lessThan">
      <formula>0</formula>
    </cfRule>
  </conditionalFormatting>
  <conditionalFormatting sqref="Q392">
    <cfRule type="cellIs" dxfId="4186" priority="1647" operator="lessThan">
      <formula>0</formula>
    </cfRule>
  </conditionalFormatting>
  <conditionalFormatting sqref="H397">
    <cfRule type="cellIs" dxfId="4185" priority="1606" operator="lessThan">
      <formula>0</formula>
    </cfRule>
  </conditionalFormatting>
  <conditionalFormatting sqref="B392">
    <cfRule type="cellIs" dxfId="4184" priority="1645" operator="lessThan">
      <formula>0</formula>
    </cfRule>
  </conditionalFormatting>
  <conditionalFormatting sqref="H378">
    <cfRule type="cellIs" dxfId="4183" priority="1602" operator="lessThan">
      <formula>0</formula>
    </cfRule>
  </conditionalFormatting>
  <conditionalFormatting sqref="R396">
    <cfRule type="cellIs" dxfId="4182" priority="1643" operator="lessThan">
      <formula>0</formula>
    </cfRule>
  </conditionalFormatting>
  <conditionalFormatting sqref="H360">
    <cfRule type="cellIs" dxfId="4181" priority="1600" operator="lessThan">
      <formula>0</formula>
    </cfRule>
  </conditionalFormatting>
  <conditionalFormatting sqref="H361">
    <cfRule type="cellIs" dxfId="4180" priority="1599" operator="lessThan">
      <formula>0</formula>
    </cfRule>
  </conditionalFormatting>
  <conditionalFormatting sqref="Q398">
    <cfRule type="cellIs" dxfId="4179" priority="1639" operator="lessThan">
      <formula>0</formula>
    </cfRule>
  </conditionalFormatting>
  <conditionalFormatting sqref="R438">
    <cfRule type="cellIs" dxfId="4178" priority="1592" operator="lessThan">
      <formula>0</formula>
    </cfRule>
  </conditionalFormatting>
  <conditionalFormatting sqref="H372">
    <cfRule type="cellIs" dxfId="4177" priority="1598" operator="lessThan">
      <formula>0</formula>
    </cfRule>
  </conditionalFormatting>
  <conditionalFormatting sqref="R402">
    <cfRule type="cellIs" dxfId="4176" priority="1637" operator="lessThan">
      <formula>0</formula>
    </cfRule>
  </conditionalFormatting>
  <conditionalFormatting sqref="Q440:R440 R441:R443">
    <cfRule type="cellIs" dxfId="4175" priority="1590" operator="lessThan">
      <formula>0</formula>
    </cfRule>
  </conditionalFormatting>
  <conditionalFormatting sqref="C391:M391">
    <cfRule type="cellIs" dxfId="4174" priority="1635" operator="lessThan">
      <formula>0</formula>
    </cfRule>
  </conditionalFormatting>
  <conditionalFormatting sqref="C385:M385">
    <cfRule type="cellIs" dxfId="4173" priority="1634" operator="lessThan">
      <formula>0</formula>
    </cfRule>
  </conditionalFormatting>
  <conditionalFormatting sqref="C379:M379">
    <cfRule type="cellIs" dxfId="4172" priority="1633" operator="lessThan">
      <formula>0</formula>
    </cfRule>
  </conditionalFormatting>
  <conditionalFormatting sqref="C373:M373">
    <cfRule type="cellIs" dxfId="4171" priority="1632" operator="lessThan">
      <formula>0</formula>
    </cfRule>
  </conditionalFormatting>
  <conditionalFormatting sqref="J367:M367">
    <cfRule type="cellIs" dxfId="4170" priority="1631" operator="lessThan">
      <formula>0</formula>
    </cfRule>
  </conditionalFormatting>
  <conditionalFormatting sqref="C361:M361">
    <cfRule type="cellIs" dxfId="4169" priority="1630" operator="lessThan">
      <formula>0</formula>
    </cfRule>
  </conditionalFormatting>
  <conditionalFormatting sqref="J355:N355">
    <cfRule type="cellIs" dxfId="4168" priority="1629" operator="lessThan">
      <formula>0</formula>
    </cfRule>
  </conditionalFormatting>
  <conditionalFormatting sqref="B398">
    <cfRule type="cellIs" dxfId="4167" priority="1628" operator="lessThan">
      <formula>0</formula>
    </cfRule>
  </conditionalFormatting>
  <conditionalFormatting sqref="B403">
    <cfRule type="cellIs" dxfId="4166" priority="1627" operator="lessThan">
      <formula>0</formula>
    </cfRule>
  </conditionalFormatting>
  <conditionalFormatting sqref="R408">
    <cfRule type="cellIs" dxfId="4165" priority="1621" operator="lessThan">
      <formula>0</formula>
    </cfRule>
  </conditionalFormatting>
  <conditionalFormatting sqref="R409">
    <cfRule type="cellIs" dxfId="4164" priority="1623" operator="lessThan">
      <formula>0</formula>
    </cfRule>
  </conditionalFormatting>
  <conditionalFormatting sqref="Q404:R404 R405:R407">
    <cfRule type="cellIs" dxfId="4163" priority="1626" operator="lessThan">
      <formula>0</formula>
    </cfRule>
  </conditionalFormatting>
  <conditionalFormatting sqref="Q404">
    <cfRule type="cellIs" dxfId="4162" priority="1625" operator="lessThan">
      <formula>0</formula>
    </cfRule>
  </conditionalFormatting>
  <conditionalFormatting sqref="R408">
    <cfRule type="cellIs" dxfId="4161" priority="1622" operator="lessThan">
      <formula>0</formula>
    </cfRule>
  </conditionalFormatting>
  <conditionalFormatting sqref="B404">
    <cfRule type="cellIs" dxfId="4160" priority="1620" operator="lessThan">
      <formula>0</formula>
    </cfRule>
  </conditionalFormatting>
  <conditionalFormatting sqref="R414">
    <cfRule type="cellIs" dxfId="4159" priority="1614" operator="lessThan">
      <formula>0</formula>
    </cfRule>
  </conditionalFormatting>
  <conditionalFormatting sqref="R415">
    <cfRule type="cellIs" dxfId="4158" priority="1616" operator="lessThan">
      <formula>0</formula>
    </cfRule>
  </conditionalFormatting>
  <conditionalFormatting sqref="Q410:R410 R411:R413">
    <cfRule type="cellIs" dxfId="4157" priority="1619" operator="lessThan">
      <formula>0</formula>
    </cfRule>
  </conditionalFormatting>
  <conditionalFormatting sqref="Q410">
    <cfRule type="cellIs" dxfId="4156" priority="1618" operator="lessThan">
      <formula>0</formula>
    </cfRule>
  </conditionalFormatting>
  <conditionalFormatting sqref="R414">
    <cfRule type="cellIs" dxfId="4155" priority="1615" operator="lessThan">
      <formula>0</formula>
    </cfRule>
  </conditionalFormatting>
  <conditionalFormatting sqref="B410">
    <cfRule type="cellIs" dxfId="4154" priority="1613" operator="lessThan">
      <formula>0</formula>
    </cfRule>
  </conditionalFormatting>
  <conditionalFormatting sqref="R432">
    <cfRule type="cellIs" dxfId="4153" priority="1607" operator="lessThan">
      <formula>0</formula>
    </cfRule>
  </conditionalFormatting>
  <conditionalFormatting sqref="Q429:Q431">
    <cfRule type="cellIs" dxfId="4152" priority="1610" operator="lessThan">
      <formula>0</formula>
    </cfRule>
  </conditionalFormatting>
  <conditionalFormatting sqref="R433">
    <cfRule type="cellIs" dxfId="4151" priority="1609" operator="lessThan">
      <formula>0</formula>
    </cfRule>
  </conditionalFormatting>
  <conditionalFormatting sqref="Q428:R428 R429:R431">
    <cfRule type="cellIs" dxfId="4150" priority="1612" operator="lessThan">
      <formula>0</formula>
    </cfRule>
  </conditionalFormatting>
  <conditionalFormatting sqref="Q428">
    <cfRule type="cellIs" dxfId="4149" priority="1611" operator="lessThan">
      <formula>0</formula>
    </cfRule>
  </conditionalFormatting>
  <conditionalFormatting sqref="R432">
    <cfRule type="cellIs" dxfId="4148" priority="1608" operator="lessThan">
      <formula>0</formula>
    </cfRule>
  </conditionalFormatting>
  <conditionalFormatting sqref="H391">
    <cfRule type="cellIs" dxfId="4147" priority="1605" operator="lessThan">
      <formula>0</formula>
    </cfRule>
  </conditionalFormatting>
  <conditionalFormatting sqref="Q435:Q437">
    <cfRule type="cellIs" dxfId="4146" priority="1594" operator="lessThan">
      <formula>0</formula>
    </cfRule>
  </conditionalFormatting>
  <conditionalFormatting sqref="R444">
    <cfRule type="cellIs" dxfId="4145" priority="1586" operator="lessThan">
      <formula>0</formula>
    </cfRule>
  </conditionalFormatting>
  <conditionalFormatting sqref="H384">
    <cfRule type="cellIs" dxfId="4144" priority="1604" operator="lessThan">
      <formula>0</formula>
    </cfRule>
  </conditionalFormatting>
  <conditionalFormatting sqref="H379">
    <cfRule type="cellIs" dxfId="4143" priority="1601" operator="lessThan">
      <formula>0</formula>
    </cfRule>
  </conditionalFormatting>
  <conditionalFormatting sqref="R438">
    <cfRule type="cellIs" dxfId="4142" priority="1593" operator="lessThan">
      <formula>0</formula>
    </cfRule>
  </conditionalFormatting>
  <conditionalFormatting sqref="H373">
    <cfRule type="cellIs" dxfId="4141" priority="1597" operator="lessThan">
      <formula>0</formula>
    </cfRule>
  </conditionalFormatting>
  <conditionalFormatting sqref="Q441:Q443">
    <cfRule type="cellIs" dxfId="4140" priority="1588" operator="lessThan">
      <formula>0</formula>
    </cfRule>
  </conditionalFormatting>
  <conditionalFormatting sqref="Q434:R434 R435:R437">
    <cfRule type="cellIs" dxfId="4139" priority="1596" operator="lessThan">
      <formula>0</formula>
    </cfRule>
  </conditionalFormatting>
  <conditionalFormatting sqref="Q434">
    <cfRule type="cellIs" dxfId="4138" priority="1595" operator="lessThan">
      <formula>0</formula>
    </cfRule>
  </conditionalFormatting>
  <conditionalFormatting sqref="B434">
    <cfRule type="cellIs" dxfId="4137" priority="1591" operator="lessThan">
      <formula>0</formula>
    </cfRule>
  </conditionalFormatting>
  <conditionalFormatting sqref="R445:R446">
    <cfRule type="cellIs" dxfId="4136" priority="1582" operator="lessThan">
      <formula>0</formula>
    </cfRule>
  </conditionalFormatting>
  <conditionalFormatting sqref="R444">
    <cfRule type="cellIs" dxfId="4135" priority="1585" operator="lessThan">
      <formula>0</formula>
    </cfRule>
  </conditionalFormatting>
  <conditionalFormatting sqref="B446">
    <cfRule type="cellIs" dxfId="4134" priority="1581" operator="lessThan">
      <formula>0</formula>
    </cfRule>
  </conditionalFormatting>
  <conditionalFormatting sqref="B440">
    <cfRule type="cellIs" dxfId="4133" priority="1584" operator="lessThan">
      <formula>0</formula>
    </cfRule>
  </conditionalFormatting>
  <conditionalFormatting sqref="Q446">
    <cfRule type="cellIs" dxfId="4132" priority="1587" operator="lessThan">
      <formula>0</formula>
    </cfRule>
  </conditionalFormatting>
  <conditionalFormatting sqref="B447">
    <cfRule type="cellIs" dxfId="4131" priority="1580" operator="lessThan">
      <formula>0</formula>
    </cfRule>
  </conditionalFormatting>
  <conditionalFormatting sqref="R439">
    <cfRule type="cellIs" dxfId="4130" priority="1583" operator="lessThan">
      <formula>0</formula>
    </cfRule>
  </conditionalFormatting>
  <conditionalFormatting sqref="R448:R450">
    <cfRule type="cellIs" dxfId="4129" priority="1579" operator="lessThan">
      <formula>0</formula>
    </cfRule>
  </conditionalFormatting>
  <conditionalFormatting sqref="Q448:Q450">
    <cfRule type="cellIs" dxfId="4128" priority="1578" operator="lessThan">
      <formula>0</formula>
    </cfRule>
  </conditionalFormatting>
  <conditionalFormatting sqref="R603">
    <cfRule type="cellIs" dxfId="4127" priority="1553" operator="lessThan">
      <formula>0</formula>
    </cfRule>
  </conditionalFormatting>
  <conditionalFormatting sqref="B625">
    <cfRule type="cellIs" dxfId="4126" priority="1517" operator="lessThan">
      <formula>0</formula>
    </cfRule>
  </conditionalFormatting>
  <conditionalFormatting sqref="Q454:Q456">
    <cfRule type="cellIs" dxfId="4125" priority="1574" operator="lessThan">
      <formula>0</formula>
    </cfRule>
  </conditionalFormatting>
  <conditionalFormatting sqref="R457">
    <cfRule type="cellIs" dxfId="4124" priority="1573" operator="lessThan">
      <formula>0</formula>
    </cfRule>
  </conditionalFormatting>
  <conditionalFormatting sqref="R597">
    <cfRule type="cellIs" dxfId="4123" priority="1562" operator="lessThan">
      <formula>0</formula>
    </cfRule>
  </conditionalFormatting>
  <conditionalFormatting sqref="R451">
    <cfRule type="cellIs" dxfId="4122" priority="1577" operator="lessThan">
      <formula>0</formula>
    </cfRule>
  </conditionalFormatting>
  <conditionalFormatting sqref="R451">
    <cfRule type="cellIs" dxfId="4121" priority="1576" operator="lessThan">
      <formula>0</formula>
    </cfRule>
  </conditionalFormatting>
  <conditionalFormatting sqref="R457">
    <cfRule type="cellIs" dxfId="4120" priority="1572" operator="lessThan">
      <formula>0</formula>
    </cfRule>
  </conditionalFormatting>
  <conditionalFormatting sqref="J593:N595 J596:M596">
    <cfRule type="cellIs" dxfId="4119" priority="1566" operator="lessThan">
      <formula>0</formula>
    </cfRule>
  </conditionalFormatting>
  <conditionalFormatting sqref="B453">
    <cfRule type="cellIs" dxfId="4118" priority="1570" operator="lessThan">
      <formula>0</formula>
    </cfRule>
  </conditionalFormatting>
  <conditionalFormatting sqref="Q599:Q602">
    <cfRule type="cellIs" dxfId="4117" priority="1559" operator="lessThan">
      <formula>0</formula>
    </cfRule>
  </conditionalFormatting>
  <conditionalFormatting sqref="R454:R456">
    <cfRule type="cellIs" dxfId="4116" priority="1575" operator="lessThan">
      <formula>0</formula>
    </cfRule>
  </conditionalFormatting>
  <conditionalFormatting sqref="R593:R595">
    <cfRule type="cellIs" dxfId="4115" priority="1569" operator="lessThan">
      <formula>0</formula>
    </cfRule>
  </conditionalFormatting>
  <conditionalFormatting sqref="R596">
    <cfRule type="cellIs" dxfId="4114" priority="1564" operator="lessThan">
      <formula>0</formula>
    </cfRule>
  </conditionalFormatting>
  <conditionalFormatting sqref="R452">
    <cfRule type="cellIs" dxfId="4113" priority="1571" operator="lessThan">
      <formula>0</formula>
    </cfRule>
  </conditionalFormatting>
  <conditionalFormatting sqref="B592">
    <cfRule type="cellIs" dxfId="4112" priority="1561" operator="lessThan">
      <formula>0</formula>
    </cfRule>
  </conditionalFormatting>
  <conditionalFormatting sqref="Q593:Q595">
    <cfRule type="cellIs" dxfId="4111" priority="1568" operator="lessThan">
      <formula>0</formula>
    </cfRule>
  </conditionalFormatting>
  <conditionalFormatting sqref="J594">
    <cfRule type="cellIs" dxfId="4110" priority="1565" operator="lessThan">
      <formula>0</formula>
    </cfRule>
  </conditionalFormatting>
  <conditionalFormatting sqref="R602">
    <cfRule type="cellIs" dxfId="4109" priority="1554" operator="lessThan">
      <formula>0</formula>
    </cfRule>
  </conditionalFormatting>
  <conditionalFormatting sqref="J595:N595 K593:N594 J596:M596">
    <cfRule type="cellIs" dxfId="4108" priority="1567" operator="lessThan">
      <formula>0</formula>
    </cfRule>
  </conditionalFormatting>
  <conditionalFormatting sqref="R596">
    <cfRule type="cellIs" dxfId="4107" priority="1563" operator="lessThan">
      <formula>0</formula>
    </cfRule>
  </conditionalFormatting>
  <conditionalFormatting sqref="J599:N599 J601:N602 J600:M600">
    <cfRule type="cellIs" dxfId="4106" priority="1557" operator="lessThan">
      <formula>0</formula>
    </cfRule>
  </conditionalFormatting>
  <conditionalFormatting sqref="Q616:Q619">
    <cfRule type="cellIs" dxfId="4105" priority="1551" operator="lessThan">
      <formula>0</formula>
    </cfRule>
  </conditionalFormatting>
  <conditionalFormatting sqref="R602">
    <cfRule type="cellIs" dxfId="4104" priority="1555" operator="lessThan">
      <formula>0</formula>
    </cfRule>
  </conditionalFormatting>
  <conditionalFormatting sqref="J600">
    <cfRule type="cellIs" dxfId="4103" priority="1556" operator="lessThan">
      <formula>0</formula>
    </cfRule>
  </conditionalFormatting>
  <conditionalFormatting sqref="J601:N602 K599:N599 K600:M600">
    <cfRule type="cellIs" dxfId="4102" priority="1558" operator="lessThan">
      <formula>0</formula>
    </cfRule>
  </conditionalFormatting>
  <conditionalFormatting sqref="R599:R601">
    <cfRule type="cellIs" dxfId="4101" priority="1560" operator="lessThan">
      <formula>0</formula>
    </cfRule>
  </conditionalFormatting>
  <conditionalFormatting sqref="R629">
    <cfRule type="cellIs" dxfId="4100" priority="1521" operator="lessThan">
      <formula>0</formula>
    </cfRule>
  </conditionalFormatting>
  <conditionalFormatting sqref="I626">
    <cfRule type="cellIs" dxfId="4099" priority="1524" operator="lessThan">
      <formula>0</formula>
    </cfRule>
  </conditionalFormatting>
  <conditionalFormatting sqref="C616:N619">
    <cfRule type="cellIs" dxfId="4098" priority="1549" operator="lessThan">
      <formula>0</formula>
    </cfRule>
  </conditionalFormatting>
  <conditionalFormatting sqref="R619">
    <cfRule type="cellIs" dxfId="4097" priority="1545" operator="lessThan">
      <formula>0</formula>
    </cfRule>
  </conditionalFormatting>
  <conditionalFormatting sqref="I616">
    <cfRule type="cellIs" dxfId="4096" priority="1548" operator="lessThan">
      <formula>0</formula>
    </cfRule>
  </conditionalFormatting>
  <conditionalFormatting sqref="H621:H624">
    <cfRule type="cellIs" dxfId="4095" priority="1531" operator="lessThan">
      <formula>0</formula>
    </cfRule>
  </conditionalFormatting>
  <conditionalFormatting sqref="R619">
    <cfRule type="cellIs" dxfId="4094" priority="1546" operator="lessThan">
      <formula>0</formula>
    </cfRule>
  </conditionalFormatting>
  <conditionalFormatting sqref="H616">
    <cfRule type="cellIs" dxfId="4093" priority="1542" operator="lessThan">
      <formula>0</formula>
    </cfRule>
  </conditionalFormatting>
  <conditionalFormatting sqref="H616:H619">
    <cfRule type="cellIs" dxfId="4092" priority="1543" operator="lessThan">
      <formula>0</formula>
    </cfRule>
  </conditionalFormatting>
  <conditionalFormatting sqref="C617:J617">
    <cfRule type="cellIs" dxfId="4091" priority="1547" operator="lessThan">
      <formula>0</formula>
    </cfRule>
  </conditionalFormatting>
  <conditionalFormatting sqref="H617:H619">
    <cfRule type="cellIs" dxfId="4090" priority="1544" operator="lessThan">
      <formula>0</formula>
    </cfRule>
  </conditionalFormatting>
  <conditionalFormatting sqref="I617 K616:N617 C618:N619">
    <cfRule type="cellIs" dxfId="4089" priority="1550" operator="lessThan">
      <formula>0</formula>
    </cfRule>
  </conditionalFormatting>
  <conditionalFormatting sqref="R616:R618">
    <cfRule type="cellIs" dxfId="4088" priority="1552" operator="lessThan">
      <formula>0</formula>
    </cfRule>
  </conditionalFormatting>
  <conditionalFormatting sqref="B615">
    <cfRule type="cellIs" dxfId="4087" priority="1541" operator="lessThan">
      <formula>0</formula>
    </cfRule>
  </conditionalFormatting>
  <conditionalFormatting sqref="R624">
    <cfRule type="cellIs" dxfId="4086" priority="1533" operator="lessThan">
      <formula>0</formula>
    </cfRule>
  </conditionalFormatting>
  <conditionalFormatting sqref="I621">
    <cfRule type="cellIs" dxfId="4085" priority="1536" operator="lessThan">
      <formula>0</formula>
    </cfRule>
  </conditionalFormatting>
  <conditionalFormatting sqref="C621:N624">
    <cfRule type="cellIs" dxfId="4084" priority="1537" operator="lessThan">
      <formula>0</formula>
    </cfRule>
  </conditionalFormatting>
  <conditionalFormatting sqref="R624">
    <cfRule type="cellIs" dxfId="4083" priority="1534" operator="lessThan">
      <formula>0</formula>
    </cfRule>
  </conditionalFormatting>
  <conditionalFormatting sqref="H621">
    <cfRule type="cellIs" dxfId="4082" priority="1530" operator="lessThan">
      <formula>0</formula>
    </cfRule>
  </conditionalFormatting>
  <conditionalFormatting sqref="Q621:Q624">
    <cfRule type="cellIs" dxfId="4081" priority="1539" operator="lessThan">
      <formula>0</formula>
    </cfRule>
  </conditionalFormatting>
  <conditionalFormatting sqref="C622:J622">
    <cfRule type="cellIs" dxfId="4080" priority="1535" operator="lessThan">
      <formula>0</formula>
    </cfRule>
  </conditionalFormatting>
  <conditionalFormatting sqref="H622:H624">
    <cfRule type="cellIs" dxfId="4079" priority="1532" operator="lessThan">
      <formula>0</formula>
    </cfRule>
  </conditionalFormatting>
  <conditionalFormatting sqref="I622 K621:N622 C623:N624">
    <cfRule type="cellIs" dxfId="4078" priority="1538" operator="lessThan">
      <formula>0</formula>
    </cfRule>
  </conditionalFormatting>
  <conditionalFormatting sqref="R621:R623">
    <cfRule type="cellIs" dxfId="4077" priority="1540" operator="lessThan">
      <formula>0</formula>
    </cfRule>
  </conditionalFormatting>
  <conditionalFormatting sqref="B620">
    <cfRule type="cellIs" dxfId="4076" priority="1529" operator="lessThan">
      <formula>0</formula>
    </cfRule>
  </conditionalFormatting>
  <conditionalFormatting sqref="C626:N629">
    <cfRule type="cellIs" dxfId="4075" priority="1525" operator="lessThan">
      <formula>0</formula>
    </cfRule>
  </conditionalFormatting>
  <conditionalFormatting sqref="R629">
    <cfRule type="cellIs" dxfId="4074" priority="1522" operator="lessThan">
      <formula>0</formula>
    </cfRule>
  </conditionalFormatting>
  <conditionalFormatting sqref="H626">
    <cfRule type="cellIs" dxfId="4073" priority="1518" operator="lessThan">
      <formula>0</formula>
    </cfRule>
  </conditionalFormatting>
  <conditionalFormatting sqref="H626:H629">
    <cfRule type="cellIs" dxfId="4072" priority="1519" operator="lessThan">
      <formula>0</formula>
    </cfRule>
  </conditionalFormatting>
  <conditionalFormatting sqref="Q626:Q629">
    <cfRule type="cellIs" dxfId="4071" priority="1527" operator="lessThan">
      <formula>0</formula>
    </cfRule>
  </conditionalFormatting>
  <conditionalFormatting sqref="C627:J627">
    <cfRule type="cellIs" dxfId="4070" priority="1523" operator="lessThan">
      <formula>0</formula>
    </cfRule>
  </conditionalFormatting>
  <conditionalFormatting sqref="H627:H629">
    <cfRule type="cellIs" dxfId="4069" priority="1520" operator="lessThan">
      <formula>0</formula>
    </cfRule>
  </conditionalFormatting>
  <conditionalFormatting sqref="I627 K626:N627 C628:N629">
    <cfRule type="cellIs" dxfId="4068" priority="1526" operator="lessThan">
      <formula>0</formula>
    </cfRule>
  </conditionalFormatting>
  <conditionalFormatting sqref="R626:R628">
    <cfRule type="cellIs" dxfId="4067" priority="1528" operator="lessThan">
      <formula>0</formula>
    </cfRule>
  </conditionalFormatting>
  <conditionalFormatting sqref="C351:I351">
    <cfRule type="cellIs" dxfId="4066" priority="1514" operator="lessThan">
      <formula>0</formula>
    </cfRule>
  </conditionalFormatting>
  <conditionalFormatting sqref="C353:I354">
    <cfRule type="cellIs" dxfId="4065" priority="1515" operator="lessThan">
      <formula>0</formula>
    </cfRule>
  </conditionalFormatting>
  <conditionalFormatting sqref="Q506:R506">
    <cfRule type="cellIs" dxfId="4064" priority="1498" operator="lessThan">
      <formula>0</formula>
    </cfRule>
  </conditionalFormatting>
  <conditionalFormatting sqref="Q499:Q502">
    <cfRule type="cellIs" dxfId="4063" priority="1499" operator="lessThan">
      <formula>0</formula>
    </cfRule>
  </conditionalFormatting>
  <conditionalFormatting sqref="R611:R613">
    <cfRule type="cellIs" dxfId="4062" priority="1461" operator="lessThan">
      <formula>0</formula>
    </cfRule>
  </conditionalFormatting>
  <conditionalFormatting sqref="B498">
    <cfRule type="cellIs" dxfId="4061" priority="1516" operator="lessThan">
      <formula>0</formula>
    </cfRule>
  </conditionalFormatting>
  <conditionalFormatting sqref="N427">
    <cfRule type="cellIs" dxfId="4060" priority="1235" operator="lessThan">
      <formula>0</formula>
    </cfRule>
  </conditionalFormatting>
  <conditionalFormatting sqref="C352:I352">
    <cfRule type="cellIs" dxfId="4059" priority="1513" operator="lessThan">
      <formula>0</formula>
    </cfRule>
  </conditionalFormatting>
  <conditionalFormatting sqref="C355:I355">
    <cfRule type="cellIs" dxfId="4058" priority="1512" operator="lessThan">
      <formula>0</formula>
    </cfRule>
  </conditionalFormatting>
  <conditionalFormatting sqref="C365:I366">
    <cfRule type="cellIs" dxfId="4057" priority="1511" operator="lessThan">
      <formula>0</formula>
    </cfRule>
  </conditionalFormatting>
  <conditionalFormatting sqref="C363:I363">
    <cfRule type="cellIs" dxfId="4056" priority="1510" operator="lessThan">
      <formula>0</formula>
    </cfRule>
  </conditionalFormatting>
  <conditionalFormatting sqref="C364:I364">
    <cfRule type="cellIs" dxfId="4055" priority="1509" operator="lessThan">
      <formula>0</formula>
    </cfRule>
  </conditionalFormatting>
  <conditionalFormatting sqref="C367:I367">
    <cfRule type="cellIs" dxfId="4054" priority="1508" operator="lessThan">
      <formula>0</formula>
    </cfRule>
  </conditionalFormatting>
  <conditionalFormatting sqref="C593:I596">
    <cfRule type="cellIs" dxfId="4053" priority="1506" operator="lessThan">
      <formula>0</formula>
    </cfRule>
  </conditionalFormatting>
  <conditionalFormatting sqref="C594:I594">
    <cfRule type="cellIs" dxfId="4052" priority="1505" operator="lessThan">
      <formula>0</formula>
    </cfRule>
  </conditionalFormatting>
  <conditionalFormatting sqref="C595:I596">
    <cfRule type="cellIs" dxfId="4051" priority="1507" operator="lessThan">
      <formula>0</formula>
    </cfRule>
  </conditionalFormatting>
  <conditionalFormatting sqref="R551">
    <cfRule type="cellIs" dxfId="4050" priority="1487" operator="lessThan">
      <formula>0</formula>
    </cfRule>
  </conditionalFormatting>
  <conditionalFormatting sqref="R551">
    <cfRule type="cellIs" dxfId="4049" priority="1488" operator="lessThan">
      <formula>0</formula>
    </cfRule>
  </conditionalFormatting>
  <conditionalFormatting sqref="C599:I602">
    <cfRule type="cellIs" dxfId="4048" priority="1503" operator="lessThan">
      <formula>0</formula>
    </cfRule>
  </conditionalFormatting>
  <conditionalFormatting sqref="C600:I600">
    <cfRule type="cellIs" dxfId="4047" priority="1502" operator="lessThan">
      <formula>0</formula>
    </cfRule>
  </conditionalFormatting>
  <conditionalFormatting sqref="C601:I602">
    <cfRule type="cellIs" dxfId="4046" priority="1504" operator="lessThan">
      <formula>0</formula>
    </cfRule>
  </conditionalFormatting>
  <conditionalFormatting sqref="C461:C464">
    <cfRule type="cellIs" dxfId="4045" priority="1501" operator="lessThan">
      <formula>0</formula>
    </cfRule>
  </conditionalFormatting>
  <conditionalFormatting sqref="Q468:Q471">
    <cfRule type="cellIs" dxfId="4044" priority="1500" operator="lessThan">
      <formula>0</formula>
    </cfRule>
  </conditionalFormatting>
  <conditionalFormatting sqref="R507:R510">
    <cfRule type="cellIs" dxfId="4043" priority="1497" operator="lessThan">
      <formula>0</formula>
    </cfRule>
  </conditionalFormatting>
  <conditionalFormatting sqref="R511:R512">
    <cfRule type="cellIs" dxfId="4042" priority="1496" operator="lessThan">
      <formula>0</formula>
    </cfRule>
  </conditionalFormatting>
  <conditionalFormatting sqref="R512">
    <cfRule type="cellIs" dxfId="4041" priority="1495" operator="lessThan">
      <formula>0</formula>
    </cfRule>
  </conditionalFormatting>
  <conditionalFormatting sqref="R511">
    <cfRule type="cellIs" dxfId="4040" priority="1494" operator="lessThan">
      <formula>0</formula>
    </cfRule>
  </conditionalFormatting>
  <conditionalFormatting sqref="Q507:Q510">
    <cfRule type="cellIs" dxfId="4039" priority="1493" operator="lessThan">
      <formula>0</formula>
    </cfRule>
  </conditionalFormatting>
  <conditionalFormatting sqref="B506">
    <cfRule type="cellIs" dxfId="4038" priority="1492" operator="lessThan">
      <formula>0</formula>
    </cfRule>
  </conditionalFormatting>
  <conditionalFormatting sqref="C611:N614">
    <cfRule type="cellIs" dxfId="4037" priority="1458" operator="lessThan">
      <formula>0</formula>
    </cfRule>
  </conditionalFormatting>
  <conditionalFormatting sqref="R614">
    <cfRule type="cellIs" dxfId="4036" priority="1455" operator="lessThan">
      <formula>0</formula>
    </cfRule>
  </conditionalFormatting>
  <conditionalFormatting sqref="Q547:Q550">
    <cfRule type="cellIs" dxfId="4035" priority="1486" operator="lessThan">
      <formula>0</formula>
    </cfRule>
  </conditionalFormatting>
  <conditionalFormatting sqref="H611:H614">
    <cfRule type="cellIs" dxfId="4034" priority="1452" operator="lessThan">
      <formula>0</formula>
    </cfRule>
  </conditionalFormatting>
  <conditionalFormatting sqref="R504">
    <cfRule type="cellIs" dxfId="4033" priority="1491" operator="lessThan">
      <formula>0</formula>
    </cfRule>
  </conditionalFormatting>
  <conditionalFormatting sqref="R547:R550 R552 R554:R560">
    <cfRule type="cellIs" dxfId="4032" priority="1490" operator="lessThan">
      <formula>0</formula>
    </cfRule>
  </conditionalFormatting>
  <conditionalFormatting sqref="Q546">
    <cfRule type="cellIs" dxfId="4031" priority="1489" operator="lessThan">
      <formula>0</formula>
    </cfRule>
  </conditionalFormatting>
  <conditionalFormatting sqref="Q554:Q558">
    <cfRule type="cellIs" dxfId="4030" priority="1485" operator="lessThan">
      <formula>0</formula>
    </cfRule>
  </conditionalFormatting>
  <conditionalFormatting sqref="R570:R573 R575">
    <cfRule type="cellIs" dxfId="4029" priority="1483" operator="lessThan">
      <formula>0</formula>
    </cfRule>
  </conditionalFormatting>
  <conditionalFormatting sqref="B546">
    <cfRule type="cellIs" dxfId="4028" priority="1484" operator="lessThan">
      <formula>0</formula>
    </cfRule>
  </conditionalFormatting>
  <conditionalFormatting sqref="Q569">
    <cfRule type="cellIs" dxfId="4027" priority="1482" operator="lessThan">
      <formula>0</formula>
    </cfRule>
  </conditionalFormatting>
  <conditionalFormatting sqref="R574">
    <cfRule type="cellIs" dxfId="4026" priority="1481" operator="lessThan">
      <formula>0</formula>
    </cfRule>
  </conditionalFormatting>
  <conditionalFormatting sqref="R574">
    <cfRule type="cellIs" dxfId="4025" priority="1480" operator="lessThan">
      <formula>0</formula>
    </cfRule>
  </conditionalFormatting>
  <conditionalFormatting sqref="Q570:Q573">
    <cfRule type="cellIs" dxfId="4024" priority="1479" operator="lessThan">
      <formula>0</formula>
    </cfRule>
  </conditionalFormatting>
  <conditionalFormatting sqref="R582 R577:R580">
    <cfRule type="cellIs" dxfId="4023" priority="1477" operator="lessThan">
      <formula>0</formula>
    </cfRule>
  </conditionalFormatting>
  <conditionalFormatting sqref="R581">
    <cfRule type="cellIs" dxfId="4022" priority="1475" operator="lessThan">
      <formula>0</formula>
    </cfRule>
  </conditionalFormatting>
  <conditionalFormatting sqref="B569">
    <cfRule type="cellIs" dxfId="4021" priority="1478" operator="lessThan">
      <formula>0</formula>
    </cfRule>
  </conditionalFormatting>
  <conditionalFormatting sqref="Q576">
    <cfRule type="cellIs" dxfId="4020" priority="1476" operator="lessThan">
      <formula>0</formula>
    </cfRule>
  </conditionalFormatting>
  <conditionalFormatting sqref="Q577:Q580">
    <cfRule type="cellIs" dxfId="4019" priority="1473" operator="lessThan">
      <formula>0</formula>
    </cfRule>
  </conditionalFormatting>
  <conditionalFormatting sqref="R581">
    <cfRule type="cellIs" dxfId="4018" priority="1474" operator="lessThan">
      <formula>0</formula>
    </cfRule>
  </conditionalFormatting>
  <conditionalFormatting sqref="Q605:Q607 Q609">
    <cfRule type="cellIs" dxfId="4017" priority="1471" operator="lessThan">
      <formula>0</formula>
    </cfRule>
  </conditionalFormatting>
  <conditionalFormatting sqref="R605:R607">
    <cfRule type="cellIs" dxfId="4016" priority="1472" operator="lessThan">
      <formula>0</formula>
    </cfRule>
  </conditionalFormatting>
  <conditionalFormatting sqref="C607:I607">
    <cfRule type="cellIs" dxfId="4015" priority="1464" operator="lessThan">
      <formula>0</formula>
    </cfRule>
  </conditionalFormatting>
  <conditionalFormatting sqref="C605:I607">
    <cfRule type="cellIs" dxfId="4014" priority="1463" operator="lessThan">
      <formula>0</formula>
    </cfRule>
  </conditionalFormatting>
  <conditionalFormatting sqref="B604">
    <cfRule type="cellIs" dxfId="4013" priority="1465" operator="lessThan">
      <formula>0</formula>
    </cfRule>
  </conditionalFormatting>
  <conditionalFormatting sqref="J605:N607">
    <cfRule type="cellIs" dxfId="4012" priority="1469" operator="lessThan">
      <formula>0</formula>
    </cfRule>
  </conditionalFormatting>
  <conditionalFormatting sqref="Q611:Q614">
    <cfRule type="cellIs" dxfId="4011" priority="1460" operator="lessThan">
      <formula>0</formula>
    </cfRule>
  </conditionalFormatting>
  <conditionalFormatting sqref="R608:R609">
    <cfRule type="cellIs" dxfId="4010" priority="1466" operator="lessThan">
      <formula>0</formula>
    </cfRule>
  </conditionalFormatting>
  <conditionalFormatting sqref="C433:M433">
    <cfRule type="cellIs" dxfId="4009" priority="1233" operator="lessThan">
      <formula>0</formula>
    </cfRule>
  </conditionalFormatting>
  <conditionalFormatting sqref="R608:R609">
    <cfRule type="cellIs" dxfId="4008" priority="1467" operator="lessThan">
      <formula>0</formula>
    </cfRule>
  </conditionalFormatting>
  <conditionalFormatting sqref="J606">
    <cfRule type="cellIs" dxfId="4007" priority="1468" operator="lessThan">
      <formula>0</formula>
    </cfRule>
  </conditionalFormatting>
  <conditionalFormatting sqref="J607:N607 K605:N606">
    <cfRule type="cellIs" dxfId="4006" priority="1470" operator="lessThan">
      <formula>0</formula>
    </cfRule>
  </conditionalFormatting>
  <conditionalFormatting sqref="I612 K611:N612 C613:N614">
    <cfRule type="cellIs" dxfId="4005" priority="1459" operator="lessThan">
      <formula>0</formula>
    </cfRule>
  </conditionalFormatting>
  <conditionalFormatting sqref="N427">
    <cfRule type="cellIs" dxfId="4004" priority="1236" operator="lessThan">
      <formula>0</formula>
    </cfRule>
  </conditionalFormatting>
  <conditionalFormatting sqref="B429:N429">
    <cfRule type="cellIs" dxfId="4003" priority="1228" operator="lessThan">
      <formula>0</formula>
    </cfRule>
  </conditionalFormatting>
  <conditionalFormatting sqref="C606:I606">
    <cfRule type="cellIs" dxfId="4002" priority="1462" operator="lessThan">
      <formula>0</formula>
    </cfRule>
  </conditionalFormatting>
  <conditionalFormatting sqref="B429:N429">
    <cfRule type="cellIs" dxfId="4001" priority="1229" operator="lessThan">
      <formula>0</formula>
    </cfRule>
  </conditionalFormatting>
  <conditionalFormatting sqref="H433">
    <cfRule type="cellIs" dxfId="4000" priority="1232" operator="lessThan">
      <formula>0</formula>
    </cfRule>
  </conditionalFormatting>
  <conditionalFormatting sqref="B433">
    <cfRule type="cellIs" dxfId="3999" priority="1231" operator="lessThan">
      <formula>0</formula>
    </cfRule>
  </conditionalFormatting>
  <conditionalFormatting sqref="B433">
    <cfRule type="cellIs" dxfId="3998" priority="1230" operator="lessThan">
      <formula>0</formula>
    </cfRule>
  </conditionalFormatting>
  <conditionalFormatting sqref="B429:N429">
    <cfRule type="cellIs" dxfId="3997" priority="1226" operator="lessThan">
      <formula>0</formula>
    </cfRule>
  </conditionalFormatting>
  <conditionalFormatting sqref="B429:N429">
    <cfRule type="cellIs" dxfId="3996" priority="1227" operator="lessThan">
      <formula>0</formula>
    </cfRule>
  </conditionalFormatting>
  <conditionalFormatting sqref="B435:N435">
    <cfRule type="cellIs" dxfId="3995" priority="1213" operator="lessThan">
      <formula>0</formula>
    </cfRule>
  </conditionalFormatting>
  <conditionalFormatting sqref="H611">
    <cfRule type="cellIs" dxfId="3994" priority="1451" operator="lessThan">
      <formula>0</formula>
    </cfRule>
  </conditionalFormatting>
  <conditionalFormatting sqref="C433:M433">
    <cfRule type="cellIs" dxfId="3993" priority="1234" operator="lessThan">
      <formula>0</formula>
    </cfRule>
  </conditionalFormatting>
  <conditionalFormatting sqref="H612:H614">
    <cfRule type="cellIs" dxfId="3992" priority="1453" operator="lessThan">
      <formula>0</formula>
    </cfRule>
  </conditionalFormatting>
  <conditionalFormatting sqref="R614">
    <cfRule type="cellIs" dxfId="3991" priority="1454" operator="lessThan">
      <formula>0</formula>
    </cfRule>
  </conditionalFormatting>
  <conditionalFormatting sqref="I611">
    <cfRule type="cellIs" dxfId="3990" priority="1457" operator="lessThan">
      <formula>0</formula>
    </cfRule>
  </conditionalFormatting>
  <conditionalFormatting sqref="N439">
    <cfRule type="cellIs" dxfId="3989" priority="1206" operator="lessThan">
      <formula>0</formula>
    </cfRule>
  </conditionalFormatting>
  <conditionalFormatting sqref="C612:J612">
    <cfRule type="cellIs" dxfId="3988" priority="1456" operator="lessThan">
      <formula>0</formula>
    </cfRule>
  </conditionalFormatting>
  <conditionalFormatting sqref="B610">
    <cfRule type="cellIs" dxfId="3987" priority="1450" operator="lessThan">
      <formula>0</formula>
    </cfRule>
  </conditionalFormatting>
  <conditionalFormatting sqref="B435:N435">
    <cfRule type="cellIs" dxfId="3986" priority="1212" operator="lessThan">
      <formula>0</formula>
    </cfRule>
  </conditionalFormatting>
  <conditionalFormatting sqref="C445:M445">
    <cfRule type="cellIs" dxfId="3985" priority="1203" operator="lessThan">
      <formula>0</formula>
    </cfRule>
  </conditionalFormatting>
  <conditionalFormatting sqref="C445:M445">
    <cfRule type="cellIs" dxfId="3984" priority="1204" operator="lessThan">
      <formula>0</formula>
    </cfRule>
  </conditionalFormatting>
  <conditionalFormatting sqref="B435:N435">
    <cfRule type="cellIs" dxfId="3983" priority="1211" operator="lessThan">
      <formula>0</formula>
    </cfRule>
  </conditionalFormatting>
  <conditionalFormatting sqref="N438">
    <cfRule type="cellIs" dxfId="3982" priority="1207" operator="lessThan">
      <formula>0</formula>
    </cfRule>
  </conditionalFormatting>
  <conditionalFormatting sqref="B435:N435">
    <cfRule type="cellIs" dxfId="3981" priority="1210" operator="lessThan">
      <formula>0</formula>
    </cfRule>
  </conditionalFormatting>
  <conditionalFormatting sqref="B435:N435">
    <cfRule type="cellIs" dxfId="3980" priority="1208" operator="lessThan">
      <formula>0</formula>
    </cfRule>
  </conditionalFormatting>
  <conditionalFormatting sqref="B598">
    <cfRule type="cellIs" dxfId="3979" priority="1449" operator="lessThan">
      <formula>0</formula>
    </cfRule>
  </conditionalFormatting>
  <conditionalFormatting sqref="N439">
    <cfRule type="cellIs" dxfId="3978" priority="1205" operator="lessThan">
      <formula>0</formula>
    </cfRule>
  </conditionalFormatting>
  <conditionalFormatting sqref="B435:N435">
    <cfRule type="cellIs" dxfId="3977" priority="1209" operator="lessThan">
      <formula>0</formula>
    </cfRule>
  </conditionalFormatting>
  <conditionalFormatting sqref="B598">
    <cfRule type="cellIs" dxfId="3976" priority="1448" operator="lessThan">
      <formula>0</formula>
    </cfRule>
  </conditionalFormatting>
  <conditionalFormatting sqref="B641">
    <cfRule type="cellIs" dxfId="3975" priority="1436" operator="lessThan">
      <formula>0</formula>
    </cfRule>
  </conditionalFormatting>
  <conditionalFormatting sqref="B591">
    <cfRule type="cellIs" dxfId="3974" priority="1446" operator="lessThan">
      <formula>0</formula>
    </cfRule>
  </conditionalFormatting>
  <conditionalFormatting sqref="B591">
    <cfRule type="cellIs" dxfId="3973" priority="1447" operator="lessThan">
      <formula>0</formula>
    </cfRule>
  </conditionalFormatting>
  <conditionalFormatting sqref="B609">
    <cfRule type="cellIs" dxfId="3972" priority="1444" operator="lessThan">
      <formula>0</formula>
    </cfRule>
  </conditionalFormatting>
  <conditionalFormatting sqref="B609">
    <cfRule type="cellIs" dxfId="3971"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970" priority="1443" operator="lessThan">
      <formula>0</formula>
    </cfRule>
  </conditionalFormatting>
  <conditionalFormatting sqref="B646">
    <cfRule type="cellIs" dxfId="3969" priority="1440" operator="lessThan">
      <formula>0</formula>
    </cfRule>
  </conditionalFormatting>
  <conditionalFormatting sqref="B631">
    <cfRule type="cellIs" dxfId="3968" priority="1442" operator="lessThan">
      <formula>0</formula>
    </cfRule>
  </conditionalFormatting>
  <conditionalFormatting sqref="B635">
    <cfRule type="cellIs" dxfId="3967" priority="1441" operator="lessThan">
      <formula>0</formula>
    </cfRule>
  </conditionalFormatting>
  <conditionalFormatting sqref="B662">
    <cfRule type="cellIs" dxfId="3966" priority="1439" operator="lessThan">
      <formula>0</formula>
    </cfRule>
  </conditionalFormatting>
  <conditionalFormatting sqref="B671">
    <cfRule type="cellIs" dxfId="3965" priority="1438" operator="lessThan">
      <formula>0</formula>
    </cfRule>
  </conditionalFormatting>
  <conditionalFormatting sqref="I674:N674 Q672:R675">
    <cfRule type="cellIs" dxfId="3964" priority="1437" operator="lessThan">
      <formula>0</formula>
    </cfRule>
  </conditionalFormatting>
  <conditionalFormatting sqref="Q641">
    <cfRule type="cellIs" dxfId="3963" priority="1434" operator="lessThan">
      <formula>0</formula>
    </cfRule>
  </conditionalFormatting>
  <conditionalFormatting sqref="Q641">
    <cfRule type="cellIs" dxfId="3962" priority="1435" operator="lessThan">
      <formula>0</formula>
    </cfRule>
  </conditionalFormatting>
  <conditionalFormatting sqref="Q422:R422 R423:R425">
    <cfRule type="cellIs" dxfId="3961" priority="1421" operator="lessThan">
      <formula>0</formula>
    </cfRule>
  </conditionalFormatting>
  <conditionalFormatting sqref="B416">
    <cfRule type="cellIs" dxfId="3960" priority="1422" operator="lessThan">
      <formula>0</formula>
    </cfRule>
  </conditionalFormatting>
  <conditionalFormatting sqref="Q423:Q425">
    <cfRule type="cellIs" dxfId="3959" priority="1419" operator="lessThan">
      <formula>0</formula>
    </cfRule>
  </conditionalFormatting>
  <conditionalFormatting sqref="Q422">
    <cfRule type="cellIs" dxfId="3958" priority="1420" operator="lessThan">
      <formula>0</formula>
    </cfRule>
  </conditionalFormatting>
  <conditionalFormatting sqref="R426">
    <cfRule type="cellIs" dxfId="3957" priority="1417" operator="lessThan">
      <formula>0</formula>
    </cfRule>
  </conditionalFormatting>
  <conditionalFormatting sqref="R427">
    <cfRule type="cellIs" dxfId="3956" priority="1418" operator="lessThan">
      <formula>0</formula>
    </cfRule>
  </conditionalFormatting>
  <conditionalFormatting sqref="B422">
    <cfRule type="cellIs" dxfId="3955" priority="1415" operator="lessThan">
      <formula>0</formula>
    </cfRule>
  </conditionalFormatting>
  <conditionalFormatting sqref="R426">
    <cfRule type="cellIs" dxfId="3954" priority="1416" operator="lessThan">
      <formula>0</formula>
    </cfRule>
  </conditionalFormatting>
  <conditionalFormatting sqref="B454:N454">
    <cfRule type="cellIs" dxfId="3953" priority="1166" operator="lessThan">
      <formula>0</formula>
    </cfRule>
  </conditionalFormatting>
  <conditionalFormatting sqref="B454:N454">
    <cfRule type="cellIs" dxfId="3952" priority="1167" operator="lessThan">
      <formula>0</formula>
    </cfRule>
  </conditionalFormatting>
  <conditionalFormatting sqref="C652:I652">
    <cfRule type="cellIs" dxfId="3951" priority="1433" operator="lessThan">
      <formula>0</formula>
    </cfRule>
  </conditionalFormatting>
  <conditionalFormatting sqref="C653:I653">
    <cfRule type="cellIs" dxfId="3950" priority="1432" operator="lessThan">
      <formula>0</formula>
    </cfRule>
  </conditionalFormatting>
  <conditionalFormatting sqref="C658:M658">
    <cfRule type="cellIs" dxfId="3949" priority="1431" operator="lessThan">
      <formula>0</formula>
    </cfRule>
  </conditionalFormatting>
  <conditionalFormatting sqref="B647:N647">
    <cfRule type="cellIs" dxfId="3948" priority="1430" operator="lessThan">
      <formula>0</formula>
    </cfRule>
  </conditionalFormatting>
  <conditionalFormatting sqref="Q650">
    <cfRule type="cellIs" dxfId="3947" priority="1429" operator="lessThan">
      <formula>0</formula>
    </cfRule>
  </conditionalFormatting>
  <conditionalFormatting sqref="Q417:Q419">
    <cfRule type="cellIs" dxfId="3946" priority="1426" operator="lessThan">
      <formula>0</formula>
    </cfRule>
  </conditionalFormatting>
  <conditionalFormatting sqref="R420">
    <cfRule type="cellIs" dxfId="3945" priority="1423" operator="lessThan">
      <formula>0</formula>
    </cfRule>
  </conditionalFormatting>
  <conditionalFormatting sqref="R421">
    <cfRule type="cellIs" dxfId="3944" priority="1425" operator="lessThan">
      <formula>0</formula>
    </cfRule>
  </conditionalFormatting>
  <conditionalFormatting sqref="Q416:R416 R417:R419">
    <cfRule type="cellIs" dxfId="3943" priority="1428" operator="lessThan">
      <formula>0</formula>
    </cfRule>
  </conditionalFormatting>
  <conditionalFormatting sqref="Q416">
    <cfRule type="cellIs" dxfId="3942" priority="1427" operator="lessThan">
      <formula>0</formula>
    </cfRule>
  </conditionalFormatting>
  <conditionalFormatting sqref="R420">
    <cfRule type="cellIs" dxfId="3941" priority="1424" operator="lessThan">
      <formula>0</formula>
    </cfRule>
  </conditionalFormatting>
  <conditionalFormatting sqref="B454:N454">
    <cfRule type="cellIs" dxfId="3940" priority="1165" operator="lessThan">
      <formula>0</formula>
    </cfRule>
  </conditionalFormatting>
  <conditionalFormatting sqref="B454:N454">
    <cfRule type="cellIs" dxfId="3939" priority="1164" operator="lessThan">
      <formula>0</formula>
    </cfRule>
  </conditionalFormatting>
  <conditionalFormatting sqref="B454:N454">
    <cfRule type="cellIs" dxfId="3938" priority="1163" operator="lessThan">
      <formula>0</formula>
    </cfRule>
  </conditionalFormatting>
  <conditionalFormatting sqref="B454:N454">
    <cfRule type="cellIs" dxfId="3937" priority="1161" operator="lessThan">
      <formula>0</formula>
    </cfRule>
  </conditionalFormatting>
  <conditionalFormatting sqref="B454:N454">
    <cfRule type="cellIs" dxfId="3936" priority="1162" operator="lessThan">
      <formula>0</formula>
    </cfRule>
  </conditionalFormatting>
  <conditionalFormatting sqref="N457">
    <cfRule type="cellIs" dxfId="3935" priority="1159" operator="lessThan">
      <formula>0</formula>
    </cfRule>
  </conditionalFormatting>
  <conditionalFormatting sqref="B454:N454">
    <cfRule type="cellIs" dxfId="3934" priority="1160" operator="lessThan">
      <formula>0</formula>
    </cfRule>
  </conditionalFormatting>
  <conditionalFormatting sqref="N458">
    <cfRule type="cellIs" dxfId="3933" priority="1158" operator="lessThan">
      <formula>0</formula>
    </cfRule>
  </conditionalFormatting>
  <conditionalFormatting sqref="Q530">
    <cfRule type="cellIs" dxfId="3932" priority="880" operator="lessThan">
      <formula>0</formula>
    </cfRule>
  </conditionalFormatting>
  <conditionalFormatting sqref="N458">
    <cfRule type="cellIs" dxfId="3931" priority="1157" operator="lessThan">
      <formula>0</formula>
    </cfRule>
  </conditionalFormatting>
  <conditionalFormatting sqref="D461:N464">
    <cfRule type="cellIs" dxfId="3930" priority="1154" operator="lessThan">
      <formula>0</formula>
    </cfRule>
  </conditionalFormatting>
  <conditionalFormatting sqref="Q538">
    <cfRule type="cellIs" dxfId="3929" priority="877" operator="lessThan">
      <formula>0</formula>
    </cfRule>
  </conditionalFormatting>
  <conditionalFormatting sqref="B461:B464">
    <cfRule type="cellIs" dxfId="3928" priority="1151" operator="lessThan">
      <formula>0</formula>
    </cfRule>
  </conditionalFormatting>
  <conditionalFormatting sqref="Q553">
    <cfRule type="cellIs" dxfId="3927" priority="874" operator="lessThan">
      <formula>0</formula>
    </cfRule>
  </conditionalFormatting>
  <conditionalFormatting sqref="B512">
    <cfRule type="cellIs" dxfId="3926" priority="1148" operator="lessThan">
      <formula>0</formula>
    </cfRule>
  </conditionalFormatting>
  <conditionalFormatting sqref="C512">
    <cfRule type="cellIs" dxfId="3925" priority="1145" operator="lessThan">
      <formula>0</formula>
    </cfRule>
  </conditionalFormatting>
  <conditionalFormatting sqref="Q561">
    <cfRule type="cellIs" dxfId="3924" priority="871" operator="lessThan">
      <formula>0</formula>
    </cfRule>
  </conditionalFormatting>
  <conditionalFormatting sqref="Q590">
    <cfRule type="cellIs" dxfId="3923" priority="868" operator="lessThan">
      <formula>0</formula>
    </cfRule>
  </conditionalFormatting>
  <conditionalFormatting sqref="N365">
    <cfRule type="cellIs" dxfId="3922" priority="1414" operator="lessThan">
      <formula>0</formula>
    </cfRule>
  </conditionalFormatting>
  <conditionalFormatting sqref="N371">
    <cfRule type="cellIs" dxfId="3921" priority="1413" operator="lessThan">
      <formula>0</formula>
    </cfRule>
  </conditionalFormatting>
  <conditionalFormatting sqref="N377">
    <cfRule type="cellIs" dxfId="3920" priority="1412" operator="lessThan">
      <formula>0</formula>
    </cfRule>
  </conditionalFormatting>
  <conditionalFormatting sqref="N359">
    <cfRule type="cellIs" dxfId="3919" priority="1411" operator="lessThan">
      <formula>0</formula>
    </cfRule>
  </conditionalFormatting>
  <conditionalFormatting sqref="B376">
    <cfRule type="cellIs" dxfId="3918" priority="1395" operator="lessThan">
      <formula>0</formula>
    </cfRule>
  </conditionalFormatting>
  <conditionalFormatting sqref="B588">
    <cfRule type="cellIs" dxfId="3917" priority="1405" operator="lessThan">
      <formula>0</formula>
    </cfRule>
  </conditionalFormatting>
  <conditionalFormatting sqref="B371:B372">
    <cfRule type="cellIs" dxfId="3916" priority="1400" operator="lessThan">
      <formula>0</formula>
    </cfRule>
  </conditionalFormatting>
  <conditionalFormatting sqref="B377:B378">
    <cfRule type="cellIs" dxfId="3915" priority="1397" operator="lessThan">
      <formula>0</formula>
    </cfRule>
  </conditionalFormatting>
  <conditionalFormatting sqref="C351:M354">
    <cfRule type="cellIs" dxfId="3914" priority="1410" operator="lessThan">
      <formula>0</formula>
    </cfRule>
  </conditionalFormatting>
  <conditionalFormatting sqref="B428">
    <cfRule type="cellIs" dxfId="3913" priority="1409" operator="lessThan">
      <formula>0</formula>
    </cfRule>
  </conditionalFormatting>
  <conditionalFormatting sqref="B428">
    <cfRule type="cellIs" dxfId="3912" priority="1408" operator="lessThan">
      <formula>0</formula>
    </cfRule>
  </conditionalFormatting>
  <conditionalFormatting sqref="B391 B397 B381:B385 B375:B379 B369:B373 B363:B367 B357:B361 B351:B355">
    <cfRule type="cellIs" dxfId="3911" priority="1407" operator="lessThan">
      <formula>0</formula>
    </cfRule>
  </conditionalFormatting>
  <conditionalFormatting sqref="B359:B360">
    <cfRule type="cellIs" dxfId="3910" priority="1403" operator="lessThan">
      <formula>0</formula>
    </cfRule>
  </conditionalFormatting>
  <conditionalFormatting sqref="B357">
    <cfRule type="cellIs" dxfId="3909" priority="1402" operator="lessThan">
      <formula>0</formula>
    </cfRule>
  </conditionalFormatting>
  <conditionalFormatting sqref="B585:B587">
    <cfRule type="cellIs" dxfId="3908" priority="1406" operator="lessThan">
      <formula>0</formula>
    </cfRule>
  </conditionalFormatting>
  <conditionalFormatting sqref="B584">
    <cfRule type="cellIs" dxfId="3907" priority="1404" operator="lessThan">
      <formula>0</formula>
    </cfRule>
  </conditionalFormatting>
  <conditionalFormatting sqref="B397">
    <cfRule type="cellIs" dxfId="3906" priority="1391" operator="lessThan">
      <formula>0</formula>
    </cfRule>
  </conditionalFormatting>
  <conditionalFormatting sqref="B358">
    <cfRule type="cellIs" dxfId="3905" priority="1401" operator="lessThan">
      <formula>0</formula>
    </cfRule>
  </conditionalFormatting>
  <conditionalFormatting sqref="B369">
    <cfRule type="cellIs" dxfId="3904" priority="1399" operator="lessThan">
      <formula>0</formula>
    </cfRule>
  </conditionalFormatting>
  <conditionalFormatting sqref="B370">
    <cfRule type="cellIs" dxfId="3903" priority="1398" operator="lessThan">
      <formula>0</formula>
    </cfRule>
  </conditionalFormatting>
  <conditionalFormatting sqref="B375">
    <cfRule type="cellIs" dxfId="3902" priority="1396" operator="lessThan">
      <formula>0</formula>
    </cfRule>
  </conditionalFormatting>
  <conditionalFormatting sqref="B383:B384">
    <cfRule type="cellIs" dxfId="3901" priority="1394" operator="lessThan">
      <formula>0</formula>
    </cfRule>
  </conditionalFormatting>
  <conditionalFormatting sqref="B381">
    <cfRule type="cellIs" dxfId="3900" priority="1393" operator="lessThan">
      <formula>0</formula>
    </cfRule>
  </conditionalFormatting>
  <conditionalFormatting sqref="B382">
    <cfRule type="cellIs" dxfId="3899" priority="1392" operator="lessThan">
      <formula>0</formula>
    </cfRule>
  </conditionalFormatting>
  <conditionalFormatting sqref="B391">
    <cfRule type="cellIs" dxfId="3898" priority="1390" operator="lessThan">
      <formula>0</formula>
    </cfRule>
  </conditionalFormatting>
  <conditionalFormatting sqref="B385">
    <cfRule type="cellIs" dxfId="3897" priority="1389" operator="lessThan">
      <formula>0</formula>
    </cfRule>
  </conditionalFormatting>
  <conditionalFormatting sqref="B379">
    <cfRule type="cellIs" dxfId="3896" priority="1388" operator="lessThan">
      <formula>0</formula>
    </cfRule>
  </conditionalFormatting>
  <conditionalFormatting sqref="B373">
    <cfRule type="cellIs" dxfId="3895" priority="1387" operator="lessThan">
      <formula>0</formula>
    </cfRule>
  </conditionalFormatting>
  <conditionalFormatting sqref="B361">
    <cfRule type="cellIs" dxfId="3894" priority="1386" operator="lessThan">
      <formula>0</formula>
    </cfRule>
  </conditionalFormatting>
  <conditionalFormatting sqref="B621:B624">
    <cfRule type="cellIs" dxfId="3893" priority="1381" operator="lessThan">
      <formula>0</formula>
    </cfRule>
  </conditionalFormatting>
  <conditionalFormatting sqref="B616:B619">
    <cfRule type="cellIs" dxfId="3892" priority="1384" operator="lessThan">
      <formula>0</formula>
    </cfRule>
  </conditionalFormatting>
  <conditionalFormatting sqref="B617">
    <cfRule type="cellIs" dxfId="3891" priority="1383" operator="lessThan">
      <formula>0</formula>
    </cfRule>
  </conditionalFormatting>
  <conditionalFormatting sqref="B618:B619">
    <cfRule type="cellIs" dxfId="3890" priority="1385" operator="lessThan">
      <formula>0</formula>
    </cfRule>
  </conditionalFormatting>
  <conditionalFormatting sqref="B628:B629">
    <cfRule type="cellIs" dxfId="3889" priority="1379" operator="lessThan">
      <formula>0</formula>
    </cfRule>
  </conditionalFormatting>
  <conditionalFormatting sqref="B622">
    <cfRule type="cellIs" dxfId="3888" priority="1380" operator="lessThan">
      <formula>0</formula>
    </cfRule>
  </conditionalFormatting>
  <conditionalFormatting sqref="B623:B624">
    <cfRule type="cellIs" dxfId="3887" priority="1382" operator="lessThan">
      <formula>0</formula>
    </cfRule>
  </conditionalFormatting>
  <conditionalFormatting sqref="B626:B629">
    <cfRule type="cellIs" dxfId="3886" priority="1378" operator="lessThan">
      <formula>0</formula>
    </cfRule>
  </conditionalFormatting>
  <conditionalFormatting sqref="B627">
    <cfRule type="cellIs" dxfId="3885" priority="1377" operator="lessThan">
      <formula>0</formula>
    </cfRule>
  </conditionalFormatting>
  <conditionalFormatting sqref="B365:B366">
    <cfRule type="cellIs" dxfId="3884" priority="1372" operator="lessThan">
      <formula>0</formula>
    </cfRule>
  </conditionalFormatting>
  <conditionalFormatting sqref="B355">
    <cfRule type="cellIs" dxfId="3883" priority="1373" operator="lessThan">
      <formula>0</formula>
    </cfRule>
  </conditionalFormatting>
  <conditionalFormatting sqref="B393:N393">
    <cfRule type="cellIs" dxfId="3882" priority="1327" operator="lessThan">
      <formula>0</formula>
    </cfRule>
  </conditionalFormatting>
  <conditionalFormatting sqref="B387:N387">
    <cfRule type="cellIs" dxfId="3881" priority="1338" operator="lessThan">
      <formula>0</formula>
    </cfRule>
  </conditionalFormatting>
  <conditionalFormatting sqref="B387:N387">
    <cfRule type="cellIs" dxfId="3880" priority="1337" operator="lessThan">
      <formula>0</formula>
    </cfRule>
  </conditionalFormatting>
  <conditionalFormatting sqref="B353:B354">
    <cfRule type="cellIs" dxfId="3879" priority="1376" operator="lessThan">
      <formula>0</formula>
    </cfRule>
  </conditionalFormatting>
  <conditionalFormatting sqref="B351">
    <cfRule type="cellIs" dxfId="3878" priority="1375" operator="lessThan">
      <formula>0</formula>
    </cfRule>
  </conditionalFormatting>
  <conditionalFormatting sqref="B352">
    <cfRule type="cellIs" dxfId="3877" priority="1374" operator="lessThan">
      <formula>0</formula>
    </cfRule>
  </conditionalFormatting>
  <conditionalFormatting sqref="B363">
    <cfRule type="cellIs" dxfId="3876" priority="1371" operator="lessThan">
      <formula>0</formula>
    </cfRule>
  </conditionalFormatting>
  <conditionalFormatting sqref="B364">
    <cfRule type="cellIs" dxfId="3875" priority="1370" operator="lessThan">
      <formula>0</formula>
    </cfRule>
  </conditionalFormatting>
  <conditionalFormatting sqref="B367">
    <cfRule type="cellIs" dxfId="3874" priority="1369" operator="lessThan">
      <formula>0</formula>
    </cfRule>
  </conditionalFormatting>
  <conditionalFormatting sqref="B593:B596">
    <cfRule type="cellIs" dxfId="3873" priority="1367" operator="lessThan">
      <formula>0</formula>
    </cfRule>
  </conditionalFormatting>
  <conditionalFormatting sqref="B594">
    <cfRule type="cellIs" dxfId="3872" priority="1366" operator="lessThan">
      <formula>0</formula>
    </cfRule>
  </conditionalFormatting>
  <conditionalFormatting sqref="B595:B596">
    <cfRule type="cellIs" dxfId="3871" priority="1368" operator="lessThan">
      <formula>0</formula>
    </cfRule>
  </conditionalFormatting>
  <conditionalFormatting sqref="B603">
    <cfRule type="cellIs" dxfId="3870" priority="1361" operator="lessThan">
      <formula>0</formula>
    </cfRule>
  </conditionalFormatting>
  <conditionalFormatting sqref="B603">
    <cfRule type="cellIs" dxfId="3869" priority="1362" operator="lessThan">
      <formula>0</formula>
    </cfRule>
  </conditionalFormatting>
  <conditionalFormatting sqref="B599:B602">
    <cfRule type="cellIs" dxfId="3868" priority="1364" operator="lessThan">
      <formula>0</formula>
    </cfRule>
  </conditionalFormatting>
  <conditionalFormatting sqref="B600">
    <cfRule type="cellIs" dxfId="3867" priority="1363" operator="lessThan">
      <formula>0</formula>
    </cfRule>
  </conditionalFormatting>
  <conditionalFormatting sqref="B601:B602">
    <cfRule type="cellIs" dxfId="3866" priority="1365" operator="lessThan">
      <formula>0</formula>
    </cfRule>
  </conditionalFormatting>
  <conditionalFormatting sqref="N390">
    <cfRule type="cellIs" dxfId="3865" priority="1332" operator="lessThan">
      <formula>0</formula>
    </cfRule>
  </conditionalFormatting>
  <conditionalFormatting sqref="B393:N393">
    <cfRule type="cellIs" dxfId="3864" priority="1330" operator="lessThan">
      <formula>0</formula>
    </cfRule>
  </conditionalFormatting>
  <conditionalFormatting sqref="B571:B573">
    <cfRule type="cellIs" dxfId="3863" priority="1360" operator="lessThan">
      <formula>0</formula>
    </cfRule>
  </conditionalFormatting>
  <conditionalFormatting sqref="B574">
    <cfRule type="cellIs" dxfId="3862" priority="1359" operator="lessThan">
      <formula>0</formula>
    </cfRule>
  </conditionalFormatting>
  <conditionalFormatting sqref="B570">
    <cfRule type="cellIs" dxfId="3861" priority="1358" operator="lessThan">
      <formula>0</formula>
    </cfRule>
  </conditionalFormatting>
  <conditionalFormatting sqref="B607:B608">
    <cfRule type="cellIs" dxfId="3860" priority="1357" operator="lessThan">
      <formula>0</formula>
    </cfRule>
  </conditionalFormatting>
  <conditionalFormatting sqref="B605:B608">
    <cfRule type="cellIs" dxfId="3859" priority="1356" operator="lessThan">
      <formula>0</formula>
    </cfRule>
  </conditionalFormatting>
  <conditionalFormatting sqref="B589">
    <cfRule type="cellIs" dxfId="3858" priority="1082" operator="lessThan">
      <formula>0</formula>
    </cfRule>
  </conditionalFormatting>
  <conditionalFormatting sqref="B613:B614">
    <cfRule type="cellIs" dxfId="3857" priority="1354" operator="lessThan">
      <formula>0</formula>
    </cfRule>
  </conditionalFormatting>
  <conditionalFormatting sqref="B606">
    <cfRule type="cellIs" dxfId="3856" priority="1355" operator="lessThan">
      <formula>0</formula>
    </cfRule>
  </conditionalFormatting>
  <conditionalFormatting sqref="B611:B614">
    <cfRule type="cellIs" dxfId="3855" priority="1353" operator="lessThan">
      <formula>0</formula>
    </cfRule>
  </conditionalFormatting>
  <conditionalFormatting sqref="O616:O619">
    <cfRule type="cellIs" dxfId="3854" priority="830" operator="lessThan">
      <formula>0</formula>
    </cfRule>
  </conditionalFormatting>
  <conditionalFormatting sqref="O599 O601:O602">
    <cfRule type="cellIs" dxfId="3853" priority="832" operator="lessThan">
      <formula>0</formula>
    </cfRule>
  </conditionalFormatting>
  <conditionalFormatting sqref="B612">
    <cfRule type="cellIs" dxfId="3852" priority="1352" operator="lessThan">
      <formula>0</formula>
    </cfRule>
  </conditionalFormatting>
  <conditionalFormatting sqref="D589">
    <cfRule type="cellIs" dxfId="3851" priority="1076" operator="lessThan">
      <formula>0</formula>
    </cfRule>
  </conditionalFormatting>
  <conditionalFormatting sqref="O605:O607">
    <cfRule type="cellIs" dxfId="3850" priority="824" operator="lessThan">
      <formula>0</formula>
    </cfRule>
  </conditionalFormatting>
  <conditionalFormatting sqref="O626:O629">
    <cfRule type="cellIs" dxfId="3849" priority="826" operator="lessThan">
      <formula>0</formula>
    </cfRule>
  </conditionalFormatting>
  <conditionalFormatting sqref="B650 B655:B657 B663 B665:B668 B642:B645 B670">
    <cfRule type="cellIs" dxfId="3848" priority="1351" operator="lessThan">
      <formula>0</formula>
    </cfRule>
  </conditionalFormatting>
  <conditionalFormatting sqref="N378">
    <cfRule type="cellIs" dxfId="3847" priority="1342" operator="lessThan">
      <formula>0</formula>
    </cfRule>
  </conditionalFormatting>
  <conditionalFormatting sqref="N372">
    <cfRule type="cellIs" dxfId="3846" priority="1343" operator="lessThan">
      <formula>0</formula>
    </cfRule>
  </conditionalFormatting>
  <conditionalFormatting sqref="B387:N387">
    <cfRule type="cellIs" dxfId="3845" priority="1340" operator="lessThan">
      <formula>0</formula>
    </cfRule>
  </conditionalFormatting>
  <conditionalFormatting sqref="N384">
    <cfRule type="cellIs" dxfId="3844" priority="1341" operator="lessThan">
      <formula>0</formula>
    </cfRule>
  </conditionalFormatting>
  <conditionalFormatting sqref="B387:N387">
    <cfRule type="cellIs" dxfId="3843" priority="1339" operator="lessThan">
      <formula>0</formula>
    </cfRule>
  </conditionalFormatting>
  <conditionalFormatting sqref="B387:N387">
    <cfRule type="cellIs" dxfId="3842" priority="1336" operator="lessThan">
      <formula>0</formula>
    </cfRule>
  </conditionalFormatting>
  <conditionalFormatting sqref="B652">
    <cfRule type="cellIs" dxfId="3841" priority="1350" operator="lessThan">
      <formula>0</formula>
    </cfRule>
  </conditionalFormatting>
  <conditionalFormatting sqref="B653">
    <cfRule type="cellIs" dxfId="3840" priority="1349" operator="lessThan">
      <formula>0</formula>
    </cfRule>
  </conditionalFormatting>
  <conditionalFormatting sqref="B658">
    <cfRule type="cellIs" dxfId="3839" priority="1348" operator="lessThan">
      <formula>0</formula>
    </cfRule>
  </conditionalFormatting>
  <conditionalFormatting sqref="O365">
    <cfRule type="cellIs" dxfId="3838" priority="818" operator="lessThan">
      <formula>0</formula>
    </cfRule>
  </conditionalFormatting>
  <conditionalFormatting sqref="O371">
    <cfRule type="cellIs" dxfId="3837" priority="817" operator="lessThan">
      <formula>0</formula>
    </cfRule>
  </conditionalFormatting>
  <conditionalFormatting sqref="G589">
    <cfRule type="cellIs" dxfId="3836" priority="1067" operator="lessThan">
      <formula>0</formula>
    </cfRule>
  </conditionalFormatting>
  <conditionalFormatting sqref="H589">
    <cfRule type="cellIs" dxfId="3835" priority="1064" operator="lessThan">
      <formula>0</formula>
    </cfRule>
  </conditionalFormatting>
  <conditionalFormatting sqref="B351:B354">
    <cfRule type="cellIs" dxfId="3834" priority="1346" operator="lessThan">
      <formula>0</formula>
    </cfRule>
  </conditionalFormatting>
  <conditionalFormatting sqref="N360">
    <cfRule type="cellIs" dxfId="3833" priority="1345" operator="lessThan">
      <formula>0</formula>
    </cfRule>
  </conditionalFormatting>
  <conditionalFormatting sqref="N366">
    <cfRule type="cellIs" dxfId="3832" priority="1344" operator="lessThan">
      <formula>0</formula>
    </cfRule>
  </conditionalFormatting>
  <conditionalFormatting sqref="B387:N387">
    <cfRule type="cellIs" dxfId="3831" priority="1335" operator="lessThan">
      <formula>0</formula>
    </cfRule>
  </conditionalFormatting>
  <conditionalFormatting sqref="B387:N387">
    <cfRule type="cellIs" dxfId="3830" priority="1334" operator="lessThan">
      <formula>0</formula>
    </cfRule>
  </conditionalFormatting>
  <conditionalFormatting sqref="B387:N387">
    <cfRule type="cellIs" dxfId="3829" priority="1333" operator="lessThan">
      <formula>0</formula>
    </cfRule>
  </conditionalFormatting>
  <conditionalFormatting sqref="B393:N393">
    <cfRule type="cellIs" dxfId="3828" priority="1328" operator="lessThan">
      <formula>0</formula>
    </cfRule>
  </conditionalFormatting>
  <conditionalFormatting sqref="B393:N393">
    <cfRule type="cellIs" dxfId="3827" priority="1331" operator="lessThan">
      <formula>0</formula>
    </cfRule>
  </conditionalFormatting>
  <conditionalFormatting sqref="B393:N393">
    <cfRule type="cellIs" dxfId="3826" priority="1326" operator="lessThan">
      <formula>0</formula>
    </cfRule>
  </conditionalFormatting>
  <conditionalFormatting sqref="B393:N393">
    <cfRule type="cellIs" dxfId="3825" priority="1329" operator="lessThan">
      <formula>0</formula>
    </cfRule>
  </conditionalFormatting>
  <conditionalFormatting sqref="B393:N393">
    <cfRule type="cellIs" dxfId="3824" priority="1324" operator="lessThan">
      <formula>0</formula>
    </cfRule>
  </conditionalFormatting>
  <conditionalFormatting sqref="B393:N393">
    <cfRule type="cellIs" dxfId="3823" priority="1325" operator="lessThan">
      <formula>0</formula>
    </cfRule>
  </conditionalFormatting>
  <conditionalFormatting sqref="B399:N399">
    <cfRule type="cellIs" dxfId="3822" priority="1322" operator="lessThan">
      <formula>0</formula>
    </cfRule>
  </conditionalFormatting>
  <conditionalFormatting sqref="N396">
    <cfRule type="cellIs" dxfId="3821" priority="1323" operator="lessThan">
      <formula>0</formula>
    </cfRule>
  </conditionalFormatting>
  <conditionalFormatting sqref="B399:N399">
    <cfRule type="cellIs" dxfId="3820" priority="1321" operator="lessThan">
      <formula>0</formula>
    </cfRule>
  </conditionalFormatting>
  <conditionalFormatting sqref="B399:N399">
    <cfRule type="cellIs" dxfId="3819" priority="1320" operator="lessThan">
      <formula>0</formula>
    </cfRule>
  </conditionalFormatting>
  <conditionalFormatting sqref="B399:N399">
    <cfRule type="cellIs" dxfId="3818" priority="1319" operator="lessThan">
      <formula>0</formula>
    </cfRule>
  </conditionalFormatting>
  <conditionalFormatting sqref="B399:N399">
    <cfRule type="cellIs" dxfId="3817" priority="1318" operator="lessThan">
      <formula>0</formula>
    </cfRule>
  </conditionalFormatting>
  <conditionalFormatting sqref="B399:N399">
    <cfRule type="cellIs" dxfId="3816" priority="1317" operator="lessThan">
      <formula>0</formula>
    </cfRule>
  </conditionalFormatting>
  <conditionalFormatting sqref="B399:N399">
    <cfRule type="cellIs" dxfId="3815" priority="1316" operator="lessThan">
      <formula>0</formula>
    </cfRule>
  </conditionalFormatting>
  <conditionalFormatting sqref="B399:N399">
    <cfRule type="cellIs" dxfId="3814" priority="1315" operator="lessThan">
      <formula>0</formula>
    </cfRule>
  </conditionalFormatting>
  <conditionalFormatting sqref="N402">
    <cfRule type="cellIs" dxfId="3813" priority="1314" operator="lessThan">
      <formula>0</formula>
    </cfRule>
  </conditionalFormatting>
  <conditionalFormatting sqref="N355">
    <cfRule type="cellIs" dxfId="3812" priority="1313" operator="lessThan">
      <formula>0</formula>
    </cfRule>
  </conditionalFormatting>
  <conditionalFormatting sqref="N361">
    <cfRule type="cellIs" dxfId="3811" priority="1312" operator="lessThan">
      <formula>0</formula>
    </cfRule>
  </conditionalFormatting>
  <conditionalFormatting sqref="N361">
    <cfRule type="cellIs" dxfId="3810" priority="1311" operator="lessThan">
      <formula>0</formula>
    </cfRule>
  </conditionalFormatting>
  <conditionalFormatting sqref="N367">
    <cfRule type="cellIs" dxfId="3809" priority="1310" operator="lessThan">
      <formula>0</formula>
    </cfRule>
  </conditionalFormatting>
  <conditionalFormatting sqref="N367">
    <cfRule type="cellIs" dxfId="3808" priority="1309" operator="lessThan">
      <formula>0</formula>
    </cfRule>
  </conditionalFormatting>
  <conditionalFormatting sqref="N373">
    <cfRule type="cellIs" dxfId="3807" priority="1308" operator="lessThan">
      <formula>0</formula>
    </cfRule>
  </conditionalFormatting>
  <conditionalFormatting sqref="N373">
    <cfRule type="cellIs" dxfId="3806" priority="1307" operator="lessThan">
      <formula>0</formula>
    </cfRule>
  </conditionalFormatting>
  <conditionalFormatting sqref="N379">
    <cfRule type="cellIs" dxfId="3805" priority="1306" operator="lessThan">
      <formula>0</formula>
    </cfRule>
  </conditionalFormatting>
  <conditionalFormatting sqref="N379">
    <cfRule type="cellIs" dxfId="3804" priority="1305" operator="lessThan">
      <formula>0</formula>
    </cfRule>
  </conditionalFormatting>
  <conditionalFormatting sqref="N385">
    <cfRule type="cellIs" dxfId="3803" priority="1304" operator="lessThan">
      <formula>0</formula>
    </cfRule>
  </conditionalFormatting>
  <conditionalFormatting sqref="N385">
    <cfRule type="cellIs" dxfId="3802" priority="1303" operator="lessThan">
      <formula>0</formula>
    </cfRule>
  </conditionalFormatting>
  <conditionalFormatting sqref="N391">
    <cfRule type="cellIs" dxfId="3801" priority="1302" operator="lessThan">
      <formula>0</formula>
    </cfRule>
  </conditionalFormatting>
  <conditionalFormatting sqref="N391">
    <cfRule type="cellIs" dxfId="3800" priority="1301" operator="lessThan">
      <formula>0</formula>
    </cfRule>
  </conditionalFormatting>
  <conditionalFormatting sqref="N397">
    <cfRule type="cellIs" dxfId="3799" priority="1300" operator="lessThan">
      <formula>0</formula>
    </cfRule>
  </conditionalFormatting>
  <conditionalFormatting sqref="N397">
    <cfRule type="cellIs" dxfId="3798" priority="1299" operator="lessThan">
      <formula>0</formula>
    </cfRule>
  </conditionalFormatting>
  <conditionalFormatting sqref="C409:M409">
    <cfRule type="cellIs" dxfId="3797" priority="1298" operator="lessThan">
      <formula>0</formula>
    </cfRule>
  </conditionalFormatting>
  <conditionalFormatting sqref="C409:M409">
    <cfRule type="cellIs" dxfId="3796" priority="1297" operator="lessThan">
      <formula>0</formula>
    </cfRule>
  </conditionalFormatting>
  <conditionalFormatting sqref="H409">
    <cfRule type="cellIs" dxfId="3795" priority="1296" operator="lessThan">
      <formula>0</formula>
    </cfRule>
  </conditionalFormatting>
  <conditionalFormatting sqref="B409">
    <cfRule type="cellIs" dxfId="3794" priority="1295" operator="lessThan">
      <formula>0</formula>
    </cfRule>
  </conditionalFormatting>
  <conditionalFormatting sqref="B409">
    <cfRule type="cellIs" dxfId="3793" priority="1294" operator="lessThan">
      <formula>0</formula>
    </cfRule>
  </conditionalFormatting>
  <conditionalFormatting sqref="B405:N405">
    <cfRule type="cellIs" dxfId="3792" priority="1293" operator="lessThan">
      <formula>0</formula>
    </cfRule>
  </conditionalFormatting>
  <conditionalFormatting sqref="B405:N405">
    <cfRule type="cellIs" dxfId="3791" priority="1292" operator="lessThan">
      <formula>0</formula>
    </cfRule>
  </conditionalFormatting>
  <conditionalFormatting sqref="B405:N405">
    <cfRule type="cellIs" dxfId="3790" priority="1291" operator="lessThan">
      <formula>0</formula>
    </cfRule>
  </conditionalFormatting>
  <conditionalFormatting sqref="B405:N405">
    <cfRule type="cellIs" dxfId="3789" priority="1290" operator="lessThan">
      <formula>0</formula>
    </cfRule>
  </conditionalFormatting>
  <conditionalFormatting sqref="B405:N405">
    <cfRule type="cellIs" dxfId="3788" priority="1289" operator="lessThan">
      <formula>0</formula>
    </cfRule>
  </conditionalFormatting>
  <conditionalFormatting sqref="B405:N405">
    <cfRule type="cellIs" dxfId="3787" priority="1288" operator="lessThan">
      <formula>0</formula>
    </cfRule>
  </conditionalFormatting>
  <conditionalFormatting sqref="B405:N405">
    <cfRule type="cellIs" dxfId="3786" priority="1287" operator="lessThan">
      <formula>0</formula>
    </cfRule>
  </conditionalFormatting>
  <conditionalFormatting sqref="B405:N405">
    <cfRule type="cellIs" dxfId="3785" priority="1286" operator="lessThan">
      <formula>0</formula>
    </cfRule>
  </conditionalFormatting>
  <conditionalFormatting sqref="N408">
    <cfRule type="cellIs" dxfId="3784" priority="1285" operator="lessThan">
      <formula>0</formula>
    </cfRule>
  </conditionalFormatting>
  <conditionalFormatting sqref="N409">
    <cfRule type="cellIs" dxfId="3783" priority="1284" operator="lessThan">
      <formula>0</formula>
    </cfRule>
  </conditionalFormatting>
  <conditionalFormatting sqref="N409">
    <cfRule type="cellIs" dxfId="3782" priority="1283" operator="lessThan">
      <formula>0</formula>
    </cfRule>
  </conditionalFormatting>
  <conditionalFormatting sqref="C415:M415">
    <cfRule type="cellIs" dxfId="3781" priority="1282" operator="lessThan">
      <formula>0</formula>
    </cfRule>
  </conditionalFormatting>
  <conditionalFormatting sqref="C415:M415">
    <cfRule type="cellIs" dxfId="3780" priority="1281" operator="lessThan">
      <formula>0</formula>
    </cfRule>
  </conditionalFormatting>
  <conditionalFormatting sqref="H415">
    <cfRule type="cellIs" dxfId="3779" priority="1280" operator="lessThan">
      <formula>0</formula>
    </cfRule>
  </conditionalFormatting>
  <conditionalFormatting sqref="B415">
    <cfRule type="cellIs" dxfId="3778" priority="1279" operator="lessThan">
      <formula>0</formula>
    </cfRule>
  </conditionalFormatting>
  <conditionalFormatting sqref="B415">
    <cfRule type="cellIs" dxfId="3777" priority="1278" operator="lessThan">
      <formula>0</formula>
    </cfRule>
  </conditionalFormatting>
  <conditionalFormatting sqref="B411:N411">
    <cfRule type="cellIs" dxfId="3776" priority="1277" operator="lessThan">
      <formula>0</formula>
    </cfRule>
  </conditionalFormatting>
  <conditionalFormatting sqref="B411:N411">
    <cfRule type="cellIs" dxfId="3775" priority="1276" operator="lessThan">
      <formula>0</formula>
    </cfRule>
  </conditionalFormatting>
  <conditionalFormatting sqref="B411:N411">
    <cfRule type="cellIs" dxfId="3774" priority="1275" operator="lessThan">
      <formula>0</formula>
    </cfRule>
  </conditionalFormatting>
  <conditionalFormatting sqref="B411:N411">
    <cfRule type="cellIs" dxfId="3773" priority="1274" operator="lessThan">
      <formula>0</formula>
    </cfRule>
  </conditionalFormatting>
  <conditionalFormatting sqref="B411:N411">
    <cfRule type="cellIs" dxfId="3772" priority="1273" operator="lessThan">
      <formula>0</formula>
    </cfRule>
  </conditionalFormatting>
  <conditionalFormatting sqref="B411:N411">
    <cfRule type="cellIs" dxfId="3771" priority="1272" operator="lessThan">
      <formula>0</formula>
    </cfRule>
  </conditionalFormatting>
  <conditionalFormatting sqref="B411:N411">
    <cfRule type="cellIs" dxfId="3770" priority="1271" operator="lessThan">
      <formula>0</formula>
    </cfRule>
  </conditionalFormatting>
  <conditionalFormatting sqref="B411:N411">
    <cfRule type="cellIs" dxfId="3769" priority="1270" operator="lessThan">
      <formula>0</formula>
    </cfRule>
  </conditionalFormatting>
  <conditionalFormatting sqref="N414">
    <cfRule type="cellIs" dxfId="3768" priority="1269" operator="lessThan">
      <formula>0</formula>
    </cfRule>
  </conditionalFormatting>
  <conditionalFormatting sqref="N415">
    <cfRule type="cellIs" dxfId="3767" priority="1268" operator="lessThan">
      <formula>0</formula>
    </cfRule>
  </conditionalFormatting>
  <conditionalFormatting sqref="N415">
    <cfRule type="cellIs" dxfId="3766" priority="1267" operator="lessThan">
      <formula>0</formula>
    </cfRule>
  </conditionalFormatting>
  <conditionalFormatting sqref="C421:M421">
    <cfRule type="cellIs" dxfId="3765" priority="1266" operator="lessThan">
      <formula>0</formula>
    </cfRule>
  </conditionalFormatting>
  <conditionalFormatting sqref="C421:M421">
    <cfRule type="cellIs" dxfId="3764" priority="1265" operator="lessThan">
      <formula>0</formula>
    </cfRule>
  </conditionalFormatting>
  <conditionalFormatting sqref="H421">
    <cfRule type="cellIs" dxfId="3763" priority="1264" operator="lessThan">
      <formula>0</formula>
    </cfRule>
  </conditionalFormatting>
  <conditionalFormatting sqref="B421">
    <cfRule type="cellIs" dxfId="3762" priority="1263" operator="lessThan">
      <formula>0</formula>
    </cfRule>
  </conditionalFormatting>
  <conditionalFormatting sqref="B421">
    <cfRule type="cellIs" dxfId="3761" priority="1262" operator="lessThan">
      <formula>0</formula>
    </cfRule>
  </conditionalFormatting>
  <conditionalFormatting sqref="B417:N417">
    <cfRule type="cellIs" dxfId="3760" priority="1261" operator="lessThan">
      <formula>0</formula>
    </cfRule>
  </conditionalFormatting>
  <conditionalFormatting sqref="B417:N417">
    <cfRule type="cellIs" dxfId="3759" priority="1260" operator="lessThan">
      <formula>0</formula>
    </cfRule>
  </conditionalFormatting>
  <conditionalFormatting sqref="B417:N417">
    <cfRule type="cellIs" dxfId="3758" priority="1259" operator="lessThan">
      <formula>0</formula>
    </cfRule>
  </conditionalFormatting>
  <conditionalFormatting sqref="B417:N417">
    <cfRule type="cellIs" dxfId="3757" priority="1258" operator="lessThan">
      <formula>0</formula>
    </cfRule>
  </conditionalFormatting>
  <conditionalFormatting sqref="B417:N417">
    <cfRule type="cellIs" dxfId="3756" priority="1257" operator="lessThan">
      <formula>0</formula>
    </cfRule>
  </conditionalFormatting>
  <conditionalFormatting sqref="B417:N417">
    <cfRule type="cellIs" dxfId="3755" priority="1256" operator="lessThan">
      <formula>0</formula>
    </cfRule>
  </conditionalFormatting>
  <conditionalFormatting sqref="B417:N417">
    <cfRule type="cellIs" dxfId="3754" priority="1255" operator="lessThan">
      <formula>0</formula>
    </cfRule>
  </conditionalFormatting>
  <conditionalFormatting sqref="B417:N417">
    <cfRule type="cellIs" dxfId="3753" priority="1254" operator="lessThan">
      <formula>0</formula>
    </cfRule>
  </conditionalFormatting>
  <conditionalFormatting sqref="N420">
    <cfRule type="cellIs" dxfId="3752" priority="1253" operator="lessThan">
      <formula>0</formula>
    </cfRule>
  </conditionalFormatting>
  <conditionalFormatting sqref="N421">
    <cfRule type="cellIs" dxfId="3751" priority="1252" operator="lessThan">
      <formula>0</formula>
    </cfRule>
  </conditionalFormatting>
  <conditionalFormatting sqref="N421">
    <cfRule type="cellIs" dxfId="3750" priority="1251" operator="lessThan">
      <formula>0</formula>
    </cfRule>
  </conditionalFormatting>
  <conditionalFormatting sqref="C427:M427">
    <cfRule type="cellIs" dxfId="3749" priority="1250" operator="lessThan">
      <formula>0</formula>
    </cfRule>
  </conditionalFormatting>
  <conditionalFormatting sqref="C427:M427">
    <cfRule type="cellIs" dxfId="3748" priority="1249" operator="lessThan">
      <formula>0</formula>
    </cfRule>
  </conditionalFormatting>
  <conditionalFormatting sqref="H427">
    <cfRule type="cellIs" dxfId="3747" priority="1248" operator="lessThan">
      <formula>0</formula>
    </cfRule>
  </conditionalFormatting>
  <conditionalFormatting sqref="B427">
    <cfRule type="cellIs" dxfId="3746" priority="1247" operator="lessThan">
      <formula>0</formula>
    </cfRule>
  </conditionalFormatting>
  <conditionalFormatting sqref="B427">
    <cfRule type="cellIs" dxfId="3745" priority="1246" operator="lessThan">
      <formula>0</formula>
    </cfRule>
  </conditionalFormatting>
  <conditionalFormatting sqref="B423:N423">
    <cfRule type="cellIs" dxfId="3744" priority="1245" operator="lessThan">
      <formula>0</formula>
    </cfRule>
  </conditionalFormatting>
  <conditionalFormatting sqref="B423:N423">
    <cfRule type="cellIs" dxfId="3743" priority="1244" operator="lessThan">
      <formula>0</formula>
    </cfRule>
  </conditionalFormatting>
  <conditionalFormatting sqref="B423:N423">
    <cfRule type="cellIs" dxfId="3742" priority="1243" operator="lessThan">
      <formula>0</formula>
    </cfRule>
  </conditionalFormatting>
  <conditionalFormatting sqref="B423:N423">
    <cfRule type="cellIs" dxfId="3741" priority="1242" operator="lessThan">
      <formula>0</formula>
    </cfRule>
  </conditionalFormatting>
  <conditionalFormatting sqref="B423:N423">
    <cfRule type="cellIs" dxfId="3740" priority="1241" operator="lessThan">
      <formula>0</formula>
    </cfRule>
  </conditionalFormatting>
  <conditionalFormatting sqref="B423:N423">
    <cfRule type="cellIs" dxfId="3739" priority="1240" operator="lessThan">
      <formula>0</formula>
    </cfRule>
  </conditionalFormatting>
  <conditionalFormatting sqref="B423:N423">
    <cfRule type="cellIs" dxfId="3738" priority="1239" operator="lessThan">
      <formula>0</formula>
    </cfRule>
  </conditionalFormatting>
  <conditionalFormatting sqref="B423:N423">
    <cfRule type="cellIs" dxfId="3737" priority="1238" operator="lessThan">
      <formula>0</formula>
    </cfRule>
  </conditionalFormatting>
  <conditionalFormatting sqref="N426">
    <cfRule type="cellIs" dxfId="3736" priority="1237" operator="lessThan">
      <formula>0</formula>
    </cfRule>
  </conditionalFormatting>
  <conditionalFormatting sqref="C537:N537">
    <cfRule type="cellIs" dxfId="3735" priority="957" operator="lessThan">
      <formula>0</formula>
    </cfRule>
  </conditionalFormatting>
  <conditionalFormatting sqref="C568:N568">
    <cfRule type="cellIs" dxfId="3734" priority="954" operator="lessThan">
      <formula>0</formula>
    </cfRule>
  </conditionalFormatting>
  <conditionalFormatting sqref="I552:N552">
    <cfRule type="cellIs" dxfId="3733" priority="951" operator="lessThan">
      <formula>0</formula>
    </cfRule>
  </conditionalFormatting>
  <conditionalFormatting sqref="I560:N560">
    <cfRule type="cellIs" dxfId="3732" priority="948" operator="lessThan">
      <formula>0</formula>
    </cfRule>
  </conditionalFormatting>
  <conditionalFormatting sqref="B429:N429">
    <cfRule type="cellIs" dxfId="3731" priority="1225" operator="lessThan">
      <formula>0</formula>
    </cfRule>
  </conditionalFormatting>
  <conditionalFormatting sqref="B429:N429">
    <cfRule type="cellIs" dxfId="3730" priority="1224" operator="lessThan">
      <formula>0</formula>
    </cfRule>
  </conditionalFormatting>
  <conditionalFormatting sqref="B429:N429">
    <cfRule type="cellIs" dxfId="3729" priority="1223" operator="lessThan">
      <formula>0</formula>
    </cfRule>
  </conditionalFormatting>
  <conditionalFormatting sqref="B429:N429">
    <cfRule type="cellIs" dxfId="3728" priority="1222" operator="lessThan">
      <formula>0</formula>
    </cfRule>
  </conditionalFormatting>
  <conditionalFormatting sqref="N432">
    <cfRule type="cellIs" dxfId="3727" priority="1221" operator="lessThan">
      <formula>0</formula>
    </cfRule>
  </conditionalFormatting>
  <conditionalFormatting sqref="C439:M439">
    <cfRule type="cellIs" dxfId="3726" priority="1220" operator="lessThan">
      <formula>0</formula>
    </cfRule>
  </conditionalFormatting>
  <conditionalFormatting sqref="C439:M439">
    <cfRule type="cellIs" dxfId="3725" priority="1219" operator="lessThan">
      <formula>0</formula>
    </cfRule>
  </conditionalFormatting>
  <conditionalFormatting sqref="H439">
    <cfRule type="cellIs" dxfId="3724" priority="1218" operator="lessThan">
      <formula>0</formula>
    </cfRule>
  </conditionalFormatting>
  <conditionalFormatting sqref="B439">
    <cfRule type="cellIs" dxfId="3723" priority="1217" operator="lessThan">
      <formula>0</formula>
    </cfRule>
  </conditionalFormatting>
  <conditionalFormatting sqref="B439">
    <cfRule type="cellIs" dxfId="3722" priority="1216" operator="lessThan">
      <formula>0</formula>
    </cfRule>
  </conditionalFormatting>
  <conditionalFormatting sqref="B435:N435">
    <cfRule type="cellIs" dxfId="3721" priority="1215" operator="lessThan">
      <formula>0</formula>
    </cfRule>
  </conditionalFormatting>
  <conditionalFormatting sqref="B435:N435">
    <cfRule type="cellIs" dxfId="3720" priority="1214" operator="lessThan">
      <formula>0</formula>
    </cfRule>
  </conditionalFormatting>
  <conditionalFormatting sqref="C642:N645">
    <cfRule type="cellIs" dxfId="3719" priority="933" operator="lessThan">
      <formula>0</formula>
    </cfRule>
  </conditionalFormatting>
  <conditionalFormatting sqref="C597:N597">
    <cfRule type="cellIs" dxfId="3718" priority="932" operator="lessThan">
      <formula>0</formula>
    </cfRule>
  </conditionalFormatting>
  <conditionalFormatting sqref="C603:N603">
    <cfRule type="cellIs" dxfId="3717" priority="929" operator="lessThan">
      <formula>0</formula>
    </cfRule>
  </conditionalFormatting>
  <conditionalFormatting sqref="C603:N603">
    <cfRule type="cellIs" dxfId="3716" priority="928" operator="lessThan">
      <formula>0</formula>
    </cfRule>
  </conditionalFormatting>
  <conditionalFormatting sqref="C603:N603">
    <cfRule type="cellIs" dxfId="3715" priority="927" operator="lessThan">
      <formula>0</formula>
    </cfRule>
  </conditionalFormatting>
  <conditionalFormatting sqref="H445">
    <cfRule type="cellIs" dxfId="3714" priority="1202" operator="lessThan">
      <formula>0</formula>
    </cfRule>
  </conditionalFormatting>
  <conditionalFormatting sqref="B445">
    <cfRule type="cellIs" dxfId="3713" priority="1201" operator="lessThan">
      <formula>0</formula>
    </cfRule>
  </conditionalFormatting>
  <conditionalFormatting sqref="B445">
    <cfRule type="cellIs" dxfId="3712" priority="1200" operator="lessThan">
      <formula>0</formula>
    </cfRule>
  </conditionalFormatting>
  <conditionalFormatting sqref="B441:N441">
    <cfRule type="cellIs" dxfId="3711" priority="1199" operator="lessThan">
      <formula>0</formula>
    </cfRule>
  </conditionalFormatting>
  <conditionalFormatting sqref="B441:N441">
    <cfRule type="cellIs" dxfId="3710" priority="1198" operator="lessThan">
      <formula>0</formula>
    </cfRule>
  </conditionalFormatting>
  <conditionalFormatting sqref="B441:N441">
    <cfRule type="cellIs" dxfId="3709" priority="1197" operator="lessThan">
      <formula>0</formula>
    </cfRule>
  </conditionalFormatting>
  <conditionalFormatting sqref="B441:N441">
    <cfRule type="cellIs" dxfId="3708" priority="1196" operator="lessThan">
      <formula>0</formula>
    </cfRule>
  </conditionalFormatting>
  <conditionalFormatting sqref="B441:N441">
    <cfRule type="cellIs" dxfId="3707" priority="1195" operator="lessThan">
      <formula>0</formula>
    </cfRule>
  </conditionalFormatting>
  <conditionalFormatting sqref="B441:N441">
    <cfRule type="cellIs" dxfId="3706" priority="1194" operator="lessThan">
      <formula>0</formula>
    </cfRule>
  </conditionalFormatting>
  <conditionalFormatting sqref="B441:N441">
    <cfRule type="cellIs" dxfId="3705" priority="1193" operator="lessThan">
      <formula>0</formula>
    </cfRule>
  </conditionalFormatting>
  <conditionalFormatting sqref="B441:N441">
    <cfRule type="cellIs" dxfId="3704" priority="1192" operator="lessThan">
      <formula>0</formula>
    </cfRule>
  </conditionalFormatting>
  <conditionalFormatting sqref="N444">
    <cfRule type="cellIs" dxfId="3703" priority="1191" operator="lessThan">
      <formula>0</formula>
    </cfRule>
  </conditionalFormatting>
  <conditionalFormatting sqref="N445">
    <cfRule type="cellIs" dxfId="3702" priority="1190" operator="lessThan">
      <formula>0</formula>
    </cfRule>
  </conditionalFormatting>
  <conditionalFormatting sqref="N445">
    <cfRule type="cellIs" dxfId="3701" priority="1189" operator="lessThan">
      <formula>0</formula>
    </cfRule>
  </conditionalFormatting>
  <conditionalFormatting sqref="C452:M452">
    <cfRule type="cellIs" dxfId="3700" priority="1188" operator="lessThan">
      <formula>0</formula>
    </cfRule>
  </conditionalFormatting>
  <conditionalFormatting sqref="C452:M452">
    <cfRule type="cellIs" dxfId="3699" priority="1187" operator="lessThan">
      <formula>0</formula>
    </cfRule>
  </conditionalFormatting>
  <conditionalFormatting sqref="H452">
    <cfRule type="cellIs" dxfId="3698" priority="1186" operator="lessThan">
      <formula>0</formula>
    </cfRule>
  </conditionalFormatting>
  <conditionalFormatting sqref="B452">
    <cfRule type="cellIs" dxfId="3697" priority="1185" operator="lessThan">
      <formula>0</formula>
    </cfRule>
  </conditionalFormatting>
  <conditionalFormatting sqref="B452">
    <cfRule type="cellIs" dxfId="3696" priority="1184" operator="lessThan">
      <formula>0</formula>
    </cfRule>
  </conditionalFormatting>
  <conditionalFormatting sqref="B448:N448">
    <cfRule type="cellIs" dxfId="3695" priority="1183" operator="lessThan">
      <formula>0</formula>
    </cfRule>
  </conditionalFormatting>
  <conditionalFormatting sqref="B448:N448">
    <cfRule type="cellIs" dxfId="3694" priority="1182" operator="lessThan">
      <formula>0</formula>
    </cfRule>
  </conditionalFormatting>
  <conditionalFormatting sqref="B448:N448">
    <cfRule type="cellIs" dxfId="3693" priority="1181" operator="lessThan">
      <formula>0</formula>
    </cfRule>
  </conditionalFormatting>
  <conditionalFormatting sqref="B448:N448">
    <cfRule type="cellIs" dxfId="3692" priority="1180" operator="lessThan">
      <formula>0</formula>
    </cfRule>
  </conditionalFormatting>
  <conditionalFormatting sqref="B448:N448">
    <cfRule type="cellIs" dxfId="3691" priority="1179" operator="lessThan">
      <formula>0</formula>
    </cfRule>
  </conditionalFormatting>
  <conditionalFormatting sqref="B448:N448">
    <cfRule type="cellIs" dxfId="3690" priority="1178" operator="lessThan">
      <formula>0</formula>
    </cfRule>
  </conditionalFormatting>
  <conditionalFormatting sqref="B448:N448">
    <cfRule type="cellIs" dxfId="3689" priority="1177" operator="lessThan">
      <formula>0</formula>
    </cfRule>
  </conditionalFormatting>
  <conditionalFormatting sqref="B448:N448">
    <cfRule type="cellIs" dxfId="3688" priority="1176" operator="lessThan">
      <formula>0</formula>
    </cfRule>
  </conditionalFormatting>
  <conditionalFormatting sqref="N451">
    <cfRule type="cellIs" dxfId="3687" priority="1175" operator="lessThan">
      <formula>0</formula>
    </cfRule>
  </conditionalFormatting>
  <conditionalFormatting sqref="N452">
    <cfRule type="cellIs" dxfId="3686" priority="1174" operator="lessThan">
      <formula>0</formula>
    </cfRule>
  </conditionalFormatting>
  <conditionalFormatting sqref="N452">
    <cfRule type="cellIs" dxfId="3685" priority="1173" operator="lessThan">
      <formula>0</formula>
    </cfRule>
  </conditionalFormatting>
  <conditionalFormatting sqref="C458:M458">
    <cfRule type="cellIs" dxfId="3684" priority="1172" operator="lessThan">
      <formula>0</formula>
    </cfRule>
  </conditionalFormatting>
  <conditionalFormatting sqref="C458:M458">
    <cfRule type="cellIs" dxfId="3683" priority="1171" operator="lessThan">
      <formula>0</formula>
    </cfRule>
  </conditionalFormatting>
  <conditionalFormatting sqref="H458">
    <cfRule type="cellIs" dxfId="3682" priority="1170" operator="lessThan">
      <formula>0</formula>
    </cfRule>
  </conditionalFormatting>
  <conditionalFormatting sqref="B458">
    <cfRule type="cellIs" dxfId="3681" priority="1169" operator="lessThan">
      <formula>0</formula>
    </cfRule>
  </conditionalFormatting>
  <conditionalFormatting sqref="B458">
    <cfRule type="cellIs" dxfId="3680" priority="1168" operator="lessThan">
      <formula>0</formula>
    </cfRule>
  </conditionalFormatting>
  <conditionalFormatting sqref="R505">
    <cfRule type="cellIs" dxfId="3679" priority="890" operator="lessThan">
      <formula>0</formula>
    </cfRule>
  </conditionalFormatting>
  <conditionalFormatting sqref="Q505">
    <cfRule type="cellIs" dxfId="3678" priority="889" operator="lessThan">
      <formula>0</formula>
    </cfRule>
  </conditionalFormatting>
  <conditionalFormatting sqref="R513">
    <cfRule type="cellIs" dxfId="3677" priority="887" operator="lessThan">
      <formula>0</formula>
    </cfRule>
  </conditionalFormatting>
  <conditionalFormatting sqref="Q513">
    <cfRule type="cellIs" dxfId="3676" priority="886" operator="lessThan">
      <formula>0</formula>
    </cfRule>
  </conditionalFormatting>
  <conditionalFormatting sqref="R522">
    <cfRule type="cellIs" dxfId="3675" priority="884" operator="lessThan">
      <formula>0</formula>
    </cfRule>
  </conditionalFormatting>
  <conditionalFormatting sqref="Q522">
    <cfRule type="cellIs" dxfId="3674" priority="883" operator="lessThan">
      <formula>0</formula>
    </cfRule>
  </conditionalFormatting>
  <conditionalFormatting sqref="R530">
    <cfRule type="cellIs" dxfId="3673" priority="881" operator="lessThan">
      <formula>0</formula>
    </cfRule>
  </conditionalFormatting>
  <conditionalFormatting sqref="C461:C464">
    <cfRule type="expression" dxfId="3672" priority="1155">
      <formula>C461/B461&gt;1</formula>
    </cfRule>
    <cfRule type="expression" dxfId="3671" priority="1156">
      <formula>C461/B461&lt;1</formula>
    </cfRule>
  </conditionalFormatting>
  <conditionalFormatting sqref="R538">
    <cfRule type="cellIs" dxfId="3670" priority="878" operator="lessThan">
      <formula>0</formula>
    </cfRule>
  </conditionalFormatting>
  <conditionalFormatting sqref="D461:N464">
    <cfRule type="expression" dxfId="3669" priority="1152">
      <formula>D461/C461&gt;1</formula>
    </cfRule>
    <cfRule type="expression" dxfId="3668" priority="1153">
      <formula>D461/C461&lt;1</formula>
    </cfRule>
  </conditionalFormatting>
  <conditionalFormatting sqref="R553">
    <cfRule type="cellIs" dxfId="3667" priority="875" operator="lessThan">
      <formula>0</formula>
    </cfRule>
  </conditionalFormatting>
  <conditionalFormatting sqref="B461:B464 B552:N552 B560:N560 B575:N575 B589:N589">
    <cfRule type="expression" dxfId="3666" priority="1149">
      <formula>B461/#REF!&gt;1</formula>
    </cfRule>
    <cfRule type="expression" dxfId="3665" priority="1150">
      <formula>B461/#REF!&lt;1</formula>
    </cfRule>
  </conditionalFormatting>
  <conditionalFormatting sqref="R561">
    <cfRule type="cellIs" dxfId="3664" priority="872" operator="lessThan">
      <formula>0</formula>
    </cfRule>
  </conditionalFormatting>
  <conditionalFormatting sqref="B512">
    <cfRule type="expression" dxfId="3663" priority="1146">
      <formula>B512/#REF!&gt;1</formula>
    </cfRule>
    <cfRule type="expression" dxfId="3662" priority="1147">
      <formula>B512/#REF!&lt;1</formula>
    </cfRule>
  </conditionalFormatting>
  <conditionalFormatting sqref="R590">
    <cfRule type="cellIs" dxfId="3661" priority="869" operator="lessThan">
      <formula>0</formula>
    </cfRule>
  </conditionalFormatting>
  <conditionalFormatting sqref="C512">
    <cfRule type="expression" dxfId="3660" priority="1143">
      <formula>C512/B512&gt;1</formula>
    </cfRule>
    <cfRule type="expression" dxfId="3659" priority="1144">
      <formula>C512/B512&lt;1</formula>
    </cfRule>
  </conditionalFormatting>
  <conditionalFormatting sqref="D512">
    <cfRule type="cellIs" dxfId="3658" priority="1142" operator="lessThan">
      <formula>0</formula>
    </cfRule>
  </conditionalFormatting>
  <conditionalFormatting sqref="D512">
    <cfRule type="expression" dxfId="3657" priority="1140">
      <formula>D512/C512&gt;1</formula>
    </cfRule>
    <cfRule type="expression" dxfId="3656" priority="1141">
      <formula>D512/C512&lt;1</formula>
    </cfRule>
  </conditionalFormatting>
  <conditionalFormatting sqref="E512">
    <cfRule type="cellIs" dxfId="3655" priority="1139" operator="lessThan">
      <formula>0</formula>
    </cfRule>
  </conditionalFormatting>
  <conditionalFormatting sqref="E512">
    <cfRule type="expression" dxfId="3654" priority="1137">
      <formula>E512/D512&gt;1</formula>
    </cfRule>
    <cfRule type="expression" dxfId="3653" priority="1138">
      <formula>E512/D512&lt;1</formula>
    </cfRule>
  </conditionalFormatting>
  <conditionalFormatting sqref="F512">
    <cfRule type="cellIs" dxfId="3652" priority="1136" operator="lessThan">
      <formula>0</formula>
    </cfRule>
  </conditionalFormatting>
  <conditionalFormatting sqref="F512">
    <cfRule type="expression" dxfId="3651" priority="1134">
      <formula>F512/E512&gt;1</formula>
    </cfRule>
    <cfRule type="expression" dxfId="3650" priority="1135">
      <formula>F512/E512&lt;1</formula>
    </cfRule>
  </conditionalFormatting>
  <conditionalFormatting sqref="G512">
    <cfRule type="cellIs" dxfId="3649" priority="1133" operator="lessThan">
      <formula>0</formula>
    </cfRule>
  </conditionalFormatting>
  <conditionalFormatting sqref="G512">
    <cfRule type="expression" dxfId="3648" priority="1131">
      <formula>G512/F512&gt;1</formula>
    </cfRule>
    <cfRule type="expression" dxfId="3647" priority="1132">
      <formula>G512/F512&lt;1</formula>
    </cfRule>
  </conditionalFormatting>
  <conditionalFormatting sqref="H512">
    <cfRule type="cellIs" dxfId="3646" priority="1130" operator="lessThan">
      <formula>0</formula>
    </cfRule>
  </conditionalFormatting>
  <conditionalFormatting sqref="H512">
    <cfRule type="expression" dxfId="3645" priority="1128">
      <formula>H512/G512&gt;1</formula>
    </cfRule>
    <cfRule type="expression" dxfId="3644" priority="1129">
      <formula>H512/G512&lt;1</formula>
    </cfRule>
  </conditionalFormatting>
  <conditionalFormatting sqref="I512:N512">
    <cfRule type="cellIs" dxfId="3643" priority="1127" operator="lessThan">
      <formula>0</formula>
    </cfRule>
  </conditionalFormatting>
  <conditionalFormatting sqref="I512:N512">
    <cfRule type="expression" dxfId="3642" priority="1125">
      <formula>I512/H512&gt;1</formula>
    </cfRule>
    <cfRule type="expression" dxfId="3641" priority="1126">
      <formula>I512/H512&lt;1</formula>
    </cfRule>
  </conditionalFormatting>
  <conditionalFormatting sqref="B552">
    <cfRule type="cellIs" dxfId="3640" priority="1124" operator="lessThan">
      <formula>0</formula>
    </cfRule>
  </conditionalFormatting>
  <conditionalFormatting sqref="B552">
    <cfRule type="expression" dxfId="3639" priority="1122">
      <formula>B552/#REF!&gt;1</formula>
    </cfRule>
    <cfRule type="expression" dxfId="3638" priority="1123">
      <formula>B552/#REF!&lt;1</formula>
    </cfRule>
  </conditionalFormatting>
  <conditionalFormatting sqref="C552">
    <cfRule type="cellIs" dxfId="3637" priority="1121" operator="lessThan">
      <formula>0</formula>
    </cfRule>
  </conditionalFormatting>
  <conditionalFormatting sqref="C552">
    <cfRule type="expression" dxfId="3636" priority="1119">
      <formula>C552/B552&gt;1</formula>
    </cfRule>
    <cfRule type="expression" dxfId="3635" priority="1120">
      <formula>C552/B552&lt;1</formula>
    </cfRule>
  </conditionalFormatting>
  <conditionalFormatting sqref="D552">
    <cfRule type="cellIs" dxfId="3634" priority="1118" operator="lessThan">
      <formula>0</formula>
    </cfRule>
  </conditionalFormatting>
  <conditionalFormatting sqref="D552">
    <cfRule type="expression" dxfId="3633" priority="1116">
      <formula>D552/C552&gt;1</formula>
    </cfRule>
    <cfRule type="expression" dxfId="3632" priority="1117">
      <formula>D552/C552&lt;1</formula>
    </cfRule>
  </conditionalFormatting>
  <conditionalFormatting sqref="E552">
    <cfRule type="cellIs" dxfId="3631" priority="1115" operator="lessThan">
      <formula>0</formula>
    </cfRule>
  </conditionalFormatting>
  <conditionalFormatting sqref="E552">
    <cfRule type="expression" dxfId="3630" priority="1113">
      <formula>E552/D552&gt;1</formula>
    </cfRule>
    <cfRule type="expression" dxfId="3629" priority="1114">
      <formula>E552/D552&lt;1</formula>
    </cfRule>
  </conditionalFormatting>
  <conditionalFormatting sqref="F552">
    <cfRule type="cellIs" dxfId="3628" priority="1112" operator="lessThan">
      <formula>0</formula>
    </cfRule>
  </conditionalFormatting>
  <conditionalFormatting sqref="F552">
    <cfRule type="expression" dxfId="3627" priority="1110">
      <formula>F552/E552&gt;1</formula>
    </cfRule>
    <cfRule type="expression" dxfId="3626" priority="1111">
      <formula>F552/E552&lt;1</formula>
    </cfRule>
  </conditionalFormatting>
  <conditionalFormatting sqref="G552">
    <cfRule type="cellIs" dxfId="3625" priority="1109" operator="lessThan">
      <formula>0</formula>
    </cfRule>
  </conditionalFormatting>
  <conditionalFormatting sqref="G552">
    <cfRule type="expression" dxfId="3624" priority="1107">
      <formula>G552/F552&gt;1</formula>
    </cfRule>
    <cfRule type="expression" dxfId="3623" priority="1108">
      <formula>G552/F552&lt;1</formula>
    </cfRule>
  </conditionalFormatting>
  <conditionalFormatting sqref="H552">
    <cfRule type="cellIs" dxfId="3622" priority="1106" operator="lessThan">
      <formula>0</formula>
    </cfRule>
  </conditionalFormatting>
  <conditionalFormatting sqref="H552">
    <cfRule type="expression" dxfId="3621" priority="1104">
      <formula>H552/G552&gt;1</formula>
    </cfRule>
    <cfRule type="expression" dxfId="3620" priority="1105">
      <formula>H552/G552&lt;1</formula>
    </cfRule>
  </conditionalFormatting>
  <conditionalFormatting sqref="B560">
    <cfRule type="cellIs" dxfId="3619" priority="1103" operator="lessThan">
      <formula>0</formula>
    </cfRule>
  </conditionalFormatting>
  <conditionalFormatting sqref="B560">
    <cfRule type="expression" dxfId="3618" priority="1101">
      <formula>B560/#REF!&gt;1</formula>
    </cfRule>
    <cfRule type="expression" dxfId="3617" priority="1102">
      <formula>B560/#REF!&lt;1</formula>
    </cfRule>
  </conditionalFormatting>
  <conditionalFormatting sqref="C560">
    <cfRule type="cellIs" dxfId="3616" priority="1100" operator="lessThan">
      <formula>0</formula>
    </cfRule>
  </conditionalFormatting>
  <conditionalFormatting sqref="C560">
    <cfRule type="expression" dxfId="3615" priority="1098">
      <formula>C560/B560&gt;1</formula>
    </cfRule>
    <cfRule type="expression" dxfId="3614" priority="1099">
      <formula>C560/B560&lt;1</formula>
    </cfRule>
  </conditionalFormatting>
  <conditionalFormatting sqref="D560">
    <cfRule type="cellIs" dxfId="3613" priority="1097" operator="lessThan">
      <formula>0</formula>
    </cfRule>
  </conditionalFormatting>
  <conditionalFormatting sqref="D560">
    <cfRule type="expression" dxfId="3612" priority="1095">
      <formula>D560/C560&gt;1</formula>
    </cfRule>
    <cfRule type="expression" dxfId="3611" priority="1096">
      <formula>D560/C560&lt;1</formula>
    </cfRule>
  </conditionalFormatting>
  <conditionalFormatting sqref="E560">
    <cfRule type="cellIs" dxfId="3610" priority="1094" operator="lessThan">
      <formula>0</formula>
    </cfRule>
  </conditionalFormatting>
  <conditionalFormatting sqref="E560">
    <cfRule type="expression" dxfId="3609" priority="1092">
      <formula>E560/D560&gt;1</formula>
    </cfRule>
    <cfRule type="expression" dxfId="3608" priority="1093">
      <formula>E560/D560&lt;1</formula>
    </cfRule>
  </conditionalFormatting>
  <conditionalFormatting sqref="F560">
    <cfRule type="cellIs" dxfId="3607" priority="1091" operator="lessThan">
      <formula>0</formula>
    </cfRule>
  </conditionalFormatting>
  <conditionalFormatting sqref="F560">
    <cfRule type="expression" dxfId="3606" priority="1089">
      <formula>F560/E560&gt;1</formula>
    </cfRule>
    <cfRule type="expression" dxfId="3605" priority="1090">
      <formula>F560/E560&lt;1</formula>
    </cfRule>
  </conditionalFormatting>
  <conditionalFormatting sqref="G560">
    <cfRule type="cellIs" dxfId="3604" priority="1088" operator="lessThan">
      <formula>0</formula>
    </cfRule>
  </conditionalFormatting>
  <conditionalFormatting sqref="G560">
    <cfRule type="expression" dxfId="3603" priority="1086">
      <formula>G560/F560&gt;1</formula>
    </cfRule>
    <cfRule type="expression" dxfId="3602" priority="1087">
      <formula>G560/F560&lt;1</formula>
    </cfRule>
  </conditionalFormatting>
  <conditionalFormatting sqref="H560">
    <cfRule type="cellIs" dxfId="3601" priority="1085" operator="lessThan">
      <formula>0</formula>
    </cfRule>
  </conditionalFormatting>
  <conditionalFormatting sqref="H560">
    <cfRule type="expression" dxfId="3600" priority="1083">
      <formula>H560/G560&gt;1</formula>
    </cfRule>
    <cfRule type="expression" dxfId="3599" priority="1084">
      <formula>H560/G560&lt;1</formula>
    </cfRule>
  </conditionalFormatting>
  <conditionalFormatting sqref="O616:O619">
    <cfRule type="cellIs" dxfId="3598" priority="831" operator="lessThan">
      <formula>0</formula>
    </cfRule>
  </conditionalFormatting>
  <conditionalFormatting sqref="B589">
    <cfRule type="expression" dxfId="3597" priority="1080">
      <formula>B589/#REF!&gt;1</formula>
    </cfRule>
    <cfRule type="expression" dxfId="3596" priority="1081">
      <formula>B589/#REF!&lt;1</formula>
    </cfRule>
  </conditionalFormatting>
  <conditionalFormatting sqref="C589">
    <cfRule type="cellIs" dxfId="3595" priority="1079" operator="lessThan">
      <formula>0</formula>
    </cfRule>
  </conditionalFormatting>
  <conditionalFormatting sqref="C589">
    <cfRule type="expression" dxfId="3594" priority="1077">
      <formula>C589/B589&gt;1</formula>
    </cfRule>
    <cfRule type="expression" dxfId="3593" priority="1078">
      <formula>C589/B589&lt;1</formula>
    </cfRule>
  </conditionalFormatting>
  <conditionalFormatting sqref="O605:O607">
    <cfRule type="cellIs" dxfId="3592" priority="825" operator="lessThan">
      <formula>0</formula>
    </cfRule>
  </conditionalFormatting>
  <conditionalFormatting sqref="D589">
    <cfRule type="expression" dxfId="3591" priority="1074">
      <formula>D589/C589&gt;1</formula>
    </cfRule>
    <cfRule type="expression" dxfId="3590" priority="1075">
      <formula>D589/C589&lt;1</formula>
    </cfRule>
  </conditionalFormatting>
  <conditionalFormatting sqref="E589">
    <cfRule type="cellIs" dxfId="3589" priority="1073" operator="lessThan">
      <formula>0</formula>
    </cfRule>
  </conditionalFormatting>
  <conditionalFormatting sqref="E589">
    <cfRule type="expression" dxfId="3588" priority="1071">
      <formula>E589/D589&gt;1</formula>
    </cfRule>
    <cfRule type="expression" dxfId="3587" priority="1072">
      <formula>E589/D589&lt;1</formula>
    </cfRule>
  </conditionalFormatting>
  <conditionalFormatting sqref="F589">
    <cfRule type="cellIs" dxfId="3586" priority="1070" operator="lessThan">
      <formula>0</formula>
    </cfRule>
  </conditionalFormatting>
  <conditionalFormatting sqref="F589">
    <cfRule type="expression" dxfId="3585" priority="1068">
      <formula>F589/E589&gt;1</formula>
    </cfRule>
    <cfRule type="expression" dxfId="3584" priority="1069">
      <formula>F589/E589&lt;1</formula>
    </cfRule>
  </conditionalFormatting>
  <conditionalFormatting sqref="O377">
    <cfRule type="cellIs" dxfId="3583" priority="816" operator="lessThan">
      <formula>0</formula>
    </cfRule>
  </conditionalFormatting>
  <conditionalFormatting sqref="G589">
    <cfRule type="expression" dxfId="3582" priority="1065">
      <formula>G589/F589&gt;1</formula>
    </cfRule>
    <cfRule type="expression" dxfId="3581" priority="1066">
      <formula>G589/F589&lt;1</formula>
    </cfRule>
  </conditionalFormatting>
  <conditionalFormatting sqref="O366">
    <cfRule type="cellIs" dxfId="3580" priority="813" operator="lessThan">
      <formula>0</formula>
    </cfRule>
  </conditionalFormatting>
  <conditionalFormatting sqref="H589">
    <cfRule type="expression" dxfId="3579" priority="1062">
      <formula>H589/G589&gt;1</formula>
    </cfRule>
    <cfRule type="expression" dxfId="3578" priority="1063">
      <formula>H589/G589&lt;1</formula>
    </cfRule>
  </conditionalFormatting>
  <conditionalFormatting sqref="N596">
    <cfRule type="cellIs" dxfId="3577" priority="1061" operator="lessThan">
      <formula>0</formula>
    </cfRule>
  </conditionalFormatting>
  <conditionalFormatting sqref="O387">
    <cfRule type="cellIs" dxfId="3576" priority="808" operator="lessThan">
      <formula>0</formula>
    </cfRule>
  </conditionalFormatting>
  <conditionalFormatting sqref="O387">
    <cfRule type="cellIs" dxfId="3575" priority="809" operator="lessThan">
      <formula>0</formula>
    </cfRule>
  </conditionalFormatting>
  <conditionalFormatting sqref="O387">
    <cfRule type="cellIs" dxfId="3574" priority="806" operator="lessThan">
      <formula>0</formula>
    </cfRule>
  </conditionalFormatting>
  <conditionalFormatting sqref="O387">
    <cfRule type="cellIs" dxfId="3573" priority="807" operator="lessThan">
      <formula>0</formula>
    </cfRule>
  </conditionalFormatting>
  <conditionalFormatting sqref="N600">
    <cfRule type="cellIs" dxfId="3572" priority="1060" operator="lessThan">
      <formula>0</formula>
    </cfRule>
  </conditionalFormatting>
  <conditionalFormatting sqref="N600">
    <cfRule type="cellIs" dxfId="3571" priority="1059" operator="lessThan">
      <formula>0</formula>
    </cfRule>
  </conditionalFormatting>
  <conditionalFormatting sqref="Q363">
    <cfRule type="cellIs" dxfId="3570" priority="1058" operator="lessThan">
      <formula>0</formula>
    </cfRule>
  </conditionalFormatting>
  <conditionalFormatting sqref="Q364:Q365">
    <cfRule type="cellIs" dxfId="3569" priority="1057" operator="lessThan">
      <formula>0</formula>
    </cfRule>
  </conditionalFormatting>
  <conditionalFormatting sqref="Q461:Q464">
    <cfRule type="cellIs" dxfId="3568" priority="1056" operator="lessThan">
      <formula>0</formula>
    </cfRule>
  </conditionalFormatting>
  <conditionalFormatting sqref="Q361">
    <cfRule type="cellIs" dxfId="3567" priority="1055" operator="lessThan">
      <formula>0</formula>
    </cfRule>
  </conditionalFormatting>
  <conditionalFormatting sqref="Q366:Q367">
    <cfRule type="cellIs" dxfId="3566" priority="1054" operator="lessThan">
      <formula>0</formula>
    </cfRule>
  </conditionalFormatting>
  <conditionalFormatting sqref="Q369:Q373">
    <cfRule type="cellIs" dxfId="3565" priority="1053" operator="lessThan">
      <formula>0</formula>
    </cfRule>
  </conditionalFormatting>
  <conditionalFormatting sqref="Q378:Q379">
    <cfRule type="cellIs" dxfId="3564" priority="1052" operator="lessThan">
      <formula>0</formula>
    </cfRule>
  </conditionalFormatting>
  <conditionalFormatting sqref="Q384:Q385">
    <cfRule type="cellIs" dxfId="3563" priority="1051" operator="lessThan">
      <formula>0</formula>
    </cfRule>
  </conditionalFormatting>
  <conditionalFormatting sqref="Q390:Q391">
    <cfRule type="cellIs" dxfId="3562" priority="1050" operator="lessThan">
      <formula>0</formula>
    </cfRule>
  </conditionalFormatting>
  <conditionalFormatting sqref="Q396:Q397">
    <cfRule type="cellIs" dxfId="3561" priority="1049" operator="lessThan">
      <formula>0</formula>
    </cfRule>
  </conditionalFormatting>
  <conditionalFormatting sqref="Q402">
    <cfRule type="cellIs" dxfId="3560" priority="1048" operator="lessThan">
      <formula>0</formula>
    </cfRule>
  </conditionalFormatting>
  <conditionalFormatting sqref="Q408:Q409">
    <cfRule type="cellIs" dxfId="3559" priority="1047" operator="lessThan">
      <formula>0</formula>
    </cfRule>
  </conditionalFormatting>
  <conditionalFormatting sqref="Q414:Q415">
    <cfRule type="cellIs" dxfId="3558" priority="1046" operator="lessThan">
      <formula>0</formula>
    </cfRule>
  </conditionalFormatting>
  <conditionalFormatting sqref="Q420:Q421">
    <cfRule type="cellIs" dxfId="3557" priority="1045" operator="lessThan">
      <formula>0</formula>
    </cfRule>
  </conditionalFormatting>
  <conditionalFormatting sqref="Q426:Q427">
    <cfRule type="cellIs" dxfId="3556" priority="1044" operator="lessThan">
      <formula>0</formula>
    </cfRule>
  </conditionalFormatting>
  <conditionalFormatting sqref="Q432:Q433">
    <cfRule type="cellIs" dxfId="3555" priority="1043" operator="lessThan">
      <formula>0</formula>
    </cfRule>
  </conditionalFormatting>
  <conditionalFormatting sqref="Q438:Q439">
    <cfRule type="cellIs" dxfId="3554" priority="1042" operator="lessThan">
      <formula>0</formula>
    </cfRule>
  </conditionalFormatting>
  <conditionalFormatting sqref="Q444:Q445">
    <cfRule type="cellIs" dxfId="3553" priority="1041" operator="lessThan">
      <formula>0</formula>
    </cfRule>
  </conditionalFormatting>
  <conditionalFormatting sqref="Q451:Q452">
    <cfRule type="cellIs" dxfId="3552" priority="1040" operator="lessThan">
      <formula>0</formula>
    </cfRule>
  </conditionalFormatting>
  <conditionalFormatting sqref="Q457:Q458">
    <cfRule type="cellIs" dxfId="3551" priority="1039" operator="lessThan">
      <formula>0</formula>
    </cfRule>
  </conditionalFormatting>
  <conditionalFormatting sqref="Q465">
    <cfRule type="cellIs" dxfId="3550" priority="1038" operator="lessThan">
      <formula>0</formula>
    </cfRule>
  </conditionalFormatting>
  <conditionalFormatting sqref="Q472">
    <cfRule type="cellIs" dxfId="3549" priority="1037" operator="lessThan">
      <formula>0</formula>
    </cfRule>
  </conditionalFormatting>
  <conditionalFormatting sqref="Q503:Q504">
    <cfRule type="cellIs" dxfId="3548" priority="1036" operator="lessThan">
      <formula>0</formula>
    </cfRule>
  </conditionalFormatting>
  <conditionalFormatting sqref="Q511:Q512">
    <cfRule type="cellIs" dxfId="3547" priority="1035" operator="lessThan">
      <formula>0</formula>
    </cfRule>
  </conditionalFormatting>
  <conditionalFormatting sqref="Q520:Q521">
    <cfRule type="cellIs" dxfId="3546" priority="1034" operator="lessThan">
      <formula>0</formula>
    </cfRule>
  </conditionalFormatting>
  <conditionalFormatting sqref="Q528:Q529">
    <cfRule type="cellIs" dxfId="3545" priority="1033" operator="lessThan">
      <formula>0</formula>
    </cfRule>
  </conditionalFormatting>
  <conditionalFormatting sqref="Q544:Q545">
    <cfRule type="cellIs" dxfId="3544" priority="1032" operator="lessThan">
      <formula>0</formula>
    </cfRule>
  </conditionalFormatting>
  <conditionalFormatting sqref="Q536:Q537">
    <cfRule type="cellIs" dxfId="3543" priority="1031" operator="lessThan">
      <formula>0</formula>
    </cfRule>
  </conditionalFormatting>
  <conditionalFormatting sqref="Q551:Q552">
    <cfRule type="cellIs" dxfId="3542" priority="1030" operator="lessThan">
      <formula>0</formula>
    </cfRule>
  </conditionalFormatting>
  <conditionalFormatting sqref="Q559:Q560">
    <cfRule type="cellIs" dxfId="3541" priority="1029" operator="lessThan">
      <formula>0</formula>
    </cfRule>
  </conditionalFormatting>
  <conditionalFormatting sqref="Q567:Q568">
    <cfRule type="cellIs" dxfId="3540" priority="1028" operator="lessThan">
      <formula>0</formula>
    </cfRule>
  </conditionalFormatting>
  <conditionalFormatting sqref="Q574:Q575">
    <cfRule type="cellIs" dxfId="3539" priority="1027" operator="lessThan">
      <formula>0</formula>
    </cfRule>
  </conditionalFormatting>
  <conditionalFormatting sqref="Q581:Q582">
    <cfRule type="cellIs" dxfId="3538" priority="1026" operator="lessThan">
      <formula>0</formula>
    </cfRule>
  </conditionalFormatting>
  <conditionalFormatting sqref="Q588:Q589">
    <cfRule type="cellIs" dxfId="3537" priority="1025" operator="lessThan">
      <formula>0</formula>
    </cfRule>
  </conditionalFormatting>
  <conditionalFormatting sqref="Q596:Q597">
    <cfRule type="cellIs" dxfId="3536" priority="1024" operator="lessThan">
      <formula>0</formula>
    </cfRule>
  </conditionalFormatting>
  <conditionalFormatting sqref="Q603">
    <cfRule type="cellIs" dxfId="3535" priority="1023" operator="lessThan">
      <formula>0</formula>
    </cfRule>
  </conditionalFormatting>
  <conditionalFormatting sqref="Q608">
    <cfRule type="cellIs" dxfId="3534" priority="1022" operator="lessThan">
      <formula>0</formula>
    </cfRule>
  </conditionalFormatting>
  <conditionalFormatting sqref="O405">
    <cfRule type="cellIs" dxfId="3533" priority="766" operator="lessThan">
      <formula>0</formula>
    </cfRule>
  </conditionalFormatting>
  <conditionalFormatting sqref="Q632:Q634">
    <cfRule type="cellIs" dxfId="3532" priority="1021" operator="lessThan">
      <formula>0</formula>
    </cfRule>
  </conditionalFormatting>
  <conditionalFormatting sqref="I710:N710 Q708:R711">
    <cfRule type="cellIs" dxfId="3531" priority="1015" operator="lessThan">
      <formula>0</formula>
    </cfRule>
  </conditionalFormatting>
  <conditionalFormatting sqref="Q636:Q637 Q641:Q645">
    <cfRule type="cellIs" dxfId="3530" priority="1020" operator="lessThan">
      <formula>0</formula>
    </cfRule>
  </conditionalFormatting>
  <conditionalFormatting sqref="Q648">
    <cfRule type="cellIs" dxfId="3529" priority="1019" operator="lessThan">
      <formula>0</formula>
    </cfRule>
  </conditionalFormatting>
  <conditionalFormatting sqref="Q649">
    <cfRule type="cellIs" dxfId="3528" priority="1018" operator="lessThan">
      <formula>0</formula>
    </cfRule>
  </conditionalFormatting>
  <conditionalFormatting sqref="Q651">
    <cfRule type="cellIs" dxfId="3527" priority="1017" operator="lessThan">
      <formula>0</formula>
    </cfRule>
  </conditionalFormatting>
  <conditionalFormatting sqref="Q652">
    <cfRule type="cellIs" dxfId="3526" priority="1016" operator="lessThan">
      <formula>0</formula>
    </cfRule>
  </conditionalFormatting>
  <conditionalFormatting sqref="D654:N654 D651:N651 D648:N649 D632:N634">
    <cfRule type="expression" dxfId="3525" priority="988">
      <formula>D632/C632&gt;1</formula>
    </cfRule>
    <cfRule type="expression" dxfId="3524" priority="989">
      <formula>D632/C632&lt;1</formula>
    </cfRule>
  </conditionalFormatting>
  <conditionalFormatting sqref="C507:C510">
    <cfRule type="cellIs" dxfId="3523" priority="1014" operator="lessThan">
      <formula>0</formula>
    </cfRule>
  </conditionalFormatting>
  <conditionalFormatting sqref="C507:C510">
    <cfRule type="expression" dxfId="3522" priority="1012">
      <formula>C507/B507&gt;1</formula>
    </cfRule>
    <cfRule type="expression" dxfId="3521" priority="1013">
      <formula>C507/B507&lt;1</formula>
    </cfRule>
  </conditionalFormatting>
  <conditionalFormatting sqref="D507:N510">
    <cfRule type="cellIs" dxfId="3520" priority="1011" operator="lessThan">
      <formula>0</formula>
    </cfRule>
  </conditionalFormatting>
  <conditionalFormatting sqref="D507:N510">
    <cfRule type="expression" dxfId="3519" priority="1009">
      <formula>D507/C507&gt;1</formula>
    </cfRule>
    <cfRule type="expression" dxfId="3518" priority="1010">
      <formula>D507/C507&lt;1</formula>
    </cfRule>
  </conditionalFormatting>
  <conditionalFormatting sqref="B507:B510">
    <cfRule type="cellIs" dxfId="3517" priority="1008" operator="lessThan">
      <formula>0</formula>
    </cfRule>
  </conditionalFormatting>
  <conditionalFormatting sqref="B507:B510">
    <cfRule type="expression" dxfId="3516" priority="1006">
      <formula>B507/#REF!&gt;1</formula>
    </cfRule>
    <cfRule type="expression" dxfId="3515" priority="1007">
      <formula>B507/#REF!&lt;1</formula>
    </cfRule>
  </conditionalFormatting>
  <conditionalFormatting sqref="J588:N588 J574:N574 J559:N559 J551:N551">
    <cfRule type="cellIs" dxfId="3514" priority="1005" operator="lessThan">
      <formula>0</formula>
    </cfRule>
  </conditionalFormatting>
  <conditionalFormatting sqref="C588:I588 C584:C587 C574:I574 C570:C573 C559:I559 C555:C558 C551:I551 C547:C550">
    <cfRule type="cellIs" dxfId="3513" priority="1004" operator="lessThan">
      <formula>0</formula>
    </cfRule>
  </conditionalFormatting>
  <conditionalFormatting sqref="C588:M588 C574:M574 C559:M559 C551:M551">
    <cfRule type="cellIs" dxfId="3512" priority="1003" operator="lessThan">
      <formula>0</formula>
    </cfRule>
  </conditionalFormatting>
  <conditionalFormatting sqref="C584:C587 C570:C573 C555:C558 C547:C550">
    <cfRule type="expression" dxfId="3511" priority="1001">
      <formula>C547/B547&gt;1</formula>
    </cfRule>
    <cfRule type="expression" dxfId="3510" priority="1002">
      <formula>C547/B547&lt;1</formula>
    </cfRule>
  </conditionalFormatting>
  <conditionalFormatting sqref="D584:N587 D570:N573 D555:N558 D547:N550">
    <cfRule type="cellIs" dxfId="3509" priority="1000" operator="lessThan">
      <formula>0</formula>
    </cfRule>
  </conditionalFormatting>
  <conditionalFormatting sqref="D584:N587 D570:N573 D555:N558 D547:N550">
    <cfRule type="expression" dxfId="3508" priority="998">
      <formula>D547/C547&gt;1</formula>
    </cfRule>
    <cfRule type="expression" dxfId="3507" priority="999">
      <formula>D547/C547&lt;1</formula>
    </cfRule>
  </conditionalFormatting>
  <conditionalFormatting sqref="C588:N588 C574:N574 C559:N559 C551:N551">
    <cfRule type="cellIs" dxfId="3506" priority="997" operator="lessThan">
      <formula>0</formula>
    </cfRule>
  </conditionalFormatting>
  <conditionalFormatting sqref="C588:N588 C574:N574 C559:N559 C551:N551">
    <cfRule type="expression" dxfId="3505" priority="995">
      <formula>C551/B551&gt;1</formula>
    </cfRule>
    <cfRule type="expression" dxfId="3504" priority="996">
      <formula>C551/B551&lt;1</formula>
    </cfRule>
  </conditionalFormatting>
  <conditionalFormatting sqref="B654 B651 B648:B649 B632:B634 B641:B645">
    <cfRule type="cellIs" dxfId="3503" priority="994" operator="lessThan">
      <formula>0</formula>
    </cfRule>
  </conditionalFormatting>
  <conditionalFormatting sqref="C654 C651 C648:C649 C632:C634">
    <cfRule type="cellIs" dxfId="3502" priority="993" operator="lessThan">
      <formula>0</formula>
    </cfRule>
  </conditionalFormatting>
  <conditionalFormatting sqref="C654 C651 C648:C649 C632:C634">
    <cfRule type="expression" dxfId="3501" priority="991">
      <formula>C632/B632&gt;1</formula>
    </cfRule>
    <cfRule type="expression" dxfId="3500" priority="992">
      <formula>C632/B632&lt;1</formula>
    </cfRule>
  </conditionalFormatting>
  <conditionalFormatting sqref="D654:N654 D651:N651 D648:N649 D632:N634">
    <cfRule type="cellIs" dxfId="3499" priority="990" operator="lessThan">
      <formula>0</formula>
    </cfRule>
  </conditionalFormatting>
  <conditionalFormatting sqref="B504:N504 B537 B568 B597">
    <cfRule type="expression" dxfId="3498" priority="1760">
      <formula>B504/#REF!&gt;1</formula>
    </cfRule>
    <cfRule type="expression" dxfId="3497" priority="1761">
      <formula>B504/#REF!&lt;1</formula>
    </cfRule>
  </conditionalFormatting>
  <conditionalFormatting sqref="C465">
    <cfRule type="cellIs" dxfId="3496" priority="987" operator="lessThan">
      <formula>0</formula>
    </cfRule>
  </conditionalFormatting>
  <conditionalFormatting sqref="C465">
    <cfRule type="expression" dxfId="3495" priority="985">
      <formula>C465/B465&gt;1</formula>
    </cfRule>
    <cfRule type="expression" dxfId="3494" priority="986">
      <formula>C465/B465&lt;1</formula>
    </cfRule>
  </conditionalFormatting>
  <conditionalFormatting sqref="D465:N465">
    <cfRule type="cellIs" dxfId="3493" priority="984" operator="lessThan">
      <formula>0</formula>
    </cfRule>
  </conditionalFormatting>
  <conditionalFormatting sqref="D465:N465">
    <cfRule type="expression" dxfId="3492" priority="982">
      <formula>D465/C465&gt;1</formula>
    </cfRule>
    <cfRule type="expression" dxfId="3491" priority="983">
      <formula>D465/C465&lt;1</formula>
    </cfRule>
  </conditionalFormatting>
  <conditionalFormatting sqref="B465">
    <cfRule type="cellIs" dxfId="3490" priority="981" operator="lessThan">
      <formula>0</formula>
    </cfRule>
  </conditionalFormatting>
  <conditionalFormatting sqref="B465">
    <cfRule type="expression" dxfId="3489" priority="979">
      <formula>B465/#REF!&gt;1</formula>
    </cfRule>
    <cfRule type="expression" dxfId="3488" priority="980">
      <formula>B465/#REF!&lt;1</formula>
    </cfRule>
  </conditionalFormatting>
  <conditionalFormatting sqref="C511">
    <cfRule type="cellIs" dxfId="3487" priority="978" operator="lessThan">
      <formula>0</formula>
    </cfRule>
  </conditionalFormatting>
  <conditionalFormatting sqref="D511:N511">
    <cfRule type="cellIs" dxfId="3486" priority="975" operator="lessThan">
      <formula>0</formula>
    </cfRule>
  </conditionalFormatting>
  <conditionalFormatting sqref="C511">
    <cfRule type="expression" dxfId="3485" priority="976">
      <formula>C511/B511&gt;1</formula>
    </cfRule>
    <cfRule type="expression" dxfId="3484" priority="977">
      <formula>C511/B511&lt;1</formula>
    </cfRule>
  </conditionalFormatting>
  <conditionalFormatting sqref="D511:N511">
    <cfRule type="expression" dxfId="3483" priority="973">
      <formula>D511/C511&gt;1</formula>
    </cfRule>
    <cfRule type="expression" dxfId="3482" priority="974">
      <formula>D511/C511&lt;1</formula>
    </cfRule>
  </conditionalFormatting>
  <conditionalFormatting sqref="B511">
    <cfRule type="cellIs" dxfId="3481" priority="972" operator="lessThan">
      <formula>0</formula>
    </cfRule>
  </conditionalFormatting>
  <conditionalFormatting sqref="B511">
    <cfRule type="expression" dxfId="3480" priority="970">
      <formula>B511/#REF!&gt;1</formula>
    </cfRule>
    <cfRule type="expression" dxfId="3479" priority="971">
      <formula>B511/#REF!&lt;1</formula>
    </cfRule>
  </conditionalFormatting>
  <conditionalFormatting sqref="B529 B521">
    <cfRule type="cellIs" dxfId="3478" priority="969" operator="lessThan">
      <formula>0</formula>
    </cfRule>
  </conditionalFormatting>
  <conditionalFormatting sqref="B529 B521">
    <cfRule type="expression" dxfId="3477" priority="967">
      <formula>B521/#REF!&gt;1</formula>
    </cfRule>
    <cfRule type="expression" dxfId="3476" priority="968">
      <formula>B521/#REF!&lt;1</formula>
    </cfRule>
  </conditionalFormatting>
  <conditionalFormatting sqref="C521">
    <cfRule type="cellIs" dxfId="3475" priority="966" operator="lessThan">
      <formula>0</formula>
    </cfRule>
  </conditionalFormatting>
  <conditionalFormatting sqref="C521 B636:O637">
    <cfRule type="expression" dxfId="3474" priority="964">
      <formula>B521/A521&gt;1</formula>
    </cfRule>
    <cfRule type="expression" dxfId="3473" priority="965">
      <formula>B521/A521&lt;1</formula>
    </cfRule>
  </conditionalFormatting>
  <conditionalFormatting sqref="C603:N603">
    <cfRule type="expression" dxfId="3472" priority="925">
      <formula>C603/B603&gt;1</formula>
    </cfRule>
    <cfRule type="expression" dxfId="3471" priority="926">
      <formula>C603/B603&lt;1</formula>
    </cfRule>
  </conditionalFormatting>
  <conditionalFormatting sqref="I552:N552">
    <cfRule type="expression" dxfId="3470" priority="949">
      <formula>I552/H552&gt;1</formula>
    </cfRule>
    <cfRule type="expression" dxfId="3469" priority="950">
      <formula>I552/H552&lt;1</formula>
    </cfRule>
  </conditionalFormatting>
  <conditionalFormatting sqref="I560:N560">
    <cfRule type="expression" dxfId="3468" priority="946">
      <formula>I560/H560&gt;1</formula>
    </cfRule>
    <cfRule type="expression" dxfId="3467" priority="947">
      <formula>I560/H560&lt;1</formula>
    </cfRule>
  </conditionalFormatting>
  <conditionalFormatting sqref="B575:N575">
    <cfRule type="cellIs" dxfId="3466" priority="945" operator="lessThan">
      <formula>0</formula>
    </cfRule>
  </conditionalFormatting>
  <conditionalFormatting sqref="B575:N575">
    <cfRule type="expression" dxfId="3465" priority="943">
      <formula>B575/A575&gt;1</formula>
    </cfRule>
    <cfRule type="expression" dxfId="3464" priority="944">
      <formula>B575/A575&lt;1</formula>
    </cfRule>
  </conditionalFormatting>
  <conditionalFormatting sqref="B589:N589">
    <cfRule type="cellIs" dxfId="3463" priority="942" operator="lessThan">
      <formula>0</formula>
    </cfRule>
  </conditionalFormatting>
  <conditionalFormatting sqref="B589:N589">
    <cfRule type="expression" dxfId="3462" priority="940">
      <formula>B589/A589&gt;1</formula>
    </cfRule>
    <cfRule type="expression" dxfId="3461" priority="941">
      <formula>B589/A589&lt;1</formula>
    </cfRule>
  </conditionalFormatting>
  <conditionalFormatting sqref="N608">
    <cfRule type="cellIs" dxfId="3460" priority="918" operator="lessThan">
      <formula>0</formula>
    </cfRule>
  </conditionalFormatting>
  <conditionalFormatting sqref="D521:N521">
    <cfRule type="cellIs" dxfId="3459" priority="963" operator="lessThan">
      <formula>0</formula>
    </cfRule>
  </conditionalFormatting>
  <conditionalFormatting sqref="D521:N521">
    <cfRule type="expression" dxfId="3458" priority="961">
      <formula>D521/C521&gt;1</formula>
    </cfRule>
    <cfRule type="expression" dxfId="3457" priority="962">
      <formula>D521/C521&lt;1</formula>
    </cfRule>
  </conditionalFormatting>
  <conditionalFormatting sqref="C529:N529">
    <cfRule type="cellIs" dxfId="3456" priority="960" operator="lessThan">
      <formula>0</formula>
    </cfRule>
  </conditionalFormatting>
  <conditionalFormatting sqref="C529:N529">
    <cfRule type="expression" dxfId="3455" priority="958">
      <formula>C529/B529&gt;1</formula>
    </cfRule>
    <cfRule type="expression" dxfId="3454" priority="959">
      <formula>C529/B529&lt;1</formula>
    </cfRule>
  </conditionalFormatting>
  <conditionalFormatting sqref="C582:N582">
    <cfRule type="expression" dxfId="3453" priority="934">
      <formula>C582/B582&gt;1</formula>
    </cfRule>
    <cfRule type="expression" dxfId="3452" priority="935">
      <formula>C582/B582&lt;1</formula>
    </cfRule>
  </conditionalFormatting>
  <conditionalFormatting sqref="C537:N537">
    <cfRule type="expression" dxfId="3451" priority="955">
      <formula>C537/B537&gt;1</formula>
    </cfRule>
    <cfRule type="expression" dxfId="3450" priority="956">
      <formula>C537/B537&lt;1</formula>
    </cfRule>
  </conditionalFormatting>
  <conditionalFormatting sqref="C568:N568">
    <cfRule type="expression" dxfId="3449" priority="952">
      <formula>C568/B568&gt;1</formula>
    </cfRule>
    <cfRule type="expression" dxfId="3448" priority="953">
      <formula>C568/B568&lt;1</formula>
    </cfRule>
  </conditionalFormatting>
  <conditionalFormatting sqref="C608:M608">
    <cfRule type="expression" dxfId="3447" priority="920">
      <formula>C608/B608&gt;1</formula>
    </cfRule>
    <cfRule type="expression" dxfId="3446" priority="921">
      <formula>C608/B608&lt;1</formula>
    </cfRule>
  </conditionalFormatting>
  <conditionalFormatting sqref="N608">
    <cfRule type="expression" dxfId="3445" priority="915">
      <formula>N608/M608&gt;1</formula>
    </cfRule>
    <cfRule type="expression" dxfId="3444" priority="916">
      <formula>N608/M608&lt;1</formula>
    </cfRule>
  </conditionalFormatting>
  <conditionalFormatting sqref="C608:M608">
    <cfRule type="cellIs" dxfId="3443" priority="924" operator="lessThan">
      <formula>0</formula>
    </cfRule>
  </conditionalFormatting>
  <conditionalFormatting sqref="C608:M608">
    <cfRule type="cellIs" dxfId="3442" priority="923" operator="lessThan">
      <formula>0</formula>
    </cfRule>
  </conditionalFormatting>
  <conditionalFormatting sqref="B582">
    <cfRule type="cellIs" dxfId="3441" priority="937" operator="lessThan">
      <formula>0</formula>
    </cfRule>
  </conditionalFormatting>
  <conditionalFormatting sqref="B582">
    <cfRule type="expression" dxfId="3440" priority="938">
      <formula>B582/#REF!&gt;1</formula>
    </cfRule>
    <cfRule type="expression" dxfId="3439" priority="939">
      <formula>B582/#REF!&lt;1</formula>
    </cfRule>
  </conditionalFormatting>
  <conditionalFormatting sqref="C582:N582">
    <cfRule type="cellIs" dxfId="3438" priority="936" operator="lessThan">
      <formula>0</formula>
    </cfRule>
  </conditionalFormatting>
  <conditionalFormatting sqref="C597:N597">
    <cfRule type="expression" dxfId="3437" priority="930">
      <formula>C597/B597&gt;1</formula>
    </cfRule>
    <cfRule type="expression" dxfId="3436" priority="931">
      <formula>C597/B597&lt;1</formula>
    </cfRule>
  </conditionalFormatting>
  <conditionalFormatting sqref="N608">
    <cfRule type="cellIs" dxfId="3435" priority="919" operator="lessThan">
      <formula>0</formula>
    </cfRule>
  </conditionalFormatting>
  <conditionalFormatting sqref="C608:M608">
    <cfRule type="cellIs" dxfId="3434" priority="922" operator="lessThan">
      <formula>0</formula>
    </cfRule>
  </conditionalFormatting>
  <conditionalFormatting sqref="N608">
    <cfRule type="cellIs" dxfId="3433" priority="917" operator="lessThan">
      <formula>0</formula>
    </cfRule>
  </conditionalFormatting>
  <conditionalFormatting sqref="B676:N679">
    <cfRule type="cellIs" dxfId="3432" priority="914" operator="lessThan">
      <formula>0</formula>
    </cfRule>
  </conditionalFormatting>
  <conditionalFormatting sqref="I678:N678 Q676:R679">
    <cfRule type="cellIs" dxfId="3431" priority="913" operator="lessThan">
      <formula>0</formula>
    </cfRule>
  </conditionalFormatting>
  <conditionalFormatting sqref="B680:N683">
    <cfRule type="cellIs" dxfId="3430" priority="912" operator="lessThan">
      <formula>0</formula>
    </cfRule>
  </conditionalFormatting>
  <conditionalFormatting sqref="I682:N682 Q680:R683">
    <cfRule type="cellIs" dxfId="3429" priority="911" operator="lessThan">
      <formula>0</formula>
    </cfRule>
  </conditionalFormatting>
  <conditionalFormatting sqref="B684:N687">
    <cfRule type="cellIs" dxfId="3428" priority="910" operator="lessThan">
      <formula>0</formula>
    </cfRule>
  </conditionalFormatting>
  <conditionalFormatting sqref="I686:N686 Q684:R687">
    <cfRule type="cellIs" dxfId="3427" priority="909" operator="lessThan">
      <formula>0</formula>
    </cfRule>
  </conditionalFormatting>
  <conditionalFormatting sqref="B688:N691">
    <cfRule type="cellIs" dxfId="3426" priority="908" operator="lessThan">
      <formula>0</formula>
    </cfRule>
  </conditionalFormatting>
  <conditionalFormatting sqref="I690:N690 Q688:R691">
    <cfRule type="cellIs" dxfId="3425" priority="907" operator="lessThan">
      <formula>0</formula>
    </cfRule>
  </conditionalFormatting>
  <conditionalFormatting sqref="B692:N695 O694">
    <cfRule type="cellIs" dxfId="3424" priority="906" operator="lessThan">
      <formula>0</formula>
    </cfRule>
  </conditionalFormatting>
  <conditionalFormatting sqref="Q692:R695 I694:O694">
    <cfRule type="cellIs" dxfId="3423" priority="905" operator="lessThan">
      <formula>0</formula>
    </cfRule>
  </conditionalFormatting>
  <conditionalFormatting sqref="B696:N699">
    <cfRule type="cellIs" dxfId="3422" priority="904" operator="lessThan">
      <formula>0</formula>
    </cfRule>
  </conditionalFormatting>
  <conditionalFormatting sqref="I698:N698 Q696:R699">
    <cfRule type="cellIs" dxfId="3421" priority="903" operator="lessThan">
      <formula>0</formula>
    </cfRule>
  </conditionalFormatting>
  <conditionalFormatting sqref="B700:N703">
    <cfRule type="cellIs" dxfId="3420" priority="902" operator="lessThan">
      <formula>0</formula>
    </cfRule>
  </conditionalFormatting>
  <conditionalFormatting sqref="I702:N702 Q700:R703">
    <cfRule type="cellIs" dxfId="3419" priority="901" operator="lessThan">
      <formula>0</formula>
    </cfRule>
  </conditionalFormatting>
  <conditionalFormatting sqref="B704:N707">
    <cfRule type="cellIs" dxfId="3418" priority="900" operator="lessThan">
      <formula>0</formula>
    </cfRule>
  </conditionalFormatting>
  <conditionalFormatting sqref="I706:N706 Q704:R707">
    <cfRule type="cellIs" dxfId="3417" priority="899" operator="lessThan">
      <formula>0</formula>
    </cfRule>
  </conditionalFormatting>
  <conditionalFormatting sqref="B712:N715">
    <cfRule type="cellIs" dxfId="3416" priority="898" operator="lessThan">
      <formula>0</formula>
    </cfRule>
  </conditionalFormatting>
  <conditionalFormatting sqref="I714:N714 Q712:R715">
    <cfRule type="cellIs" dxfId="3415" priority="897" operator="lessThan">
      <formula>0</formula>
    </cfRule>
  </conditionalFormatting>
  <conditionalFormatting sqref="B716:N719">
    <cfRule type="cellIs" dxfId="3414" priority="896" operator="lessThan">
      <formula>0</formula>
    </cfRule>
  </conditionalFormatting>
  <conditionalFormatting sqref="I718:N718 Q716:R719">
    <cfRule type="cellIs" dxfId="3413" priority="895" operator="lessThan">
      <formula>0</formula>
    </cfRule>
  </conditionalFormatting>
  <conditionalFormatting sqref="Q654">
    <cfRule type="cellIs" dxfId="3412" priority="894" operator="lessThan">
      <formula>0</formula>
    </cfRule>
  </conditionalFormatting>
  <conditionalFormatting sqref="R466">
    <cfRule type="cellIs" dxfId="3411" priority="893" operator="lessThan">
      <formula>0</formula>
    </cfRule>
  </conditionalFormatting>
  <conditionalFormatting sqref="Q466">
    <cfRule type="cellIs" dxfId="3410" priority="892" operator="lessThan">
      <formula>0</formula>
    </cfRule>
  </conditionalFormatting>
  <conditionalFormatting sqref="B466:N466">
    <cfRule type="cellIs" dxfId="3409" priority="891" operator="lessThan">
      <formula>0</formula>
    </cfRule>
  </conditionalFormatting>
  <conditionalFormatting sqref="B505:N505">
    <cfRule type="cellIs" dxfId="3408" priority="888" operator="lessThan">
      <formula>0</formula>
    </cfRule>
  </conditionalFormatting>
  <conditionalFormatting sqref="B513:N513">
    <cfRule type="cellIs" dxfId="3407" priority="885" operator="lessThan">
      <formula>0</formula>
    </cfRule>
  </conditionalFormatting>
  <conditionalFormatting sqref="B522:N522">
    <cfRule type="cellIs" dxfId="3406" priority="882" operator="lessThan">
      <formula>0</formula>
    </cfRule>
  </conditionalFormatting>
  <conditionalFormatting sqref="B530:N530">
    <cfRule type="cellIs" dxfId="3405" priority="879" operator="lessThan">
      <formula>0</formula>
    </cfRule>
  </conditionalFormatting>
  <conditionalFormatting sqref="B538:N538">
    <cfRule type="cellIs" dxfId="3404" priority="876" operator="lessThan">
      <formula>0</formula>
    </cfRule>
  </conditionalFormatting>
  <conditionalFormatting sqref="B553:N553">
    <cfRule type="cellIs" dxfId="3403" priority="873" operator="lessThan">
      <formula>0</formula>
    </cfRule>
  </conditionalFormatting>
  <conditionalFormatting sqref="B561:N561">
    <cfRule type="cellIs" dxfId="3402" priority="870" operator="lessThan">
      <formula>0</formula>
    </cfRule>
  </conditionalFormatting>
  <conditionalFormatting sqref="B590:N590">
    <cfRule type="cellIs" dxfId="3401" priority="867" operator="lessThan">
      <formula>0</formula>
    </cfRule>
  </conditionalFormatting>
  <conditionalFormatting sqref="O608">
    <cfRule type="cellIs" dxfId="3400" priority="602" operator="lessThan">
      <formula>0</formula>
    </cfRule>
  </conditionalFormatting>
  <conditionalFormatting sqref="O608">
    <cfRule type="cellIs" dxfId="3399" priority="603" operator="lessThan">
      <formula>0</formula>
    </cfRule>
  </conditionalFormatting>
  <conditionalFormatting sqref="O603">
    <cfRule type="cellIs" dxfId="3398" priority="606" operator="lessThan">
      <formula>0</formula>
    </cfRule>
  </conditionalFormatting>
  <conditionalFormatting sqref="O603">
    <cfRule type="cellIs" dxfId="3397" priority="607" operator="lessThan">
      <formula>0</formula>
    </cfRule>
  </conditionalFormatting>
  <conditionalFormatting sqref="O603">
    <cfRule type="cellIs" dxfId="3396" priority="608" operator="lessThan">
      <formula>0</formula>
    </cfRule>
  </conditionalFormatting>
  <conditionalFormatting sqref="O608">
    <cfRule type="cellIs" dxfId="3395" priority="601" operator="lessThan">
      <formula>0</formula>
    </cfRule>
  </conditionalFormatting>
  <conditionalFormatting sqref="Q491:R491 B491">
    <cfRule type="cellIs" dxfId="3394" priority="866" operator="lessThan">
      <formula>0</formula>
    </cfRule>
  </conditionalFormatting>
  <conditionalFormatting sqref="R492:R496">
    <cfRule type="cellIs" dxfId="3393" priority="865" operator="lessThan">
      <formula>0</formula>
    </cfRule>
  </conditionalFormatting>
  <conditionalFormatting sqref="Q492:Q495">
    <cfRule type="cellIs" dxfId="3392" priority="864" operator="lessThan">
      <formula>0</formula>
    </cfRule>
  </conditionalFormatting>
  <conditionalFormatting sqref="Q496">
    <cfRule type="cellIs" dxfId="3391" priority="863" operator="lessThan">
      <formula>0</formula>
    </cfRule>
  </conditionalFormatting>
  <conditionalFormatting sqref="Q473:R473 B473">
    <cfRule type="cellIs" dxfId="3390" priority="862" operator="lessThan">
      <formula>0</formula>
    </cfRule>
  </conditionalFormatting>
  <conditionalFormatting sqref="R474:R478">
    <cfRule type="cellIs" dxfId="3389" priority="861" operator="lessThan">
      <formula>0</formula>
    </cfRule>
  </conditionalFormatting>
  <conditionalFormatting sqref="Q474:Q477">
    <cfRule type="cellIs" dxfId="3388" priority="860" operator="lessThan">
      <formula>0</formula>
    </cfRule>
  </conditionalFormatting>
  <conditionalFormatting sqref="Q478">
    <cfRule type="cellIs" dxfId="3387" priority="859" operator="lessThan">
      <formula>0</formula>
    </cfRule>
  </conditionalFormatting>
  <conditionalFormatting sqref="Q479:R479 B479">
    <cfRule type="cellIs" dxfId="3386" priority="858" operator="lessThan">
      <formula>0</formula>
    </cfRule>
  </conditionalFormatting>
  <conditionalFormatting sqref="R480:R484">
    <cfRule type="cellIs" dxfId="3385" priority="857" operator="lessThan">
      <formula>0</formula>
    </cfRule>
  </conditionalFormatting>
  <conditionalFormatting sqref="Q480:Q483">
    <cfRule type="cellIs" dxfId="3384" priority="856" operator="lessThan">
      <formula>0</formula>
    </cfRule>
  </conditionalFormatting>
  <conditionalFormatting sqref="Q484">
    <cfRule type="cellIs" dxfId="3383" priority="855" operator="lessThan">
      <formula>0</formula>
    </cfRule>
  </conditionalFormatting>
  <conditionalFormatting sqref="Q485:R485 B485">
    <cfRule type="cellIs" dxfId="3382" priority="854" operator="lessThan">
      <formula>0</formula>
    </cfRule>
  </conditionalFormatting>
  <conditionalFormatting sqref="R486:R490">
    <cfRule type="cellIs" dxfId="3381" priority="853" operator="lessThan">
      <formula>0</formula>
    </cfRule>
  </conditionalFormatting>
  <conditionalFormatting sqref="Q486:Q489">
    <cfRule type="cellIs" dxfId="3380" priority="852" operator="lessThan">
      <formula>0</formula>
    </cfRule>
  </conditionalFormatting>
  <conditionalFormatting sqref="Q490">
    <cfRule type="cellIs" dxfId="3379"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378" priority="845" operator="lessThan">
      <formula>0</formula>
    </cfRule>
  </conditionalFormatting>
  <conditionalFormatting sqref="O348">
    <cfRule type="cellIs" dxfId="3377" priority="844" operator="lessThan">
      <formula>0</formula>
    </cfRule>
  </conditionalFormatting>
  <conditionalFormatting sqref="O348">
    <cfRule type="cellIs" dxfId="3376" priority="843" operator="lessThan">
      <formula>0</formula>
    </cfRule>
  </conditionalFormatting>
  <conditionalFormatting sqref="O351:O354">
    <cfRule type="cellIs" dxfId="3375" priority="842" operator="lessThan">
      <formula>0</formula>
    </cfRule>
  </conditionalFormatting>
  <conditionalFormatting sqref="O363:O364">
    <cfRule type="cellIs" dxfId="3374" priority="840" operator="lessThan">
      <formula>0</formula>
    </cfRule>
  </conditionalFormatting>
  <conditionalFormatting sqref="O369:O370">
    <cfRule type="cellIs" dxfId="3373" priority="839" operator="lessThan">
      <formula>0</formula>
    </cfRule>
  </conditionalFormatting>
  <conditionalFormatting sqref="O375:O376">
    <cfRule type="cellIs" dxfId="3372" priority="838" operator="lessThan">
      <formula>0</formula>
    </cfRule>
  </conditionalFormatting>
  <conditionalFormatting sqref="O381:O383">
    <cfRule type="cellIs" dxfId="3371" priority="837" operator="lessThan">
      <formula>0</formula>
    </cfRule>
  </conditionalFormatting>
  <conditionalFormatting sqref="O355">
    <cfRule type="cellIs" dxfId="3370" priority="836" operator="lessThan">
      <formula>0</formula>
    </cfRule>
  </conditionalFormatting>
  <conditionalFormatting sqref="O593:O595">
    <cfRule type="cellIs" dxfId="3369" priority="834" operator="lessThan">
      <formula>0</formula>
    </cfRule>
  </conditionalFormatting>
  <conditionalFormatting sqref="O593:O595">
    <cfRule type="cellIs" dxfId="3368" priority="835" operator="lessThan">
      <formula>0</formula>
    </cfRule>
  </conditionalFormatting>
  <conditionalFormatting sqref="O601:O602 O599">
    <cfRule type="cellIs" dxfId="3367" priority="833" operator="lessThan">
      <formula>0</formula>
    </cfRule>
  </conditionalFormatting>
  <conditionalFormatting sqref="O621:O624">
    <cfRule type="cellIs" dxfId="3366" priority="828" operator="lessThan">
      <formula>0</formula>
    </cfRule>
  </conditionalFormatting>
  <conditionalFormatting sqref="O621:O624">
    <cfRule type="cellIs" dxfId="3365" priority="829" operator="lessThan">
      <formula>0</formula>
    </cfRule>
  </conditionalFormatting>
  <conditionalFormatting sqref="O626:O629">
    <cfRule type="cellIs" dxfId="3364" priority="827" operator="lessThan">
      <formula>0</formula>
    </cfRule>
  </conditionalFormatting>
  <conditionalFormatting sqref="O611:O614">
    <cfRule type="cellIs" dxfId="3363" priority="822" operator="lessThan">
      <formula>0</formula>
    </cfRule>
  </conditionalFormatting>
  <conditionalFormatting sqref="O611:O614">
    <cfRule type="cellIs" dxfId="3362" priority="823" operator="lessThan">
      <formula>0</formula>
    </cfRule>
  </conditionalFormatting>
  <conditionalFormatting sqref="O650 O663 O655:O660 O642:O645 O652:O653 O672:O675 O708:O711 O665:O670">
    <cfRule type="cellIs" dxfId="3361" priority="821" operator="lessThan">
      <formula>0</formula>
    </cfRule>
  </conditionalFormatting>
  <conditionalFormatting sqref="O674">
    <cfRule type="cellIs" dxfId="3360" priority="820" operator="lessThan">
      <formula>0</formula>
    </cfRule>
  </conditionalFormatting>
  <conditionalFormatting sqref="O647">
    <cfRule type="cellIs" dxfId="3359" priority="819" operator="lessThan">
      <formula>0</formula>
    </cfRule>
  </conditionalFormatting>
  <conditionalFormatting sqref="O393">
    <cfRule type="cellIs" dxfId="3358" priority="796" operator="lessThan">
      <formula>0</formula>
    </cfRule>
  </conditionalFormatting>
  <conditionalFormatting sqref="O390">
    <cfRule type="cellIs" dxfId="3357" priority="801" operator="lessThan">
      <formula>0</formula>
    </cfRule>
  </conditionalFormatting>
  <conditionalFormatting sqref="O393">
    <cfRule type="cellIs" dxfId="3356" priority="799" operator="lessThan">
      <formula>0</formula>
    </cfRule>
  </conditionalFormatting>
  <conditionalFormatting sqref="O378">
    <cfRule type="cellIs" dxfId="3355" priority="811" operator="lessThan">
      <formula>0</formula>
    </cfRule>
  </conditionalFormatting>
  <conditionalFormatting sqref="O372">
    <cfRule type="cellIs" dxfId="3354" priority="812" operator="lessThan">
      <formula>0</formula>
    </cfRule>
  </conditionalFormatting>
  <conditionalFormatting sqref="O384">
    <cfRule type="cellIs" dxfId="3353" priority="810" operator="lessThan">
      <formula>0</formula>
    </cfRule>
  </conditionalFormatting>
  <conditionalFormatting sqref="O387">
    <cfRule type="cellIs" dxfId="3352" priority="805" operator="lessThan">
      <formula>0</formula>
    </cfRule>
  </conditionalFormatting>
  <conditionalFormatting sqref="O387">
    <cfRule type="cellIs" dxfId="3351" priority="804" operator="lessThan">
      <formula>0</formula>
    </cfRule>
  </conditionalFormatting>
  <conditionalFormatting sqref="O387">
    <cfRule type="cellIs" dxfId="3350" priority="803" operator="lessThan">
      <formula>0</formula>
    </cfRule>
  </conditionalFormatting>
  <conditionalFormatting sqref="O387">
    <cfRule type="cellIs" dxfId="3349" priority="802" operator="lessThan">
      <formula>0</formula>
    </cfRule>
  </conditionalFormatting>
  <conditionalFormatting sqref="O393">
    <cfRule type="cellIs" dxfId="3348" priority="797" operator="lessThan">
      <formula>0</formula>
    </cfRule>
  </conditionalFormatting>
  <conditionalFormatting sqref="O393">
    <cfRule type="cellIs" dxfId="3347" priority="800" operator="lessThan">
      <formula>0</formula>
    </cfRule>
  </conditionalFormatting>
  <conditionalFormatting sqref="O393">
    <cfRule type="cellIs" dxfId="3346" priority="795" operator="lessThan">
      <formula>0</formula>
    </cfRule>
  </conditionalFormatting>
  <conditionalFormatting sqref="O393">
    <cfRule type="cellIs" dxfId="3345" priority="798" operator="lessThan">
      <formula>0</formula>
    </cfRule>
  </conditionalFormatting>
  <conditionalFormatting sqref="O393">
    <cfRule type="cellIs" dxfId="3344" priority="793" operator="lessThan">
      <formula>0</formula>
    </cfRule>
  </conditionalFormatting>
  <conditionalFormatting sqref="O393">
    <cfRule type="cellIs" dxfId="3343" priority="794" operator="lessThan">
      <formula>0</formula>
    </cfRule>
  </conditionalFormatting>
  <conditionalFormatting sqref="O399">
    <cfRule type="cellIs" dxfId="3342" priority="791" operator="lessThan">
      <formula>0</formula>
    </cfRule>
  </conditionalFormatting>
  <conditionalFormatting sqref="O396">
    <cfRule type="cellIs" dxfId="3341" priority="792" operator="lessThan">
      <formula>0</formula>
    </cfRule>
  </conditionalFormatting>
  <conditionalFormatting sqref="O399">
    <cfRule type="cellIs" dxfId="3340" priority="790" operator="lessThan">
      <formula>0</formula>
    </cfRule>
  </conditionalFormatting>
  <conditionalFormatting sqref="O399">
    <cfRule type="cellIs" dxfId="3339" priority="789" operator="lessThan">
      <formula>0</formula>
    </cfRule>
  </conditionalFormatting>
  <conditionalFormatting sqref="O399">
    <cfRule type="cellIs" dxfId="3338" priority="788" operator="lessThan">
      <formula>0</formula>
    </cfRule>
  </conditionalFormatting>
  <conditionalFormatting sqref="O399">
    <cfRule type="cellIs" dxfId="3337" priority="787" operator="lessThan">
      <formula>0</formula>
    </cfRule>
  </conditionalFormatting>
  <conditionalFormatting sqref="O399">
    <cfRule type="cellIs" dxfId="3336" priority="786" operator="lessThan">
      <formula>0</formula>
    </cfRule>
  </conditionalFormatting>
  <conditionalFormatting sqref="O399">
    <cfRule type="cellIs" dxfId="3335" priority="785" operator="lessThan">
      <formula>0</formula>
    </cfRule>
  </conditionalFormatting>
  <conditionalFormatting sqref="O399">
    <cfRule type="cellIs" dxfId="3334" priority="784" operator="lessThan">
      <formula>0</formula>
    </cfRule>
  </conditionalFormatting>
  <conditionalFormatting sqref="O402">
    <cfRule type="cellIs" dxfId="3333" priority="783" operator="lessThan">
      <formula>0</formula>
    </cfRule>
  </conditionalFormatting>
  <conditionalFormatting sqref="O355">
    <cfRule type="cellIs" dxfId="3332" priority="782" operator="lessThan">
      <formula>0</formula>
    </cfRule>
  </conditionalFormatting>
  <conditionalFormatting sqref="O361">
    <cfRule type="cellIs" dxfId="3331" priority="781" operator="lessThan">
      <formula>0</formula>
    </cfRule>
  </conditionalFormatting>
  <conditionalFormatting sqref="O361">
    <cfRule type="cellIs" dxfId="3330" priority="780" operator="lessThan">
      <formula>0</formula>
    </cfRule>
  </conditionalFormatting>
  <conditionalFormatting sqref="O367">
    <cfRule type="cellIs" dxfId="3329" priority="779" operator="lessThan">
      <formula>0</formula>
    </cfRule>
  </conditionalFormatting>
  <conditionalFormatting sqref="O367">
    <cfRule type="cellIs" dxfId="3328" priority="778" operator="lessThan">
      <formula>0</formula>
    </cfRule>
  </conditionalFormatting>
  <conditionalFormatting sqref="O373">
    <cfRule type="cellIs" dxfId="3327" priority="777" operator="lessThan">
      <formula>0</formula>
    </cfRule>
  </conditionalFormatting>
  <conditionalFormatting sqref="O373">
    <cfRule type="cellIs" dxfId="3326" priority="776" operator="lessThan">
      <formula>0</formula>
    </cfRule>
  </conditionalFormatting>
  <conditionalFormatting sqref="O379">
    <cfRule type="cellIs" dxfId="3325" priority="775" operator="lessThan">
      <formula>0</formula>
    </cfRule>
  </conditionalFormatting>
  <conditionalFormatting sqref="O379">
    <cfRule type="cellIs" dxfId="3324" priority="774" operator="lessThan">
      <formula>0</formula>
    </cfRule>
  </conditionalFormatting>
  <conditionalFormatting sqref="O385">
    <cfRule type="cellIs" dxfId="3323" priority="773" operator="lessThan">
      <formula>0</formula>
    </cfRule>
  </conditionalFormatting>
  <conditionalFormatting sqref="O385">
    <cfRule type="cellIs" dxfId="3322" priority="772" operator="lessThan">
      <formula>0</formula>
    </cfRule>
  </conditionalFormatting>
  <conditionalFormatting sqref="O391">
    <cfRule type="cellIs" dxfId="3321" priority="771" operator="lessThan">
      <formula>0</formula>
    </cfRule>
  </conditionalFormatting>
  <conditionalFormatting sqref="O391">
    <cfRule type="cellIs" dxfId="3320" priority="770" operator="lessThan">
      <formula>0</formula>
    </cfRule>
  </conditionalFormatting>
  <conditionalFormatting sqref="O397">
    <cfRule type="cellIs" dxfId="3319" priority="769" operator="lessThan">
      <formula>0</formula>
    </cfRule>
  </conditionalFormatting>
  <conditionalFormatting sqref="O397">
    <cfRule type="cellIs" dxfId="3318" priority="768" operator="lessThan">
      <formula>0</formula>
    </cfRule>
  </conditionalFormatting>
  <conditionalFormatting sqref="O405">
    <cfRule type="cellIs" dxfId="3317" priority="767" operator="lessThan">
      <formula>0</formula>
    </cfRule>
  </conditionalFormatting>
  <conditionalFormatting sqref="O405">
    <cfRule type="cellIs" dxfId="3316" priority="765" operator="lessThan">
      <formula>0</formula>
    </cfRule>
  </conditionalFormatting>
  <conditionalFormatting sqref="O405">
    <cfRule type="cellIs" dxfId="3315" priority="764" operator="lessThan">
      <formula>0</formula>
    </cfRule>
  </conditionalFormatting>
  <conditionalFormatting sqref="O405">
    <cfRule type="cellIs" dxfId="3314" priority="763" operator="lessThan">
      <formula>0</formula>
    </cfRule>
  </conditionalFormatting>
  <conditionalFormatting sqref="O405">
    <cfRule type="cellIs" dxfId="3313" priority="762" operator="lessThan">
      <formula>0</formula>
    </cfRule>
  </conditionalFormatting>
  <conditionalFormatting sqref="O405">
    <cfRule type="cellIs" dxfId="3312" priority="761" operator="lessThan">
      <formula>0</formula>
    </cfRule>
  </conditionalFormatting>
  <conditionalFormatting sqref="O405">
    <cfRule type="cellIs" dxfId="3311" priority="760" operator="lessThan">
      <formula>0</formula>
    </cfRule>
  </conditionalFormatting>
  <conditionalFormatting sqref="O408">
    <cfRule type="cellIs" dxfId="3310" priority="759" operator="lessThan">
      <formula>0</formula>
    </cfRule>
  </conditionalFormatting>
  <conditionalFormatting sqref="O409">
    <cfRule type="cellIs" dxfId="3309" priority="758" operator="lessThan">
      <formula>0</formula>
    </cfRule>
  </conditionalFormatting>
  <conditionalFormatting sqref="O409">
    <cfRule type="cellIs" dxfId="3308" priority="757" operator="lessThan">
      <formula>0</formula>
    </cfRule>
  </conditionalFormatting>
  <conditionalFormatting sqref="O411">
    <cfRule type="cellIs" dxfId="3307" priority="756" operator="lessThan">
      <formula>0</formula>
    </cfRule>
  </conditionalFormatting>
  <conditionalFormatting sqref="O411">
    <cfRule type="cellIs" dxfId="3306" priority="755" operator="lessThan">
      <formula>0</formula>
    </cfRule>
  </conditionalFormatting>
  <conditionalFormatting sqref="O411">
    <cfRule type="cellIs" dxfId="3305" priority="754" operator="lessThan">
      <formula>0</formula>
    </cfRule>
  </conditionalFormatting>
  <conditionalFormatting sqref="O411">
    <cfRule type="cellIs" dxfId="3304" priority="753" operator="lessThan">
      <formula>0</formula>
    </cfRule>
  </conditionalFormatting>
  <conditionalFormatting sqref="O411">
    <cfRule type="cellIs" dxfId="3303" priority="752" operator="lessThan">
      <formula>0</formula>
    </cfRule>
  </conditionalFormatting>
  <conditionalFormatting sqref="O411">
    <cfRule type="cellIs" dxfId="3302" priority="751" operator="lessThan">
      <formula>0</formula>
    </cfRule>
  </conditionalFormatting>
  <conditionalFormatting sqref="O411">
    <cfRule type="cellIs" dxfId="3301" priority="750" operator="lessThan">
      <formula>0</formula>
    </cfRule>
  </conditionalFormatting>
  <conditionalFormatting sqref="O411">
    <cfRule type="cellIs" dxfId="3300" priority="749" operator="lessThan">
      <formula>0</formula>
    </cfRule>
  </conditionalFormatting>
  <conditionalFormatting sqref="O414">
    <cfRule type="cellIs" dxfId="3299" priority="748" operator="lessThan">
      <formula>0</formula>
    </cfRule>
  </conditionalFormatting>
  <conditionalFormatting sqref="O415">
    <cfRule type="cellIs" dxfId="3298" priority="747" operator="lessThan">
      <formula>0</formula>
    </cfRule>
  </conditionalFormatting>
  <conditionalFormatting sqref="O415">
    <cfRule type="cellIs" dxfId="3297" priority="746" operator="lessThan">
      <formula>0</formula>
    </cfRule>
  </conditionalFormatting>
  <conditionalFormatting sqref="O417">
    <cfRule type="cellIs" dxfId="3296" priority="745" operator="lessThan">
      <formula>0</formula>
    </cfRule>
  </conditionalFormatting>
  <conditionalFormatting sqref="O417">
    <cfRule type="cellIs" dxfId="3295" priority="744" operator="lessThan">
      <formula>0</formula>
    </cfRule>
  </conditionalFormatting>
  <conditionalFormatting sqref="O417">
    <cfRule type="cellIs" dxfId="3294" priority="743" operator="lessThan">
      <formula>0</formula>
    </cfRule>
  </conditionalFormatting>
  <conditionalFormatting sqref="O417">
    <cfRule type="cellIs" dxfId="3293" priority="742" operator="lessThan">
      <formula>0</formula>
    </cfRule>
  </conditionalFormatting>
  <conditionalFormatting sqref="O417">
    <cfRule type="cellIs" dxfId="3292" priority="741" operator="lessThan">
      <formula>0</formula>
    </cfRule>
  </conditionalFormatting>
  <conditionalFormatting sqref="O417">
    <cfRule type="cellIs" dxfId="3291" priority="740" operator="lessThan">
      <formula>0</formula>
    </cfRule>
  </conditionalFormatting>
  <conditionalFormatting sqref="O417">
    <cfRule type="cellIs" dxfId="3290" priority="739" operator="lessThan">
      <formula>0</formula>
    </cfRule>
  </conditionalFormatting>
  <conditionalFormatting sqref="O417">
    <cfRule type="cellIs" dxfId="3289" priority="738" operator="lessThan">
      <formula>0</formula>
    </cfRule>
  </conditionalFormatting>
  <conditionalFormatting sqref="O420">
    <cfRule type="cellIs" dxfId="3288" priority="737" operator="lessThan">
      <formula>0</formula>
    </cfRule>
  </conditionalFormatting>
  <conditionalFormatting sqref="O421">
    <cfRule type="cellIs" dxfId="3287" priority="736" operator="lessThan">
      <formula>0</formula>
    </cfRule>
  </conditionalFormatting>
  <conditionalFormatting sqref="O421">
    <cfRule type="cellIs" dxfId="3286" priority="735" operator="lessThan">
      <formula>0</formula>
    </cfRule>
  </conditionalFormatting>
  <conditionalFormatting sqref="O423">
    <cfRule type="cellIs" dxfId="3285" priority="734" operator="lessThan">
      <formula>0</formula>
    </cfRule>
  </conditionalFormatting>
  <conditionalFormatting sqref="O423">
    <cfRule type="cellIs" dxfId="3284" priority="733" operator="lessThan">
      <formula>0</formula>
    </cfRule>
  </conditionalFormatting>
  <conditionalFormatting sqref="O423">
    <cfRule type="cellIs" dxfId="3283" priority="732" operator="lessThan">
      <formula>0</formula>
    </cfRule>
  </conditionalFormatting>
  <conditionalFormatting sqref="O423">
    <cfRule type="cellIs" dxfId="3282" priority="731" operator="lessThan">
      <formula>0</formula>
    </cfRule>
  </conditionalFormatting>
  <conditionalFormatting sqref="O423">
    <cfRule type="cellIs" dxfId="3281" priority="730" operator="lessThan">
      <formula>0</formula>
    </cfRule>
  </conditionalFormatting>
  <conditionalFormatting sqref="O423">
    <cfRule type="cellIs" dxfId="3280" priority="729" operator="lessThan">
      <formula>0</formula>
    </cfRule>
  </conditionalFormatting>
  <conditionalFormatting sqref="O423">
    <cfRule type="cellIs" dxfId="3279" priority="728" operator="lessThan">
      <formula>0</formula>
    </cfRule>
  </conditionalFormatting>
  <conditionalFormatting sqref="O423">
    <cfRule type="cellIs" dxfId="3278" priority="727" operator="lessThan">
      <formula>0</formula>
    </cfRule>
  </conditionalFormatting>
  <conditionalFormatting sqref="O426">
    <cfRule type="cellIs" dxfId="3277" priority="726" operator="lessThan">
      <formula>0</formula>
    </cfRule>
  </conditionalFormatting>
  <conditionalFormatting sqref="O427">
    <cfRule type="cellIs" dxfId="3276" priority="725" operator="lessThan">
      <formula>0</formula>
    </cfRule>
  </conditionalFormatting>
  <conditionalFormatting sqref="O427">
    <cfRule type="cellIs" dxfId="3275" priority="724" operator="lessThan">
      <formula>0</formula>
    </cfRule>
  </conditionalFormatting>
  <conditionalFormatting sqref="O429">
    <cfRule type="cellIs" dxfId="3274" priority="723" operator="lessThan">
      <formula>0</formula>
    </cfRule>
  </conditionalFormatting>
  <conditionalFormatting sqref="O429">
    <cfRule type="cellIs" dxfId="3273" priority="722" operator="lessThan">
      <formula>0</formula>
    </cfRule>
  </conditionalFormatting>
  <conditionalFormatting sqref="O429">
    <cfRule type="cellIs" dxfId="3272" priority="721" operator="lessThan">
      <formula>0</formula>
    </cfRule>
  </conditionalFormatting>
  <conditionalFormatting sqref="O429">
    <cfRule type="cellIs" dxfId="3271" priority="720" operator="lessThan">
      <formula>0</formula>
    </cfRule>
  </conditionalFormatting>
  <conditionalFormatting sqref="O429">
    <cfRule type="cellIs" dxfId="3270" priority="719" operator="lessThan">
      <formula>0</formula>
    </cfRule>
  </conditionalFormatting>
  <conditionalFormatting sqref="O429">
    <cfRule type="cellIs" dxfId="3269" priority="718" operator="lessThan">
      <formula>0</formula>
    </cfRule>
  </conditionalFormatting>
  <conditionalFormatting sqref="O429">
    <cfRule type="cellIs" dxfId="3268" priority="717" operator="lessThan">
      <formula>0</formula>
    </cfRule>
  </conditionalFormatting>
  <conditionalFormatting sqref="O429">
    <cfRule type="cellIs" dxfId="3267" priority="716" operator="lessThan">
      <formula>0</formula>
    </cfRule>
  </conditionalFormatting>
  <conditionalFormatting sqref="O432">
    <cfRule type="cellIs" dxfId="3266" priority="715" operator="lessThan">
      <formula>0</formula>
    </cfRule>
  </conditionalFormatting>
  <conditionalFormatting sqref="O435">
    <cfRule type="cellIs" dxfId="3265" priority="714" operator="lessThan">
      <formula>0</formula>
    </cfRule>
  </conditionalFormatting>
  <conditionalFormatting sqref="O435">
    <cfRule type="cellIs" dxfId="3264" priority="713" operator="lessThan">
      <formula>0</formula>
    </cfRule>
  </conditionalFormatting>
  <conditionalFormatting sqref="O435">
    <cfRule type="cellIs" dxfId="3263" priority="712" operator="lessThan">
      <formula>0</formula>
    </cfRule>
  </conditionalFormatting>
  <conditionalFormatting sqref="O435">
    <cfRule type="cellIs" dxfId="3262" priority="711" operator="lessThan">
      <formula>0</formula>
    </cfRule>
  </conditionalFormatting>
  <conditionalFormatting sqref="O435">
    <cfRule type="cellIs" dxfId="3261" priority="710" operator="lessThan">
      <formula>0</formula>
    </cfRule>
  </conditionalFormatting>
  <conditionalFormatting sqref="O435">
    <cfRule type="cellIs" dxfId="3260" priority="709" operator="lessThan">
      <formula>0</formula>
    </cfRule>
  </conditionalFormatting>
  <conditionalFormatting sqref="O435">
    <cfRule type="cellIs" dxfId="3259" priority="708" operator="lessThan">
      <formula>0</formula>
    </cfRule>
  </conditionalFormatting>
  <conditionalFormatting sqref="O435">
    <cfRule type="cellIs" dxfId="3258" priority="707" operator="lessThan">
      <formula>0</formula>
    </cfRule>
  </conditionalFormatting>
  <conditionalFormatting sqref="O438">
    <cfRule type="cellIs" dxfId="3257" priority="706" operator="lessThan">
      <formula>0</formula>
    </cfRule>
  </conditionalFormatting>
  <conditionalFormatting sqref="O439">
    <cfRule type="cellIs" dxfId="3256" priority="705" operator="lessThan">
      <formula>0</formula>
    </cfRule>
  </conditionalFormatting>
  <conditionalFormatting sqref="O439">
    <cfRule type="cellIs" dxfId="3255" priority="704" operator="lessThan">
      <formula>0</formula>
    </cfRule>
  </conditionalFormatting>
  <conditionalFormatting sqref="O441">
    <cfRule type="cellIs" dxfId="3254" priority="703" operator="lessThan">
      <formula>0</formula>
    </cfRule>
  </conditionalFormatting>
  <conditionalFormatting sqref="O441">
    <cfRule type="cellIs" dxfId="3253" priority="702" operator="lessThan">
      <formula>0</formula>
    </cfRule>
  </conditionalFormatting>
  <conditionalFormatting sqref="O441">
    <cfRule type="cellIs" dxfId="3252" priority="701" operator="lessThan">
      <formula>0</formula>
    </cfRule>
  </conditionalFormatting>
  <conditionalFormatting sqref="O441">
    <cfRule type="cellIs" dxfId="3251" priority="700" operator="lessThan">
      <formula>0</formula>
    </cfRule>
  </conditionalFormatting>
  <conditionalFormatting sqref="O441">
    <cfRule type="cellIs" dxfId="3250" priority="699" operator="lessThan">
      <formula>0</formula>
    </cfRule>
  </conditionalFormatting>
  <conditionalFormatting sqref="O441">
    <cfRule type="cellIs" dxfId="3249" priority="698" operator="lessThan">
      <formula>0</formula>
    </cfRule>
  </conditionalFormatting>
  <conditionalFormatting sqref="O441">
    <cfRule type="cellIs" dxfId="3248" priority="697" operator="lessThan">
      <formula>0</formula>
    </cfRule>
  </conditionalFormatting>
  <conditionalFormatting sqref="O441">
    <cfRule type="cellIs" dxfId="3247" priority="696" operator="lessThan">
      <formula>0</formula>
    </cfRule>
  </conditionalFormatting>
  <conditionalFormatting sqref="O444">
    <cfRule type="cellIs" dxfId="3246" priority="695" operator="lessThan">
      <formula>0</formula>
    </cfRule>
  </conditionalFormatting>
  <conditionalFormatting sqref="O445">
    <cfRule type="cellIs" dxfId="3245" priority="694" operator="lessThan">
      <formula>0</formula>
    </cfRule>
  </conditionalFormatting>
  <conditionalFormatting sqref="O445">
    <cfRule type="cellIs" dxfId="3244" priority="693" operator="lessThan">
      <formula>0</formula>
    </cfRule>
  </conditionalFormatting>
  <conditionalFormatting sqref="O448">
    <cfRule type="cellIs" dxfId="3243" priority="692" operator="lessThan">
      <formula>0</formula>
    </cfRule>
  </conditionalFormatting>
  <conditionalFormatting sqref="O448">
    <cfRule type="cellIs" dxfId="3242" priority="691" operator="lessThan">
      <formula>0</formula>
    </cfRule>
  </conditionalFormatting>
  <conditionalFormatting sqref="O448">
    <cfRule type="cellIs" dxfId="3241" priority="690" operator="lessThan">
      <formula>0</formula>
    </cfRule>
  </conditionalFormatting>
  <conditionalFormatting sqref="O448">
    <cfRule type="cellIs" dxfId="3240" priority="689" operator="lessThan">
      <formula>0</formula>
    </cfRule>
  </conditionalFormatting>
  <conditionalFormatting sqref="O448">
    <cfRule type="cellIs" dxfId="3239" priority="688" operator="lessThan">
      <formula>0</formula>
    </cfRule>
  </conditionalFormatting>
  <conditionalFormatting sqref="O448">
    <cfRule type="cellIs" dxfId="3238" priority="687" operator="lessThan">
      <formula>0</formula>
    </cfRule>
  </conditionalFormatting>
  <conditionalFormatting sqref="O448">
    <cfRule type="cellIs" dxfId="3237" priority="686" operator="lessThan">
      <formula>0</formula>
    </cfRule>
  </conditionalFormatting>
  <conditionalFormatting sqref="O448">
    <cfRule type="cellIs" dxfId="3236" priority="685" operator="lessThan">
      <formula>0</formula>
    </cfRule>
  </conditionalFormatting>
  <conditionalFormatting sqref="O451">
    <cfRule type="cellIs" dxfId="3235" priority="684" operator="lessThan">
      <formula>0</formula>
    </cfRule>
  </conditionalFormatting>
  <conditionalFormatting sqref="O452">
    <cfRule type="cellIs" dxfId="3234" priority="683" operator="lessThan">
      <formula>0</formula>
    </cfRule>
  </conditionalFormatting>
  <conditionalFormatting sqref="O452">
    <cfRule type="cellIs" dxfId="3233" priority="682" operator="lessThan">
      <formula>0</formula>
    </cfRule>
  </conditionalFormatting>
  <conditionalFormatting sqref="O454">
    <cfRule type="cellIs" dxfId="3232" priority="681" operator="lessThan">
      <formula>0</formula>
    </cfRule>
  </conditionalFormatting>
  <conditionalFormatting sqref="O454">
    <cfRule type="cellIs" dxfId="3231" priority="680" operator="lessThan">
      <formula>0</formula>
    </cfRule>
  </conditionalFormatting>
  <conditionalFormatting sqref="O454">
    <cfRule type="cellIs" dxfId="3230" priority="679" operator="lessThan">
      <formula>0</formula>
    </cfRule>
  </conditionalFormatting>
  <conditionalFormatting sqref="O454">
    <cfRule type="cellIs" dxfId="3229" priority="678" operator="lessThan">
      <formula>0</formula>
    </cfRule>
  </conditionalFormatting>
  <conditionalFormatting sqref="O454">
    <cfRule type="cellIs" dxfId="3228" priority="677" operator="lessThan">
      <formula>0</formula>
    </cfRule>
  </conditionalFormatting>
  <conditionalFormatting sqref="O454">
    <cfRule type="cellIs" dxfId="3227" priority="676" operator="lessThan">
      <formula>0</formula>
    </cfRule>
  </conditionalFormatting>
  <conditionalFormatting sqref="O454">
    <cfRule type="cellIs" dxfId="3226" priority="675" operator="lessThan">
      <formula>0</formula>
    </cfRule>
  </conditionalFormatting>
  <conditionalFormatting sqref="O454">
    <cfRule type="cellIs" dxfId="3225" priority="674" operator="lessThan">
      <formula>0</formula>
    </cfRule>
  </conditionalFormatting>
  <conditionalFormatting sqref="O457">
    <cfRule type="cellIs" dxfId="3224" priority="673" operator="lessThan">
      <formula>0</formula>
    </cfRule>
  </conditionalFormatting>
  <conditionalFormatting sqref="O458">
    <cfRule type="cellIs" dxfId="3223" priority="672" operator="lessThan">
      <formula>0</formula>
    </cfRule>
  </conditionalFormatting>
  <conditionalFormatting sqref="O458">
    <cfRule type="cellIs" dxfId="3222" priority="671" operator="lessThan">
      <formula>0</formula>
    </cfRule>
  </conditionalFormatting>
  <conditionalFormatting sqref="O461:O464">
    <cfRule type="cellIs" dxfId="3221" priority="670" operator="lessThan">
      <formula>0</formula>
    </cfRule>
  </conditionalFormatting>
  <conditionalFormatting sqref="O461:O464">
    <cfRule type="expression" dxfId="3220" priority="668">
      <formula>O461/N461&gt;1</formula>
    </cfRule>
    <cfRule type="expression" dxfId="3219" priority="669">
      <formula>O461/N461&lt;1</formula>
    </cfRule>
  </conditionalFormatting>
  <conditionalFormatting sqref="O552 O560 O575 O589">
    <cfRule type="expression" dxfId="3218" priority="666">
      <formula>O552/#REF!&gt;1</formula>
    </cfRule>
    <cfRule type="expression" dxfId="3217" priority="667">
      <formula>O552/#REF!&lt;1</formula>
    </cfRule>
  </conditionalFormatting>
  <conditionalFormatting sqref="O512">
    <cfRule type="cellIs" dxfId="3216" priority="665" operator="lessThan">
      <formula>0</formula>
    </cfRule>
  </conditionalFormatting>
  <conditionalFormatting sqref="O512">
    <cfRule type="expression" dxfId="3215" priority="663">
      <formula>O512/N512&gt;1</formula>
    </cfRule>
    <cfRule type="expression" dxfId="3214" priority="664">
      <formula>O512/N512&lt;1</formula>
    </cfRule>
  </conditionalFormatting>
  <conditionalFormatting sqref="O596">
    <cfRule type="cellIs" dxfId="3213" priority="662" operator="lessThan">
      <formula>0</formula>
    </cfRule>
  </conditionalFormatting>
  <conditionalFormatting sqref="O600">
    <cfRule type="cellIs" dxfId="3212" priority="661" operator="lessThan">
      <formula>0</formula>
    </cfRule>
  </conditionalFormatting>
  <conditionalFormatting sqref="O600">
    <cfRule type="cellIs" dxfId="3211" priority="660" operator="lessThan">
      <formula>0</formula>
    </cfRule>
  </conditionalFormatting>
  <conditionalFormatting sqref="O710">
    <cfRule type="cellIs" dxfId="3210" priority="659" operator="lessThan">
      <formula>0</formula>
    </cfRule>
  </conditionalFormatting>
  <conditionalFormatting sqref="O654 O651 O648:O649 O632:O634">
    <cfRule type="expression" dxfId="3209" priority="646">
      <formula>O632/N632&gt;1</formula>
    </cfRule>
    <cfRule type="expression" dxfId="3208" priority="647">
      <formula>O632/N632&lt;1</formula>
    </cfRule>
  </conditionalFormatting>
  <conditionalFormatting sqref="O507:O510">
    <cfRule type="cellIs" dxfId="3207" priority="658" operator="lessThan">
      <formula>0</formula>
    </cfRule>
  </conditionalFormatting>
  <conditionalFormatting sqref="O507:O510">
    <cfRule type="expression" dxfId="3206" priority="656">
      <formula>O507/N507&gt;1</formula>
    </cfRule>
    <cfRule type="expression" dxfId="3205" priority="657">
      <formula>O507/N507&lt;1</formula>
    </cfRule>
  </conditionalFormatting>
  <conditionalFormatting sqref="O588 O574 O559 O551">
    <cfRule type="cellIs" dxfId="3204" priority="655" operator="lessThan">
      <formula>0</formula>
    </cfRule>
  </conditionalFormatting>
  <conditionalFormatting sqref="O584:O587 O570:O573 O555:O558 O547:O550">
    <cfRule type="cellIs" dxfId="3203" priority="654" operator="lessThan">
      <formula>0</formula>
    </cfRule>
  </conditionalFormatting>
  <conditionalFormatting sqref="O584:O587 O570:O573 O555:O558 O547:O550">
    <cfRule type="expression" dxfId="3202" priority="652">
      <formula>O547/N547&gt;1</formula>
    </cfRule>
    <cfRule type="expression" dxfId="3201" priority="653">
      <formula>O547/N547&lt;1</formula>
    </cfRule>
  </conditionalFormatting>
  <conditionalFormatting sqref="O588 O574 O559 O551">
    <cfRule type="cellIs" dxfId="3200" priority="651" operator="lessThan">
      <formula>0</formula>
    </cfRule>
  </conditionalFormatting>
  <conditionalFormatting sqref="O588 O574 O559 O551">
    <cfRule type="expression" dxfId="3199" priority="649">
      <formula>O551/N551&gt;1</formula>
    </cfRule>
    <cfRule type="expression" dxfId="3198" priority="650">
      <formula>O551/N551&lt;1</formula>
    </cfRule>
  </conditionalFormatting>
  <conditionalFormatting sqref="O654 O651 O648:O649 O632:O634">
    <cfRule type="cellIs" dxfId="3197" priority="648" operator="lessThan">
      <formula>0</formula>
    </cfRule>
  </conditionalFormatting>
  <conditionalFormatting sqref="O504">
    <cfRule type="expression" dxfId="3196" priority="846">
      <formula>O504/#REF!&gt;1</formula>
    </cfRule>
    <cfRule type="expression" dxfId="3195" priority="847">
      <formula>O504/#REF!&lt;1</formula>
    </cfRule>
  </conditionalFormatting>
  <conditionalFormatting sqref="O465">
    <cfRule type="cellIs" dxfId="3194" priority="645" operator="lessThan">
      <formula>0</formula>
    </cfRule>
  </conditionalFormatting>
  <conditionalFormatting sqref="O465">
    <cfRule type="expression" dxfId="3193" priority="643">
      <formula>O465/N465&gt;1</formula>
    </cfRule>
    <cfRule type="expression" dxfId="3192" priority="644">
      <formula>O465/N465&lt;1</formula>
    </cfRule>
  </conditionalFormatting>
  <conditionalFormatting sqref="O511">
    <cfRule type="cellIs" dxfId="3191" priority="642" operator="lessThan">
      <formula>0</formula>
    </cfRule>
  </conditionalFormatting>
  <conditionalFormatting sqref="O511">
    <cfRule type="expression" dxfId="3190" priority="640">
      <formula>O511/N511&gt;1</formula>
    </cfRule>
    <cfRule type="expression" dxfId="3189" priority="641">
      <formula>O511/N511&lt;1</formula>
    </cfRule>
  </conditionalFormatting>
  <conditionalFormatting sqref="O568">
    <cfRule type="cellIs" dxfId="3188" priority="630" operator="lessThan">
      <formula>0</formula>
    </cfRule>
  </conditionalFormatting>
  <conditionalFormatting sqref="O603">
    <cfRule type="expression" dxfId="3187" priority="604">
      <formula>O603/N603&gt;1</formula>
    </cfRule>
    <cfRule type="expression" dxfId="3186" priority="605">
      <formula>O603/N603&lt;1</formula>
    </cfRule>
  </conditionalFormatting>
  <conditionalFormatting sqref="O552">
    <cfRule type="cellIs" dxfId="3185" priority="627" operator="lessThan">
      <formula>0</formula>
    </cfRule>
  </conditionalFormatting>
  <conditionalFormatting sqref="O552">
    <cfRule type="expression" dxfId="3184" priority="625">
      <formula>O552/N552&gt;1</formula>
    </cfRule>
    <cfRule type="expression" dxfId="3183" priority="626">
      <formula>O552/N552&lt;1</formula>
    </cfRule>
  </conditionalFormatting>
  <conditionalFormatting sqref="O560">
    <cfRule type="cellIs" dxfId="3182" priority="624" operator="lessThan">
      <formula>0</formula>
    </cfRule>
  </conditionalFormatting>
  <conditionalFormatting sqref="O560">
    <cfRule type="expression" dxfId="3181" priority="622">
      <formula>O560/N560&gt;1</formula>
    </cfRule>
    <cfRule type="expression" dxfId="3180" priority="623">
      <formula>O560/N560&lt;1</formula>
    </cfRule>
  </conditionalFormatting>
  <conditionalFormatting sqref="O575">
    <cfRule type="cellIs" dxfId="3179" priority="621" operator="lessThan">
      <formula>0</formula>
    </cfRule>
  </conditionalFormatting>
  <conditionalFormatting sqref="O575">
    <cfRule type="expression" dxfId="3178" priority="619">
      <formula>O575/N575&gt;1</formula>
    </cfRule>
    <cfRule type="expression" dxfId="3177" priority="620">
      <formula>O575/N575&lt;1</formula>
    </cfRule>
  </conditionalFormatting>
  <conditionalFormatting sqref="O589">
    <cfRule type="cellIs" dxfId="3176" priority="618" operator="lessThan">
      <formula>0</formula>
    </cfRule>
  </conditionalFormatting>
  <conditionalFormatting sqref="O589">
    <cfRule type="expression" dxfId="3175" priority="616">
      <formula>O589/N589&gt;1</formula>
    </cfRule>
    <cfRule type="expression" dxfId="3174" priority="617">
      <formula>O589/N589&lt;1</formula>
    </cfRule>
  </conditionalFormatting>
  <conditionalFormatting sqref="O521">
    <cfRule type="cellIs" dxfId="3173" priority="639" operator="lessThan">
      <formula>0</formula>
    </cfRule>
  </conditionalFormatting>
  <conditionalFormatting sqref="O521">
    <cfRule type="expression" dxfId="3172" priority="637">
      <formula>O521/N521&gt;1</formula>
    </cfRule>
    <cfRule type="expression" dxfId="3171" priority="638">
      <formula>O521/N521&lt;1</formula>
    </cfRule>
  </conditionalFormatting>
  <conditionalFormatting sqref="O529">
    <cfRule type="cellIs" dxfId="3170" priority="636" operator="lessThan">
      <formula>0</formula>
    </cfRule>
  </conditionalFormatting>
  <conditionalFormatting sqref="O529">
    <cfRule type="expression" dxfId="3169" priority="634">
      <formula>O529/N529&gt;1</formula>
    </cfRule>
    <cfRule type="expression" dxfId="3168" priority="635">
      <formula>O529/N529&lt;1</formula>
    </cfRule>
  </conditionalFormatting>
  <conditionalFormatting sqref="O582">
    <cfRule type="expression" dxfId="3167" priority="613">
      <formula>O582/N582&gt;1</formula>
    </cfRule>
    <cfRule type="expression" dxfId="3166" priority="614">
      <formula>O582/N582&lt;1</formula>
    </cfRule>
  </conditionalFormatting>
  <conditionalFormatting sqref="O537">
    <cfRule type="cellIs" dxfId="3165" priority="633" operator="lessThan">
      <formula>0</formula>
    </cfRule>
  </conditionalFormatting>
  <conditionalFormatting sqref="O537">
    <cfRule type="expression" dxfId="3164" priority="631">
      <formula>O537/N537&gt;1</formula>
    </cfRule>
    <cfRule type="expression" dxfId="3163" priority="632">
      <formula>O537/N537&lt;1</formula>
    </cfRule>
  </conditionalFormatting>
  <conditionalFormatting sqref="O642:O645 B636:O637">
    <cfRule type="cellIs" dxfId="3162" priority="612" operator="lessThan">
      <formula>0</formula>
    </cfRule>
  </conditionalFormatting>
  <conditionalFormatting sqref="O568">
    <cfRule type="expression" dxfId="3161" priority="628">
      <formula>O568/N568&gt;1</formula>
    </cfRule>
    <cfRule type="expression" dxfId="3160" priority="629">
      <formula>O568/N568&lt;1</formula>
    </cfRule>
  </conditionalFormatting>
  <conditionalFormatting sqref="O597">
    <cfRule type="cellIs" dxfId="3159" priority="611" operator="lessThan">
      <formula>0</formula>
    </cfRule>
  </conditionalFormatting>
  <conditionalFormatting sqref="O608">
    <cfRule type="expression" dxfId="3158" priority="599">
      <formula>O608/N608&gt;1</formula>
    </cfRule>
    <cfRule type="expression" dxfId="3157" priority="600">
      <formula>O608/N608&lt;1</formula>
    </cfRule>
  </conditionalFormatting>
  <conditionalFormatting sqref="O582">
    <cfRule type="cellIs" dxfId="3156" priority="615" operator="lessThan">
      <formula>0</formula>
    </cfRule>
  </conditionalFormatting>
  <conditionalFormatting sqref="O597">
    <cfRule type="expression" dxfId="3155" priority="609">
      <formula>O597/N597&gt;1</formula>
    </cfRule>
    <cfRule type="expression" dxfId="3154" priority="610">
      <formula>O597/N597&lt;1</formula>
    </cfRule>
  </conditionalFormatting>
  <conditionalFormatting sqref="O676:O679">
    <cfRule type="cellIs" dxfId="3153" priority="598" operator="lessThan">
      <formula>0</formula>
    </cfRule>
  </conditionalFormatting>
  <conditionalFormatting sqref="O678">
    <cfRule type="cellIs" dxfId="3152" priority="597" operator="lessThan">
      <formula>0</formula>
    </cfRule>
  </conditionalFormatting>
  <conditionalFormatting sqref="O680:O683">
    <cfRule type="cellIs" dxfId="3151" priority="596" operator="lessThan">
      <formula>0</formula>
    </cfRule>
  </conditionalFormatting>
  <conditionalFormatting sqref="O682">
    <cfRule type="cellIs" dxfId="3150" priority="595" operator="lessThan">
      <formula>0</formula>
    </cfRule>
  </conditionalFormatting>
  <conditionalFormatting sqref="O684:O687">
    <cfRule type="cellIs" dxfId="3149" priority="594" operator="lessThan">
      <formula>0</formula>
    </cfRule>
  </conditionalFormatting>
  <conditionalFormatting sqref="O686">
    <cfRule type="cellIs" dxfId="3148" priority="593" operator="lessThan">
      <formula>0</formula>
    </cfRule>
  </conditionalFormatting>
  <conditionalFormatting sqref="O688:O691">
    <cfRule type="cellIs" dxfId="3147" priority="592" operator="lessThan">
      <formula>0</formula>
    </cfRule>
  </conditionalFormatting>
  <conditionalFormatting sqref="O690">
    <cfRule type="cellIs" dxfId="3146" priority="591" operator="lessThan">
      <formula>0</formula>
    </cfRule>
  </conditionalFormatting>
  <conditionalFormatting sqref="O692:O693 O695">
    <cfRule type="cellIs" dxfId="3145" priority="590" operator="lessThan">
      <formula>0</formula>
    </cfRule>
  </conditionalFormatting>
  <conditionalFormatting sqref="O696:O699">
    <cfRule type="cellIs" dxfId="3144" priority="589" operator="lessThan">
      <formula>0</formula>
    </cfRule>
  </conditionalFormatting>
  <conditionalFormatting sqref="O698">
    <cfRule type="cellIs" dxfId="3143" priority="588" operator="lessThan">
      <formula>0</formula>
    </cfRule>
  </conditionalFormatting>
  <conditionalFormatting sqref="O700:O703">
    <cfRule type="cellIs" dxfId="3142" priority="587" operator="lessThan">
      <formula>0</formula>
    </cfRule>
  </conditionalFormatting>
  <conditionalFormatting sqref="O702">
    <cfRule type="cellIs" dxfId="3141" priority="586" operator="lessThan">
      <formula>0</formula>
    </cfRule>
  </conditionalFormatting>
  <conditionalFormatting sqref="O704:O707">
    <cfRule type="cellIs" dxfId="3140" priority="585" operator="lessThan">
      <formula>0</formula>
    </cfRule>
  </conditionalFormatting>
  <conditionalFormatting sqref="O706">
    <cfRule type="cellIs" dxfId="3139" priority="584" operator="lessThan">
      <formula>0</formula>
    </cfRule>
  </conditionalFormatting>
  <conditionalFormatting sqref="O712:O715">
    <cfRule type="cellIs" dxfId="3138" priority="583" operator="lessThan">
      <formula>0</formula>
    </cfRule>
  </conditionalFormatting>
  <conditionalFormatting sqref="O714">
    <cfRule type="cellIs" dxfId="3137" priority="582" operator="lessThan">
      <formula>0</formula>
    </cfRule>
  </conditionalFormatting>
  <conditionalFormatting sqref="O716:O719">
    <cfRule type="cellIs" dxfId="3136" priority="581" operator="lessThan">
      <formula>0</formula>
    </cfRule>
  </conditionalFormatting>
  <conditionalFormatting sqref="O718">
    <cfRule type="cellIs" dxfId="3135" priority="580" operator="lessThan">
      <formula>0</formula>
    </cfRule>
  </conditionalFormatting>
  <conditionalFormatting sqref="O466">
    <cfRule type="cellIs" dxfId="3134" priority="579" operator="lessThan">
      <formula>0</formula>
    </cfRule>
  </conditionalFormatting>
  <conditionalFormatting sqref="O505">
    <cfRule type="cellIs" dxfId="3133" priority="578" operator="lessThan">
      <formula>0</formula>
    </cfRule>
  </conditionalFormatting>
  <conditionalFormatting sqref="O513">
    <cfRule type="cellIs" dxfId="3132" priority="577" operator="lessThan">
      <formula>0</formula>
    </cfRule>
  </conditionalFormatting>
  <conditionalFormatting sqref="O522">
    <cfRule type="cellIs" dxfId="3131" priority="576" operator="lessThan">
      <formula>0</formula>
    </cfRule>
  </conditionalFormatting>
  <conditionalFormatting sqref="O530">
    <cfRule type="cellIs" dxfId="3130" priority="575" operator="lessThan">
      <formula>0</formula>
    </cfRule>
  </conditionalFormatting>
  <conditionalFormatting sqref="O538">
    <cfRule type="cellIs" dxfId="3129" priority="574" operator="lessThan">
      <formula>0</formula>
    </cfRule>
  </conditionalFormatting>
  <conditionalFormatting sqref="O553">
    <cfRule type="cellIs" dxfId="3128" priority="573" operator="lessThan">
      <formula>0</formula>
    </cfRule>
  </conditionalFormatting>
  <conditionalFormatting sqref="O561">
    <cfRule type="cellIs" dxfId="3127" priority="572" operator="lessThan">
      <formula>0</formula>
    </cfRule>
  </conditionalFormatting>
  <conditionalFormatting sqref="O590">
    <cfRule type="cellIs" dxfId="3126" priority="571" operator="lessThan">
      <formula>0</formula>
    </cfRule>
  </conditionalFormatting>
  <conditionalFormatting sqref="B492:N496">
    <cfRule type="cellIs" dxfId="3125" priority="850" operator="lessThan">
      <formula>0</formula>
    </cfRule>
  </conditionalFormatting>
  <conditionalFormatting sqref="B492:N496">
    <cfRule type="expression" dxfId="3124" priority="848">
      <formula>B492/A492&gt;1</formula>
    </cfRule>
    <cfRule type="expression" dxfId="3123" priority="849">
      <formula>B492/A492&lt;1</formula>
    </cfRule>
  </conditionalFormatting>
  <conditionalFormatting sqref="O492:O496">
    <cfRule type="cellIs" dxfId="3122" priority="570" operator="lessThan">
      <formula>0</formula>
    </cfRule>
  </conditionalFormatting>
  <conditionalFormatting sqref="O492:O496">
    <cfRule type="expression" dxfId="3121" priority="568">
      <formula>O492/N492&gt;1</formula>
    </cfRule>
    <cfRule type="expression" dxfId="3120" priority="569">
      <formula>O492/N492&lt;1</formula>
    </cfRule>
  </conditionalFormatting>
  <conditionalFormatting sqref="B720:N723">
    <cfRule type="cellIs" dxfId="3119" priority="567" operator="lessThan">
      <formula>0</formula>
    </cfRule>
  </conditionalFormatting>
  <conditionalFormatting sqref="I722:N722 Q720:R723">
    <cfRule type="cellIs" dxfId="3118" priority="566" operator="lessThan">
      <formula>0</formula>
    </cfRule>
  </conditionalFormatting>
  <conditionalFormatting sqref="O720:O723">
    <cfRule type="cellIs" dxfId="3117" priority="565" operator="lessThan">
      <formula>0</formula>
    </cfRule>
  </conditionalFormatting>
  <conditionalFormatting sqref="O722">
    <cfRule type="cellIs" dxfId="3116" priority="564" operator="lessThan">
      <formula>0</formula>
    </cfRule>
  </conditionalFormatting>
  <conditionalFormatting sqref="Q655:Q658">
    <cfRule type="cellIs" dxfId="3115" priority="563" operator="lessThan">
      <formula>0</formula>
    </cfRule>
  </conditionalFormatting>
  <conditionalFormatting sqref="Q638:R638 R639:R640">
    <cfRule type="cellIs" dxfId="3114" priority="562" operator="lessThan">
      <formula>0</formula>
    </cfRule>
  </conditionalFormatting>
  <conditionalFormatting sqref="B638">
    <cfRule type="cellIs" dxfId="3113" priority="561" operator="lessThan">
      <formula>0</formula>
    </cfRule>
  </conditionalFormatting>
  <conditionalFormatting sqref="Q639:Q640">
    <cfRule type="cellIs" dxfId="3112" priority="560" operator="lessThan">
      <formula>0</formula>
    </cfRule>
  </conditionalFormatting>
  <conditionalFormatting sqref="B639:O640">
    <cfRule type="expression" dxfId="3111" priority="558">
      <formula>B639/A639&gt;1</formula>
    </cfRule>
    <cfRule type="expression" dxfId="3110" priority="559">
      <formula>B639/A639&lt;1</formula>
    </cfRule>
  </conditionalFormatting>
  <conditionalFormatting sqref="B639:O640">
    <cfRule type="cellIs" dxfId="3109" priority="557" operator="lessThan">
      <formula>0</formula>
    </cfRule>
  </conditionalFormatting>
  <conditionalFormatting sqref="O357:O360">
    <cfRule type="cellIs" dxfId="3108" priority="556" operator="lessThan">
      <formula>0</formula>
    </cfRule>
  </conditionalFormatting>
  <conditionalFormatting sqref="R768:R795 R797:R801 R803:R807 Q815:Q820 R809:R821 R727:R742 R744:R748 R750:R754 R756:R760 R762:R766 Q725 Q727:Q731">
    <cfRule type="cellIs" dxfId="3107" priority="555" operator="lessThan">
      <formula>0</formula>
    </cfRule>
  </conditionalFormatting>
  <conditionalFormatting sqref="H726 K786 H814:N814 H820:N821 H789:N789 H787:J788 H770:N774 H769 H780 H785:N785 H779:O779">
    <cfRule type="cellIs" dxfId="3106" priority="554" operator="lessThan">
      <formula>0</formula>
    </cfRule>
  </conditionalFormatting>
  <conditionalFormatting sqref="N736 N768">
    <cfRule type="cellIs" dxfId="3105" priority="552" operator="lessThan">
      <formula>0</formula>
    </cfRule>
  </conditionalFormatting>
  <conditionalFormatting sqref="H790:H791 H725 H786:J786 H796:N796 H802:N802 H736:N736 H768:N768 H737">
    <cfRule type="cellIs" dxfId="3104" priority="553" operator="lessThan">
      <formula>0</formula>
    </cfRule>
  </conditionalFormatting>
  <conditionalFormatting sqref="H725 H790:H791 H786:K786 H736:N736 H768:N768 H737">
    <cfRule type="cellIs" dxfId="3103" priority="549" operator="lessThan">
      <formula>0</formula>
    </cfRule>
  </conditionalFormatting>
  <conditionalFormatting sqref="H786:J786 H790:H791 H736:M736 H768:M768 H737 N779:O779">
    <cfRule type="cellIs" dxfId="3102" priority="550" operator="lessThan">
      <formula>0</formula>
    </cfRule>
  </conditionalFormatting>
  <conditionalFormatting sqref="N736 N768">
    <cfRule type="cellIs" dxfId="3101" priority="551" operator="lessThan">
      <formula>0</formula>
    </cfRule>
  </conditionalFormatting>
  <conditionalFormatting sqref="H731:N731 H727:M730 H733:N735 H732">
    <cfRule type="cellIs" dxfId="3100" priority="548" operator="lessThan">
      <formula>0</formula>
    </cfRule>
  </conditionalFormatting>
  <conditionalFormatting sqref="H731:N731 H727:M730 H733:N735 H732">
    <cfRule type="expression" dxfId="3099" priority="546">
      <formula>H727/G727&gt;1</formula>
    </cfRule>
    <cfRule type="expression" dxfId="3098" priority="547">
      <formula>H727/G727&lt;1</formula>
    </cfRule>
  </conditionalFormatting>
  <conditionalFormatting sqref="H770:N774">
    <cfRule type="cellIs" dxfId="3097" priority="545" operator="lessThan">
      <formula>0</formula>
    </cfRule>
  </conditionalFormatting>
  <conditionalFormatting sqref="H770:N774">
    <cfRule type="expression" dxfId="3096" priority="543">
      <formula>H770/G770&gt;1</formula>
    </cfRule>
    <cfRule type="expression" dxfId="3095" priority="544">
      <formula>H770/G770&lt;1</formula>
    </cfRule>
  </conditionalFormatting>
  <conditionalFormatting sqref="H797">
    <cfRule type="cellIs" dxfId="3094" priority="542" operator="lessThan">
      <formula>0</formula>
    </cfRule>
  </conditionalFormatting>
  <conditionalFormatting sqref="H797">
    <cfRule type="cellIs" dxfId="3093" priority="540" operator="lessThan">
      <formula>0</formula>
    </cfRule>
  </conditionalFormatting>
  <conditionalFormatting sqref="H797">
    <cfRule type="cellIs" dxfId="3092" priority="541" operator="lessThan">
      <formula>0</formula>
    </cfRule>
  </conditionalFormatting>
  <conditionalFormatting sqref="H798:N800 H801:K801">
    <cfRule type="cellIs" dxfId="3091" priority="539" operator="lessThan">
      <formula>0</formula>
    </cfRule>
  </conditionalFormatting>
  <conditionalFormatting sqref="H798:N800 H801:K801">
    <cfRule type="expression" dxfId="3090" priority="537">
      <formula>H798/G798&gt;1</formula>
    </cfRule>
    <cfRule type="expression" dxfId="3089" priority="538">
      <formula>H798/G798&lt;1</formula>
    </cfRule>
  </conditionalFormatting>
  <conditionalFormatting sqref="H803">
    <cfRule type="cellIs" dxfId="3088" priority="536" operator="lessThan">
      <formula>0</formula>
    </cfRule>
  </conditionalFormatting>
  <conditionalFormatting sqref="H803">
    <cfRule type="cellIs" dxfId="3087" priority="534" operator="lessThan">
      <formula>0</formula>
    </cfRule>
  </conditionalFormatting>
  <conditionalFormatting sqref="H803">
    <cfRule type="cellIs" dxfId="3086" priority="535" operator="lessThan">
      <formula>0</formula>
    </cfRule>
  </conditionalFormatting>
  <conditionalFormatting sqref="H804:N806 H807:K807">
    <cfRule type="cellIs" dxfId="3085" priority="533" operator="lessThan">
      <formula>0</formula>
    </cfRule>
  </conditionalFormatting>
  <conditionalFormatting sqref="H804:N806 H807:K807">
    <cfRule type="expression" dxfId="3084" priority="531">
      <formula>H804/G804&gt;1</formula>
    </cfRule>
    <cfRule type="expression" dxfId="3083" priority="532">
      <formula>H804/G804&lt;1</formula>
    </cfRule>
  </conditionalFormatting>
  <conditionalFormatting sqref="H808:N808">
    <cfRule type="cellIs" dxfId="3082" priority="530" operator="lessThan">
      <formula>0</formula>
    </cfRule>
  </conditionalFormatting>
  <conditionalFormatting sqref="H809">
    <cfRule type="cellIs" dxfId="3081" priority="529" operator="lessThan">
      <formula>0</formula>
    </cfRule>
  </conditionalFormatting>
  <conditionalFormatting sqref="H809">
    <cfRule type="cellIs" dxfId="3080" priority="527" operator="lessThan">
      <formula>0</formula>
    </cfRule>
  </conditionalFormatting>
  <conditionalFormatting sqref="H809">
    <cfRule type="cellIs" dxfId="3079" priority="528" operator="lessThan">
      <formula>0</formula>
    </cfRule>
  </conditionalFormatting>
  <conditionalFormatting sqref="H810:N812 H813:L813 N813">
    <cfRule type="cellIs" dxfId="3078" priority="526" operator="lessThan">
      <formula>0</formula>
    </cfRule>
  </conditionalFormatting>
  <conditionalFormatting sqref="H810:N812 H813:L813 N813">
    <cfRule type="expression" dxfId="3077" priority="524">
      <formula>H810/G810&gt;1</formula>
    </cfRule>
    <cfRule type="expression" dxfId="3076" priority="525">
      <formula>H810/G810&lt;1</formula>
    </cfRule>
  </conditionalFormatting>
  <conditionalFormatting sqref="H815">
    <cfRule type="cellIs" dxfId="3075" priority="523" operator="lessThan">
      <formula>0</formula>
    </cfRule>
  </conditionalFormatting>
  <conditionalFormatting sqref="H815">
    <cfRule type="cellIs" dxfId="3074" priority="521" operator="lessThan">
      <formula>0</formula>
    </cfRule>
  </conditionalFormatting>
  <conditionalFormatting sqref="H815">
    <cfRule type="cellIs" dxfId="3073" priority="522" operator="lessThan">
      <formula>0</formula>
    </cfRule>
  </conditionalFormatting>
  <conditionalFormatting sqref="H816:N819">
    <cfRule type="cellIs" dxfId="3072" priority="520" operator="lessThan">
      <formula>0</formula>
    </cfRule>
  </conditionalFormatting>
  <conditionalFormatting sqref="H816:N819">
    <cfRule type="expression" dxfId="3071" priority="518">
      <formula>H816/G816&gt;1</formula>
    </cfRule>
    <cfRule type="expression" dxfId="3070" priority="519">
      <formula>H816/G816&lt;1</formula>
    </cfRule>
  </conditionalFormatting>
  <conditionalFormatting sqref="H792:N795 O795">
    <cfRule type="cellIs" dxfId="3069" priority="517" operator="lessThan">
      <formula>0</formula>
    </cfRule>
  </conditionalFormatting>
  <conditionalFormatting sqref="K787:N788">
    <cfRule type="cellIs" dxfId="3068" priority="516" operator="lessThan">
      <formula>0</formula>
    </cfRule>
  </conditionalFormatting>
  <conditionalFormatting sqref="K787:N788">
    <cfRule type="expression" dxfId="3067" priority="514">
      <formula>K787/J787&gt;1</formula>
    </cfRule>
    <cfRule type="expression" dxfId="3066" priority="515">
      <formula>K787/J787&lt;1</formula>
    </cfRule>
  </conditionalFormatting>
  <conditionalFormatting sqref="L807">
    <cfRule type="cellIs" dxfId="3065" priority="513" operator="lessThan">
      <formula>0</formula>
    </cfRule>
  </conditionalFormatting>
  <conditionalFormatting sqref="L807">
    <cfRule type="expression" dxfId="3064" priority="511">
      <formula>L807/K807&gt;1</formula>
    </cfRule>
    <cfRule type="expression" dxfId="3063" priority="512">
      <formula>L807/K807&lt;1</formula>
    </cfRule>
  </conditionalFormatting>
  <conditionalFormatting sqref="L801">
    <cfRule type="cellIs" dxfId="3062" priority="510" operator="lessThan">
      <formula>0</formula>
    </cfRule>
  </conditionalFormatting>
  <conditionalFormatting sqref="L801">
    <cfRule type="expression" dxfId="3061" priority="508">
      <formula>L801/K801&gt;1</formula>
    </cfRule>
    <cfRule type="expression" dxfId="3060" priority="509">
      <formula>L801/K801&lt;1</formula>
    </cfRule>
  </conditionalFormatting>
  <conditionalFormatting sqref="M801">
    <cfRule type="cellIs" dxfId="3059" priority="507" operator="lessThan">
      <formula>0</formula>
    </cfRule>
  </conditionalFormatting>
  <conditionalFormatting sqref="M801">
    <cfRule type="expression" dxfId="3058" priority="505">
      <formula>M801/L801&gt;1</formula>
    </cfRule>
    <cfRule type="expression" dxfId="3057" priority="506">
      <formula>M801/L801&lt;1</formula>
    </cfRule>
  </conditionalFormatting>
  <conditionalFormatting sqref="M807">
    <cfRule type="cellIs" dxfId="3056" priority="504" operator="lessThan">
      <formula>0</formula>
    </cfRule>
  </conditionalFormatting>
  <conditionalFormatting sqref="M807">
    <cfRule type="expression" dxfId="3055" priority="502">
      <formula>M807/L807&gt;1</formula>
    </cfRule>
    <cfRule type="expression" dxfId="3054" priority="503">
      <formula>M807/L807&lt;1</formula>
    </cfRule>
  </conditionalFormatting>
  <conditionalFormatting sqref="M813">
    <cfRule type="cellIs" dxfId="3053" priority="501" operator="lessThan">
      <formula>0</formula>
    </cfRule>
  </conditionalFormatting>
  <conditionalFormatting sqref="M813">
    <cfRule type="expression" dxfId="3052" priority="499">
      <formula>M813/L813&gt;1</formula>
    </cfRule>
    <cfRule type="expression" dxfId="3051" priority="500">
      <formula>M813/L813&lt;1</formula>
    </cfRule>
  </conditionalFormatting>
  <conditionalFormatting sqref="H739:K743">
    <cfRule type="cellIs" dxfId="3050" priority="498" operator="lessThan">
      <formula>0</formula>
    </cfRule>
  </conditionalFormatting>
  <conditionalFormatting sqref="H739:K743">
    <cfRule type="expression" dxfId="3049" priority="496">
      <formula>H739/G739&gt;1</formula>
    </cfRule>
    <cfRule type="expression" dxfId="3048" priority="497">
      <formula>H739/G739&lt;1</formula>
    </cfRule>
  </conditionalFormatting>
  <conditionalFormatting sqref="H738">
    <cfRule type="cellIs" dxfId="3047" priority="495" operator="lessThan">
      <formula>0</formula>
    </cfRule>
  </conditionalFormatting>
  <conditionalFormatting sqref="H749:J749 H745:K748">
    <cfRule type="cellIs" dxfId="3046" priority="494" operator="lessThan">
      <formula>0</formula>
    </cfRule>
  </conditionalFormatting>
  <conditionalFormatting sqref="H749:J749 H745:K748">
    <cfRule type="expression" dxfId="3045" priority="492">
      <formula>H745/G745&gt;1</formula>
    </cfRule>
    <cfRule type="expression" dxfId="3044" priority="493">
      <formula>H745/G745&lt;1</formula>
    </cfRule>
  </conditionalFormatting>
  <conditionalFormatting sqref="H744">
    <cfRule type="cellIs" dxfId="3043" priority="491" operator="lessThan">
      <formula>0</formula>
    </cfRule>
  </conditionalFormatting>
  <conditionalFormatting sqref="H751:K755">
    <cfRule type="cellIs" dxfId="3042" priority="490" operator="lessThan">
      <formula>0</formula>
    </cfRule>
  </conditionalFormatting>
  <conditionalFormatting sqref="H751:K755">
    <cfRule type="expression" dxfId="3041" priority="488">
      <formula>H751/G751&gt;1</formula>
    </cfRule>
    <cfRule type="expression" dxfId="3040" priority="489">
      <formula>H751/G751&lt;1</formula>
    </cfRule>
  </conditionalFormatting>
  <conditionalFormatting sqref="H750">
    <cfRule type="cellIs" dxfId="3039" priority="487" operator="lessThan">
      <formula>0</formula>
    </cfRule>
  </conditionalFormatting>
  <conditionalFormatting sqref="H757:K761">
    <cfRule type="cellIs" dxfId="3038" priority="486" operator="lessThan">
      <formula>0</formula>
    </cfRule>
  </conditionalFormatting>
  <conditionalFormatting sqref="H757:K761">
    <cfRule type="expression" dxfId="3037" priority="484">
      <formula>H757/G757&gt;1</formula>
    </cfRule>
    <cfRule type="expression" dxfId="3036" priority="485">
      <formula>H757/G757&lt;1</formula>
    </cfRule>
  </conditionalFormatting>
  <conditionalFormatting sqref="H756">
    <cfRule type="cellIs" dxfId="3035" priority="483" operator="lessThan">
      <formula>0</formula>
    </cfRule>
  </conditionalFormatting>
  <conditionalFormatting sqref="H763:K767">
    <cfRule type="cellIs" dxfId="3034" priority="482" operator="lessThan">
      <formula>0</formula>
    </cfRule>
  </conditionalFormatting>
  <conditionalFormatting sqref="H763:K767">
    <cfRule type="expression" dxfId="3033" priority="480">
      <formula>H763/G763&gt;1</formula>
    </cfRule>
    <cfRule type="expression" dxfId="3032" priority="481">
      <formula>H763/G763&lt;1</formula>
    </cfRule>
  </conditionalFormatting>
  <conditionalFormatting sqref="H762">
    <cfRule type="cellIs" dxfId="3031" priority="479" operator="lessThan">
      <formula>0</formula>
    </cfRule>
  </conditionalFormatting>
  <conditionalFormatting sqref="K749">
    <cfRule type="cellIs" dxfId="3030" priority="478" operator="lessThan">
      <formula>0</formula>
    </cfRule>
  </conditionalFormatting>
  <conditionalFormatting sqref="K749">
    <cfRule type="expression" dxfId="3029" priority="476">
      <formula>K749/J749&gt;1</formula>
    </cfRule>
    <cfRule type="expression" dxfId="3028" priority="477">
      <formula>K749/J749&lt;1</formula>
    </cfRule>
  </conditionalFormatting>
  <conditionalFormatting sqref="R796">
    <cfRule type="cellIs" dxfId="3027" priority="475" operator="lessThan">
      <formula>0</formula>
    </cfRule>
  </conditionalFormatting>
  <conditionalFormatting sqref="R796">
    <cfRule type="cellIs" dxfId="3026" priority="474" operator="lessThan">
      <formula>0</formula>
    </cfRule>
  </conditionalFormatting>
  <conditionalFormatting sqref="R802">
    <cfRule type="cellIs" dxfId="3025" priority="473" operator="lessThan">
      <formula>0</formula>
    </cfRule>
  </conditionalFormatting>
  <conditionalFormatting sqref="R802">
    <cfRule type="cellIs" dxfId="3024" priority="472" operator="lessThan">
      <formula>0</formula>
    </cfRule>
  </conditionalFormatting>
  <conditionalFormatting sqref="R808">
    <cfRule type="cellIs" dxfId="3023" priority="471" operator="lessThan">
      <formula>0</formula>
    </cfRule>
  </conditionalFormatting>
  <conditionalFormatting sqref="R808">
    <cfRule type="cellIs" dxfId="3022" priority="470" operator="lessThan">
      <formula>0</formula>
    </cfRule>
  </conditionalFormatting>
  <conditionalFormatting sqref="R743">
    <cfRule type="cellIs" dxfId="3021" priority="468" operator="lessThan">
      <formula>0</formula>
    </cfRule>
  </conditionalFormatting>
  <conditionalFormatting sqref="R743">
    <cfRule type="cellIs" dxfId="3020" priority="469" operator="lessThan">
      <formula>0</formula>
    </cfRule>
  </conditionalFormatting>
  <conditionalFormatting sqref="R749">
    <cfRule type="cellIs" dxfId="3019" priority="466" operator="lessThan">
      <formula>0</formula>
    </cfRule>
  </conditionalFormatting>
  <conditionalFormatting sqref="R749">
    <cfRule type="cellIs" dxfId="3018" priority="467" operator="lessThan">
      <formula>0</formula>
    </cfRule>
  </conditionalFormatting>
  <conditionalFormatting sqref="R755">
    <cfRule type="cellIs" dxfId="3017" priority="464" operator="lessThan">
      <formula>0</formula>
    </cfRule>
  </conditionalFormatting>
  <conditionalFormatting sqref="R755">
    <cfRule type="cellIs" dxfId="3016" priority="465" operator="lessThan">
      <formula>0</formula>
    </cfRule>
  </conditionalFormatting>
  <conditionalFormatting sqref="R761">
    <cfRule type="cellIs" dxfId="3015" priority="462" operator="lessThan">
      <formula>0</formula>
    </cfRule>
  </conditionalFormatting>
  <conditionalFormatting sqref="R761">
    <cfRule type="cellIs" dxfId="3014" priority="463" operator="lessThan">
      <formula>0</formula>
    </cfRule>
  </conditionalFormatting>
  <conditionalFormatting sqref="R767">
    <cfRule type="cellIs" dxfId="3013" priority="460" operator="lessThan">
      <formula>0</formula>
    </cfRule>
  </conditionalFormatting>
  <conditionalFormatting sqref="R767">
    <cfRule type="cellIs" dxfId="3012" priority="461" operator="lessThan">
      <formula>0</formula>
    </cfRule>
  </conditionalFormatting>
  <conditionalFormatting sqref="Q769:Q789">
    <cfRule type="cellIs" dxfId="3011" priority="459" operator="lessThan">
      <formula>0</formula>
    </cfRule>
  </conditionalFormatting>
  <conditionalFormatting sqref="Q790:Q791 Q796 Q733:Q737 Q768 Q739:Q743">
    <cfRule type="cellIs" dxfId="3010" priority="458" operator="lessThan">
      <formula>0</formula>
    </cfRule>
  </conditionalFormatting>
  <conditionalFormatting sqref="Q786 Q790:Q791 Q733:Q737 Q768 Q739:Q743">
    <cfRule type="cellIs" dxfId="3009" priority="457" operator="lessThan">
      <formula>0</formula>
    </cfRule>
  </conditionalFormatting>
  <conditionalFormatting sqref="Q775:Q778">
    <cfRule type="cellIs" dxfId="3008" priority="455" operator="lessThan">
      <formula>0</formula>
    </cfRule>
  </conditionalFormatting>
  <conditionalFormatting sqref="Q775:Q778">
    <cfRule type="cellIs" dxfId="3007" priority="456" operator="lessThan">
      <formula>0</formula>
    </cfRule>
  </conditionalFormatting>
  <conditionalFormatting sqref="Q732">
    <cfRule type="cellIs" dxfId="3006" priority="453" operator="lessThan">
      <formula>0</formula>
    </cfRule>
  </conditionalFormatting>
  <conditionalFormatting sqref="Q732">
    <cfRule type="cellIs" dxfId="3005" priority="454" operator="lessThan">
      <formula>0</formula>
    </cfRule>
  </conditionalFormatting>
  <conditionalFormatting sqref="Q792:Q795">
    <cfRule type="cellIs" dxfId="3004" priority="452" operator="lessThan">
      <formula>0</formula>
    </cfRule>
  </conditionalFormatting>
  <conditionalFormatting sqref="Q792:Q795">
    <cfRule type="cellIs" dxfId="3003" priority="451" operator="lessThan">
      <formula>0</formula>
    </cfRule>
  </conditionalFormatting>
  <conditionalFormatting sqref="Q770:Q774">
    <cfRule type="cellIs" dxfId="3002" priority="450" operator="lessThan">
      <formula>0</formula>
    </cfRule>
  </conditionalFormatting>
  <conditionalFormatting sqref="Q770:Q774">
    <cfRule type="cellIs" dxfId="3001" priority="449" operator="lessThan">
      <formula>0</formula>
    </cfRule>
  </conditionalFormatting>
  <conditionalFormatting sqref="Q797">
    <cfRule type="cellIs" dxfId="3000" priority="448" operator="lessThan">
      <formula>0</formula>
    </cfRule>
  </conditionalFormatting>
  <conditionalFormatting sqref="Q797">
    <cfRule type="cellIs" dxfId="2999" priority="447" operator="lessThan">
      <formula>0</formula>
    </cfRule>
  </conditionalFormatting>
  <conditionalFormatting sqref="Q798:Q802">
    <cfRule type="cellIs" dxfId="2998" priority="446" operator="lessThan">
      <formula>0</formula>
    </cfRule>
  </conditionalFormatting>
  <conditionalFormatting sqref="Q798:Q802">
    <cfRule type="cellIs" dxfId="2997" priority="445" operator="lessThan">
      <formula>0</formula>
    </cfRule>
  </conditionalFormatting>
  <conditionalFormatting sqref="Q803">
    <cfRule type="cellIs" dxfId="2996" priority="444" operator="lessThan">
      <formula>0</formula>
    </cfRule>
  </conditionalFormatting>
  <conditionalFormatting sqref="Q803">
    <cfRule type="cellIs" dxfId="2995" priority="443" operator="lessThan">
      <formula>0</formula>
    </cfRule>
  </conditionalFormatting>
  <conditionalFormatting sqref="Q804:Q808">
    <cfRule type="cellIs" dxfId="2994" priority="442" operator="lessThan">
      <formula>0</formula>
    </cfRule>
  </conditionalFormatting>
  <conditionalFormatting sqref="Q804:Q808">
    <cfRule type="cellIs" dxfId="2993" priority="441" operator="lessThan">
      <formula>0</formula>
    </cfRule>
  </conditionalFormatting>
  <conditionalFormatting sqref="Q809">
    <cfRule type="cellIs" dxfId="2992" priority="440" operator="lessThan">
      <formula>0</formula>
    </cfRule>
  </conditionalFormatting>
  <conditionalFormatting sqref="Q809">
    <cfRule type="cellIs" dxfId="2991" priority="439" operator="lessThan">
      <formula>0</formula>
    </cfRule>
  </conditionalFormatting>
  <conditionalFormatting sqref="Q738">
    <cfRule type="cellIs" dxfId="2990" priority="438" operator="lessThan">
      <formula>0</formula>
    </cfRule>
  </conditionalFormatting>
  <conditionalFormatting sqref="Q738">
    <cfRule type="cellIs" dxfId="2989" priority="437" operator="lessThan">
      <formula>0</formula>
    </cfRule>
  </conditionalFormatting>
  <conditionalFormatting sqref="Q745:Q749">
    <cfRule type="cellIs" dxfId="2988" priority="436" operator="lessThan">
      <formula>0</formula>
    </cfRule>
  </conditionalFormatting>
  <conditionalFormatting sqref="Q745:Q749">
    <cfRule type="cellIs" dxfId="2987" priority="435" operator="lessThan">
      <formula>0</formula>
    </cfRule>
  </conditionalFormatting>
  <conditionalFormatting sqref="Q744">
    <cfRule type="cellIs" dxfId="2986" priority="434" operator="lessThan">
      <formula>0</formula>
    </cfRule>
  </conditionalFormatting>
  <conditionalFormatting sqref="Q744">
    <cfRule type="cellIs" dxfId="2985" priority="433" operator="lessThan">
      <formula>0</formula>
    </cfRule>
  </conditionalFormatting>
  <conditionalFormatting sqref="Q751:Q755">
    <cfRule type="cellIs" dxfId="2984" priority="432" operator="lessThan">
      <formula>0</formula>
    </cfRule>
  </conditionalFormatting>
  <conditionalFormatting sqref="Q751:Q755">
    <cfRule type="cellIs" dxfId="2983" priority="431" operator="lessThan">
      <formula>0</formula>
    </cfRule>
  </conditionalFormatting>
  <conditionalFormatting sqref="Q750">
    <cfRule type="cellIs" dxfId="2982" priority="430" operator="lessThan">
      <formula>0</formula>
    </cfRule>
  </conditionalFormatting>
  <conditionalFormatting sqref="Q750">
    <cfRule type="cellIs" dxfId="2981" priority="429" operator="lessThan">
      <formula>0</formula>
    </cfRule>
  </conditionalFormatting>
  <conditionalFormatting sqref="Q757:Q761">
    <cfRule type="cellIs" dxfId="2980" priority="428" operator="lessThan">
      <formula>0</formula>
    </cfRule>
  </conditionalFormatting>
  <conditionalFormatting sqref="Q757:Q761">
    <cfRule type="cellIs" dxfId="2979" priority="427" operator="lessThan">
      <formula>0</formula>
    </cfRule>
  </conditionalFormatting>
  <conditionalFormatting sqref="Q756">
    <cfRule type="cellIs" dxfId="2978" priority="426" operator="lessThan">
      <formula>0</formula>
    </cfRule>
  </conditionalFormatting>
  <conditionalFormatting sqref="Q756">
    <cfRule type="cellIs" dxfId="2977" priority="425" operator="lessThan">
      <formula>0</formula>
    </cfRule>
  </conditionalFormatting>
  <conditionalFormatting sqref="Q763:Q767">
    <cfRule type="cellIs" dxfId="2976" priority="424" operator="lessThan">
      <formula>0</formula>
    </cfRule>
  </conditionalFormatting>
  <conditionalFormatting sqref="Q763:Q767">
    <cfRule type="cellIs" dxfId="2975" priority="423" operator="lessThan">
      <formula>0</formula>
    </cfRule>
  </conditionalFormatting>
  <conditionalFormatting sqref="Q762">
    <cfRule type="cellIs" dxfId="2974" priority="422" operator="lessThan">
      <formula>0</formula>
    </cfRule>
  </conditionalFormatting>
  <conditionalFormatting sqref="Q762">
    <cfRule type="cellIs" dxfId="2973" priority="421" operator="lessThan">
      <formula>0</formula>
    </cfRule>
  </conditionalFormatting>
  <conditionalFormatting sqref="N727:O730">
    <cfRule type="cellIs" dxfId="2972" priority="420" operator="lessThan">
      <formula>0</formula>
    </cfRule>
  </conditionalFormatting>
  <conditionalFormatting sqref="N727:O730">
    <cfRule type="expression" dxfId="2971" priority="418">
      <formula>N727/M727&gt;1</formula>
    </cfRule>
    <cfRule type="expression" dxfId="2970" priority="419">
      <formula>N727/M727&lt;1</formula>
    </cfRule>
  </conditionalFormatting>
  <conditionalFormatting sqref="O733:O735">
    <cfRule type="cellIs" dxfId="2969" priority="417" operator="lessThan">
      <formula>0</formula>
    </cfRule>
  </conditionalFormatting>
  <conditionalFormatting sqref="O733:O735">
    <cfRule type="expression" dxfId="2968" priority="415">
      <formula>O733/N733&gt;1</formula>
    </cfRule>
    <cfRule type="expression" dxfId="2967" priority="416">
      <formula>O733/N733&lt;1</formula>
    </cfRule>
  </conditionalFormatting>
  <conditionalFormatting sqref="O770:O773">
    <cfRule type="cellIs" dxfId="2966" priority="414" operator="lessThan">
      <formula>0</formula>
    </cfRule>
  </conditionalFormatting>
  <conditionalFormatting sqref="O770:O773">
    <cfRule type="cellIs" dxfId="2965" priority="413" operator="lessThan">
      <formula>0</formula>
    </cfRule>
  </conditionalFormatting>
  <conditionalFormatting sqref="O770:O773">
    <cfRule type="expression" dxfId="2964" priority="411">
      <formula>O770/N770&gt;1</formula>
    </cfRule>
    <cfRule type="expression" dxfId="2963" priority="412">
      <formula>O770/N770&lt;1</formula>
    </cfRule>
  </conditionalFormatting>
  <conditionalFormatting sqref="N807">
    <cfRule type="cellIs" dxfId="2962" priority="410" operator="lessThan">
      <formula>0</formula>
    </cfRule>
  </conditionalFormatting>
  <conditionalFormatting sqref="N807">
    <cfRule type="expression" dxfId="2961" priority="408">
      <formula>N807/M807&gt;1</formula>
    </cfRule>
    <cfRule type="expression" dxfId="2960" priority="409">
      <formula>N807/M807&lt;1</formula>
    </cfRule>
  </conditionalFormatting>
  <conditionalFormatting sqref="N801">
    <cfRule type="cellIs" dxfId="2959" priority="407" operator="lessThan">
      <formula>0</formula>
    </cfRule>
  </conditionalFormatting>
  <conditionalFormatting sqref="N801">
    <cfRule type="expression" dxfId="2958" priority="405">
      <formula>N801/M801&gt;1</formula>
    </cfRule>
    <cfRule type="expression" dxfId="2957" priority="406">
      <formula>N801/M801&lt;1</formula>
    </cfRule>
  </conditionalFormatting>
  <conditionalFormatting sqref="O802">
    <cfRule type="cellIs" dxfId="2956" priority="404" operator="lessThan">
      <formula>0</formula>
    </cfRule>
  </conditionalFormatting>
  <conditionalFormatting sqref="O798:O800">
    <cfRule type="cellIs" dxfId="2955" priority="403" operator="lessThan">
      <formula>0</formula>
    </cfRule>
  </conditionalFormatting>
  <conditionalFormatting sqref="O798:O800">
    <cfRule type="expression" dxfId="2954" priority="401">
      <formula>O798/N798&gt;1</formula>
    </cfRule>
    <cfRule type="expression" dxfId="2953" priority="402">
      <formula>O798/N798&lt;1</formula>
    </cfRule>
  </conditionalFormatting>
  <conditionalFormatting sqref="O796">
    <cfRule type="cellIs" dxfId="2952" priority="400" operator="lessThan">
      <formula>0</formula>
    </cfRule>
  </conditionalFormatting>
  <conditionalFormatting sqref="O792:O794">
    <cfRule type="cellIs" dxfId="2951" priority="399" operator="lessThan">
      <formula>0</formula>
    </cfRule>
  </conditionalFormatting>
  <conditionalFormatting sqref="O804:O806">
    <cfRule type="cellIs" dxfId="2950" priority="398" operator="lessThan">
      <formula>0</formula>
    </cfRule>
  </conditionalFormatting>
  <conditionalFormatting sqref="O804:O806">
    <cfRule type="expression" dxfId="2949" priority="396">
      <formula>O804/N804&gt;1</formula>
    </cfRule>
    <cfRule type="expression" dxfId="2948" priority="397">
      <formula>O804/N804&lt;1</formula>
    </cfRule>
  </conditionalFormatting>
  <conditionalFormatting sqref="O808">
    <cfRule type="cellIs" dxfId="2947" priority="395" operator="lessThan">
      <formula>0</formula>
    </cfRule>
  </conditionalFormatting>
  <conditionalFormatting sqref="O814">
    <cfRule type="cellIs" dxfId="2946" priority="394" operator="lessThan">
      <formula>0</formula>
    </cfRule>
  </conditionalFormatting>
  <conditionalFormatting sqref="O810:O812">
    <cfRule type="cellIs" dxfId="2945" priority="393" operator="lessThan">
      <formula>0</formula>
    </cfRule>
  </conditionalFormatting>
  <conditionalFormatting sqref="O810:O812">
    <cfRule type="expression" dxfId="2944" priority="391">
      <formula>O810/N810&gt;1</formula>
    </cfRule>
    <cfRule type="expression" dxfId="2943" priority="392">
      <formula>O810/N810&lt;1</formula>
    </cfRule>
  </conditionalFormatting>
  <conditionalFormatting sqref="O787:O788">
    <cfRule type="cellIs" dxfId="2942" priority="390" operator="lessThan">
      <formula>0</formula>
    </cfRule>
  </conditionalFormatting>
  <conditionalFormatting sqref="O787:O788">
    <cfRule type="expression" dxfId="2941" priority="388">
      <formula>O787/N787&gt;1</formula>
    </cfRule>
    <cfRule type="expression" dxfId="2940" priority="389">
      <formula>O787/N787&lt;1</formula>
    </cfRule>
  </conditionalFormatting>
  <conditionalFormatting sqref="O820">
    <cfRule type="cellIs" dxfId="2939" priority="387" operator="lessThan">
      <formula>0</formula>
    </cfRule>
  </conditionalFormatting>
  <conditionalFormatting sqref="O816:O818">
    <cfRule type="cellIs" dxfId="2938" priority="386" operator="lessThan">
      <formula>0</formula>
    </cfRule>
  </conditionalFormatting>
  <conditionalFormatting sqref="O816:O818">
    <cfRule type="expression" dxfId="2937" priority="384">
      <formula>O816/N816&gt;1</formula>
    </cfRule>
    <cfRule type="expression" dxfId="2936" priority="385">
      <formula>O816/N816&lt;1</formula>
    </cfRule>
  </conditionalFormatting>
  <conditionalFormatting sqref="L739:O743 L745:O749 L751:O755 L757:O761 L763:O767">
    <cfRule type="expression" dxfId="2935" priority="382">
      <formula>L739/K739&gt;1</formula>
    </cfRule>
    <cfRule type="expression" dxfId="2934" priority="383">
      <formula>L739/K739&lt;1</formula>
    </cfRule>
  </conditionalFormatting>
  <conditionalFormatting sqref="H784:O784">
    <cfRule type="cellIs" dxfId="2933" priority="381" operator="lessThan">
      <formula>0</formula>
    </cfRule>
  </conditionalFormatting>
  <conditionalFormatting sqref="H784:O784">
    <cfRule type="expression" dxfId="2932" priority="379">
      <formula>H784/G784&gt;1</formula>
    </cfRule>
    <cfRule type="expression" dxfId="2931" priority="380">
      <formula>H784/G784&lt;1</formula>
    </cfRule>
  </conditionalFormatting>
  <conditionalFormatting sqref="O731:O732 I732:N732">
    <cfRule type="expression" dxfId="2930" priority="377">
      <formula>I731/H731&lt;1</formula>
    </cfRule>
    <cfRule type="expression" dxfId="2929" priority="378">
      <formula>I731/H731&gt;1</formula>
    </cfRule>
  </conditionalFormatting>
  <conditionalFormatting sqref="O774">
    <cfRule type="expression" dxfId="2928" priority="375">
      <formula>O774/N774&lt;1</formula>
    </cfRule>
    <cfRule type="expression" dxfId="2927" priority="376">
      <formula>O774/N774&gt;1</formula>
    </cfRule>
  </conditionalFormatting>
  <conditionalFormatting sqref="Q810:Q814">
    <cfRule type="cellIs" dxfId="2926" priority="374" operator="lessThan">
      <formula>0</formula>
    </cfRule>
  </conditionalFormatting>
  <conditionalFormatting sqref="Q810:Q814">
    <cfRule type="cellIs" dxfId="2925" priority="373" operator="lessThan">
      <formula>0</formula>
    </cfRule>
  </conditionalFormatting>
  <conditionalFormatting sqref="H775:O778">
    <cfRule type="cellIs" dxfId="2924" priority="372" operator="lessThan">
      <formula>0</formula>
    </cfRule>
  </conditionalFormatting>
  <conditionalFormatting sqref="H775:O778">
    <cfRule type="cellIs" dxfId="2923" priority="371" operator="lessThan">
      <formula>0</formula>
    </cfRule>
  </conditionalFormatting>
  <conditionalFormatting sqref="H775:O778">
    <cfRule type="expression" dxfId="2922" priority="369">
      <formula>H775/G775&gt;1</formula>
    </cfRule>
    <cfRule type="expression" dxfId="2921" priority="370">
      <formula>H775/G775&lt;1</formula>
    </cfRule>
  </conditionalFormatting>
  <conditionalFormatting sqref="H781:O783">
    <cfRule type="cellIs" dxfId="2920" priority="368" operator="lessThan">
      <formula>0</formula>
    </cfRule>
  </conditionalFormatting>
  <conditionalFormatting sqref="H781:O783">
    <cfRule type="cellIs" dxfId="2919" priority="367" operator="lessThan">
      <formula>0</formula>
    </cfRule>
  </conditionalFormatting>
  <conditionalFormatting sqref="H781:O783">
    <cfRule type="expression" dxfId="2918" priority="365">
      <formula>H781/G781&gt;1</formula>
    </cfRule>
    <cfRule type="expression" dxfId="2917" priority="366">
      <formula>H781/G781&lt;1</formula>
    </cfRule>
  </conditionalFormatting>
  <conditionalFormatting sqref="O801">
    <cfRule type="cellIs" dxfId="2916" priority="364" operator="lessThan">
      <formula>0</formula>
    </cfRule>
  </conditionalFormatting>
  <conditionalFormatting sqref="O801">
    <cfRule type="expression" dxfId="2915" priority="362">
      <formula>O801/N801&gt;1</formula>
    </cfRule>
    <cfRule type="expression" dxfId="2914" priority="363">
      <formula>O801/N801&lt;1</formula>
    </cfRule>
  </conditionalFormatting>
  <conditionalFormatting sqref="O807">
    <cfRule type="cellIs" dxfId="2913" priority="361" operator="lessThan">
      <formula>0</formula>
    </cfRule>
  </conditionalFormatting>
  <conditionalFormatting sqref="O807">
    <cfRule type="expression" dxfId="2912" priority="359">
      <formula>O807/N807&gt;1</formula>
    </cfRule>
    <cfRule type="expression" dxfId="2911" priority="360">
      <formula>O807/N807&lt;1</formula>
    </cfRule>
  </conditionalFormatting>
  <conditionalFormatting sqref="O813">
    <cfRule type="cellIs" dxfId="2910" priority="358" operator="lessThan">
      <formula>0</formula>
    </cfRule>
  </conditionalFormatting>
  <conditionalFormatting sqref="O813">
    <cfRule type="expression" dxfId="2909" priority="356">
      <formula>O813/N813&gt;1</formula>
    </cfRule>
    <cfRule type="expression" dxfId="2908" priority="357">
      <formula>O813/N813&lt;1</formula>
    </cfRule>
  </conditionalFormatting>
  <conditionalFormatting sqref="O819">
    <cfRule type="cellIs" dxfId="2907" priority="355" operator="lessThan">
      <formula>0</formula>
    </cfRule>
  </conditionalFormatting>
  <conditionalFormatting sqref="O819">
    <cfRule type="expression" dxfId="2906" priority="353">
      <formula>O819/N819&gt;1</formula>
    </cfRule>
    <cfRule type="expression" dxfId="2905" priority="354">
      <formula>O819/N819&lt;1</formula>
    </cfRule>
  </conditionalFormatting>
  <conditionalFormatting sqref="P616:P619">
    <cfRule type="cellIs" dxfId="2904" priority="331" operator="lessThan">
      <formula>0</formula>
    </cfRule>
  </conditionalFormatting>
  <conditionalFormatting sqref="P599 P601:P602">
    <cfRule type="cellIs" dxfId="2903" priority="333" operator="lessThan">
      <formula>0</formula>
    </cfRule>
  </conditionalFormatting>
  <conditionalFormatting sqref="P605:P607">
    <cfRule type="cellIs" dxfId="2902" priority="325" operator="lessThan">
      <formula>0</formula>
    </cfRule>
  </conditionalFormatting>
  <conditionalFormatting sqref="P626:P629">
    <cfRule type="cellIs" dxfId="2901" priority="327" operator="lessThan">
      <formula>0</formula>
    </cfRule>
  </conditionalFormatting>
  <conditionalFormatting sqref="P365">
    <cfRule type="cellIs" dxfId="2900" priority="319" operator="lessThan">
      <formula>0</formula>
    </cfRule>
  </conditionalFormatting>
  <conditionalFormatting sqref="P371">
    <cfRule type="cellIs" dxfId="2899" priority="318" operator="lessThan">
      <formula>0</formula>
    </cfRule>
  </conditionalFormatting>
  <conditionalFormatting sqref="P616:P619">
    <cfRule type="cellIs" dxfId="2898" priority="332" operator="lessThan">
      <formula>0</formula>
    </cfRule>
  </conditionalFormatting>
  <conditionalFormatting sqref="P605:P607">
    <cfRule type="cellIs" dxfId="2897" priority="326" operator="lessThan">
      <formula>0</formula>
    </cfRule>
  </conditionalFormatting>
  <conditionalFormatting sqref="P377">
    <cfRule type="cellIs" dxfId="2896" priority="317" operator="lessThan">
      <formula>0</formula>
    </cfRule>
  </conditionalFormatting>
  <conditionalFormatting sqref="P366">
    <cfRule type="cellIs" dxfId="2895" priority="316" operator="lessThan">
      <formula>0</formula>
    </cfRule>
  </conditionalFormatting>
  <conditionalFormatting sqref="P387">
    <cfRule type="cellIs" dxfId="2894" priority="311" operator="lessThan">
      <formula>0</formula>
    </cfRule>
  </conditionalFormatting>
  <conditionalFormatting sqref="P387">
    <cfRule type="cellIs" dxfId="2893" priority="312" operator="lessThan">
      <formula>0</formula>
    </cfRule>
  </conditionalFormatting>
  <conditionalFormatting sqref="P387">
    <cfRule type="cellIs" dxfId="2892" priority="309" operator="lessThan">
      <formula>0</formula>
    </cfRule>
  </conditionalFormatting>
  <conditionalFormatting sqref="P387">
    <cfRule type="cellIs" dxfId="2891" priority="310" operator="lessThan">
      <formula>0</formula>
    </cfRule>
  </conditionalFormatting>
  <conditionalFormatting sqref="P405">
    <cfRule type="cellIs" dxfId="2890" priority="269" operator="lessThan">
      <formula>0</formula>
    </cfRule>
  </conditionalFormatting>
  <conditionalFormatting sqref="P636:P637">
    <cfRule type="expression" dxfId="2889" priority="350">
      <formula>P636/O636&gt;1</formula>
    </cfRule>
    <cfRule type="expression" dxfId="2888" priority="351">
      <formula>P636/O636&lt;1</formula>
    </cfRule>
  </conditionalFormatting>
  <conditionalFormatting sqref="P694">
    <cfRule type="cellIs" dxfId="2887" priority="349" operator="lessThan">
      <formula>0</formula>
    </cfRule>
  </conditionalFormatting>
  <conditionalFormatting sqref="P694">
    <cfRule type="cellIs" dxfId="2886" priority="348" operator="lessThan">
      <formula>0</formula>
    </cfRule>
  </conditionalFormatting>
  <conditionalFormatting sqref="P608">
    <cfRule type="cellIs" dxfId="2885" priority="105" operator="lessThan">
      <formula>0</formula>
    </cfRule>
  </conditionalFormatting>
  <conditionalFormatting sqref="P608">
    <cfRule type="cellIs" dxfId="2884" priority="106" operator="lessThan">
      <formula>0</formula>
    </cfRule>
  </conditionalFormatting>
  <conditionalFormatting sqref="P603">
    <cfRule type="cellIs" dxfId="2883" priority="109" operator="lessThan">
      <formula>0</formula>
    </cfRule>
  </conditionalFormatting>
  <conditionalFormatting sqref="P603">
    <cfRule type="cellIs" dxfId="2882" priority="110" operator="lessThan">
      <formula>0</formula>
    </cfRule>
  </conditionalFormatting>
  <conditionalFormatting sqref="P603">
    <cfRule type="cellIs" dxfId="2881" priority="111" operator="lessThan">
      <formula>0</formula>
    </cfRule>
  </conditionalFormatting>
  <conditionalFormatting sqref="P608">
    <cfRule type="cellIs" dxfId="2880"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879" priority="345" operator="lessThan">
      <formula>0</formula>
    </cfRule>
  </conditionalFormatting>
  <conditionalFormatting sqref="P348">
    <cfRule type="cellIs" dxfId="2878" priority="344" operator="lessThan">
      <formula>0</formula>
    </cfRule>
  </conditionalFormatting>
  <conditionalFormatting sqref="P348">
    <cfRule type="cellIs" dxfId="2877" priority="343" operator="lessThan">
      <formula>0</formula>
    </cfRule>
  </conditionalFormatting>
  <conditionalFormatting sqref="P351:P354">
    <cfRule type="cellIs" dxfId="2876" priority="342" operator="lessThan">
      <formula>0</formula>
    </cfRule>
  </conditionalFormatting>
  <conditionalFormatting sqref="P363:P364">
    <cfRule type="cellIs" dxfId="2875" priority="341" operator="lessThan">
      <formula>0</formula>
    </cfRule>
  </conditionalFormatting>
  <conditionalFormatting sqref="P369:P370">
    <cfRule type="cellIs" dxfId="2874" priority="340" operator="lessThan">
      <formula>0</formula>
    </cfRule>
  </conditionalFormatting>
  <conditionalFormatting sqref="P375:P376">
    <cfRule type="cellIs" dxfId="2873" priority="339" operator="lessThan">
      <formula>0</formula>
    </cfRule>
  </conditionalFormatting>
  <conditionalFormatting sqref="P381:P383">
    <cfRule type="cellIs" dxfId="2872" priority="338" operator="lessThan">
      <formula>0</formula>
    </cfRule>
  </conditionalFormatting>
  <conditionalFormatting sqref="P355">
    <cfRule type="cellIs" dxfId="2871" priority="337" operator="lessThan">
      <formula>0</formula>
    </cfRule>
  </conditionalFormatting>
  <conditionalFormatting sqref="P593:P595">
    <cfRule type="cellIs" dxfId="2870" priority="335" operator="lessThan">
      <formula>0</formula>
    </cfRule>
  </conditionalFormatting>
  <conditionalFormatting sqref="P593:P595">
    <cfRule type="cellIs" dxfId="2869" priority="336" operator="lessThan">
      <formula>0</formula>
    </cfRule>
  </conditionalFormatting>
  <conditionalFormatting sqref="P601:P602 P599">
    <cfRule type="cellIs" dxfId="2868" priority="334" operator="lessThan">
      <formula>0</formula>
    </cfRule>
  </conditionalFormatting>
  <conditionalFormatting sqref="P621:P624">
    <cfRule type="cellIs" dxfId="2867" priority="329" operator="lessThan">
      <formula>0</formula>
    </cfRule>
  </conditionalFormatting>
  <conditionalFormatting sqref="P621:P624">
    <cfRule type="cellIs" dxfId="2866" priority="330" operator="lessThan">
      <formula>0</formula>
    </cfRule>
  </conditionalFormatting>
  <conditionalFormatting sqref="P626:P629">
    <cfRule type="cellIs" dxfId="2865" priority="328" operator="lessThan">
      <formula>0</formula>
    </cfRule>
  </conditionalFormatting>
  <conditionalFormatting sqref="P611:P614">
    <cfRule type="cellIs" dxfId="2864" priority="323" operator="lessThan">
      <formula>0</formula>
    </cfRule>
  </conditionalFormatting>
  <conditionalFormatting sqref="P611:P614">
    <cfRule type="cellIs" dxfId="2863" priority="324" operator="lessThan">
      <formula>0</formula>
    </cfRule>
  </conditionalFormatting>
  <conditionalFormatting sqref="P650 P663 P655:P660 P642:P645 P652:P653 P672:P675 P708:P711 P665:P670">
    <cfRule type="cellIs" dxfId="2862" priority="322" operator="lessThan">
      <formula>0</formula>
    </cfRule>
  </conditionalFormatting>
  <conditionalFormatting sqref="P674">
    <cfRule type="cellIs" dxfId="2861" priority="321" operator="lessThan">
      <formula>0</formula>
    </cfRule>
  </conditionalFormatting>
  <conditionalFormatting sqref="P647">
    <cfRule type="cellIs" dxfId="2860" priority="320" operator="lessThan">
      <formula>0</formula>
    </cfRule>
  </conditionalFormatting>
  <conditionalFormatting sqref="P393">
    <cfRule type="cellIs" dxfId="2859" priority="299" operator="lessThan">
      <formula>0</formula>
    </cfRule>
  </conditionalFormatting>
  <conditionalFormatting sqref="P390">
    <cfRule type="cellIs" dxfId="2858" priority="304" operator="lessThan">
      <formula>0</formula>
    </cfRule>
  </conditionalFormatting>
  <conditionalFormatting sqref="P393">
    <cfRule type="cellIs" dxfId="2857" priority="302" operator="lessThan">
      <formula>0</formula>
    </cfRule>
  </conditionalFormatting>
  <conditionalFormatting sqref="P378">
    <cfRule type="cellIs" dxfId="2856" priority="314" operator="lessThan">
      <formula>0</formula>
    </cfRule>
  </conditionalFormatting>
  <conditionalFormatting sqref="P372">
    <cfRule type="cellIs" dxfId="2855" priority="315" operator="lessThan">
      <formula>0</formula>
    </cfRule>
  </conditionalFormatting>
  <conditionalFormatting sqref="P384">
    <cfRule type="cellIs" dxfId="2854" priority="313" operator="lessThan">
      <formula>0</formula>
    </cfRule>
  </conditionalFormatting>
  <conditionalFormatting sqref="P387">
    <cfRule type="cellIs" dxfId="2853" priority="308" operator="lessThan">
      <formula>0</formula>
    </cfRule>
  </conditionalFormatting>
  <conditionalFormatting sqref="P387">
    <cfRule type="cellIs" dxfId="2852" priority="307" operator="lessThan">
      <formula>0</formula>
    </cfRule>
  </conditionalFormatting>
  <conditionalFormatting sqref="P387">
    <cfRule type="cellIs" dxfId="2851" priority="306" operator="lessThan">
      <formula>0</formula>
    </cfRule>
  </conditionalFormatting>
  <conditionalFormatting sqref="P387">
    <cfRule type="cellIs" dxfId="2850" priority="305" operator="lessThan">
      <formula>0</formula>
    </cfRule>
  </conditionalFormatting>
  <conditionalFormatting sqref="P393">
    <cfRule type="cellIs" dxfId="2849" priority="300" operator="lessThan">
      <formula>0</formula>
    </cfRule>
  </conditionalFormatting>
  <conditionalFormatting sqref="P393">
    <cfRule type="cellIs" dxfId="2848" priority="303" operator="lessThan">
      <formula>0</formula>
    </cfRule>
  </conditionalFormatting>
  <conditionalFormatting sqref="P393">
    <cfRule type="cellIs" dxfId="2847" priority="298" operator="lessThan">
      <formula>0</formula>
    </cfRule>
  </conditionalFormatting>
  <conditionalFormatting sqref="P393">
    <cfRule type="cellIs" dxfId="2846" priority="301" operator="lessThan">
      <formula>0</formula>
    </cfRule>
  </conditionalFormatting>
  <conditionalFormatting sqref="P393">
    <cfRule type="cellIs" dxfId="2845" priority="296" operator="lessThan">
      <formula>0</formula>
    </cfRule>
  </conditionalFormatting>
  <conditionalFormatting sqref="P393">
    <cfRule type="cellIs" dxfId="2844" priority="297" operator="lessThan">
      <formula>0</formula>
    </cfRule>
  </conditionalFormatting>
  <conditionalFormatting sqref="P399">
    <cfRule type="cellIs" dxfId="2843" priority="294" operator="lessThan">
      <formula>0</formula>
    </cfRule>
  </conditionalFormatting>
  <conditionalFormatting sqref="P396">
    <cfRule type="cellIs" dxfId="2842" priority="295" operator="lessThan">
      <formula>0</formula>
    </cfRule>
  </conditionalFormatting>
  <conditionalFormatting sqref="P399">
    <cfRule type="cellIs" dxfId="2841" priority="293" operator="lessThan">
      <formula>0</formula>
    </cfRule>
  </conditionalFormatting>
  <conditionalFormatting sqref="P399">
    <cfRule type="cellIs" dxfId="2840" priority="292" operator="lessThan">
      <formula>0</formula>
    </cfRule>
  </conditionalFormatting>
  <conditionalFormatting sqref="P399">
    <cfRule type="cellIs" dxfId="2839" priority="291" operator="lessThan">
      <formula>0</formula>
    </cfRule>
  </conditionalFormatting>
  <conditionalFormatting sqref="P399">
    <cfRule type="cellIs" dxfId="2838" priority="290" operator="lessThan">
      <formula>0</formula>
    </cfRule>
  </conditionalFormatting>
  <conditionalFormatting sqref="P399">
    <cfRule type="cellIs" dxfId="2837" priority="289" operator="lessThan">
      <formula>0</formula>
    </cfRule>
  </conditionalFormatting>
  <conditionalFormatting sqref="P399">
    <cfRule type="cellIs" dxfId="2836" priority="288" operator="lessThan">
      <formula>0</formula>
    </cfRule>
  </conditionalFormatting>
  <conditionalFormatting sqref="P399">
    <cfRule type="cellIs" dxfId="2835" priority="287" operator="lessThan">
      <formula>0</formula>
    </cfRule>
  </conditionalFormatting>
  <conditionalFormatting sqref="P402">
    <cfRule type="cellIs" dxfId="2834" priority="286" operator="lessThan">
      <formula>0</formula>
    </cfRule>
  </conditionalFormatting>
  <conditionalFormatting sqref="P355">
    <cfRule type="cellIs" dxfId="2833" priority="285" operator="lessThan">
      <formula>0</formula>
    </cfRule>
  </conditionalFormatting>
  <conditionalFormatting sqref="P361">
    <cfRule type="cellIs" dxfId="2832" priority="284" operator="lessThan">
      <formula>0</formula>
    </cfRule>
  </conditionalFormatting>
  <conditionalFormatting sqref="P361">
    <cfRule type="cellIs" dxfId="2831" priority="283" operator="lessThan">
      <formula>0</formula>
    </cfRule>
  </conditionalFormatting>
  <conditionalFormatting sqref="P367">
    <cfRule type="cellIs" dxfId="2830" priority="282" operator="lessThan">
      <formula>0</formula>
    </cfRule>
  </conditionalFormatting>
  <conditionalFormatting sqref="P367">
    <cfRule type="cellIs" dxfId="2829" priority="281" operator="lessThan">
      <formula>0</formula>
    </cfRule>
  </conditionalFormatting>
  <conditionalFormatting sqref="P373">
    <cfRule type="cellIs" dxfId="2828" priority="280" operator="lessThan">
      <formula>0</formula>
    </cfRule>
  </conditionalFormatting>
  <conditionalFormatting sqref="P373">
    <cfRule type="cellIs" dxfId="2827" priority="279" operator="lessThan">
      <formula>0</formula>
    </cfRule>
  </conditionalFormatting>
  <conditionalFormatting sqref="P379">
    <cfRule type="cellIs" dxfId="2826" priority="278" operator="lessThan">
      <formula>0</formula>
    </cfRule>
  </conditionalFormatting>
  <conditionalFormatting sqref="P379">
    <cfRule type="cellIs" dxfId="2825" priority="277" operator="lessThan">
      <formula>0</formula>
    </cfRule>
  </conditionalFormatting>
  <conditionalFormatting sqref="P385">
    <cfRule type="cellIs" dxfId="2824" priority="276" operator="lessThan">
      <formula>0</formula>
    </cfRule>
  </conditionalFormatting>
  <conditionalFormatting sqref="P385">
    <cfRule type="cellIs" dxfId="2823" priority="275" operator="lessThan">
      <formula>0</formula>
    </cfRule>
  </conditionalFormatting>
  <conditionalFormatting sqref="P391">
    <cfRule type="cellIs" dxfId="2822" priority="274" operator="lessThan">
      <formula>0</formula>
    </cfRule>
  </conditionalFormatting>
  <conditionalFormatting sqref="P391">
    <cfRule type="cellIs" dxfId="2821" priority="273" operator="lessThan">
      <formula>0</formula>
    </cfRule>
  </conditionalFormatting>
  <conditionalFormatting sqref="P397">
    <cfRule type="cellIs" dxfId="2820" priority="272" operator="lessThan">
      <formula>0</formula>
    </cfRule>
  </conditionalFormatting>
  <conditionalFormatting sqref="P397">
    <cfRule type="cellIs" dxfId="2819" priority="271" operator="lessThan">
      <formula>0</formula>
    </cfRule>
  </conditionalFormatting>
  <conditionalFormatting sqref="P405">
    <cfRule type="cellIs" dxfId="2818" priority="270" operator="lessThan">
      <formula>0</formula>
    </cfRule>
  </conditionalFormatting>
  <conditionalFormatting sqref="P405">
    <cfRule type="cellIs" dxfId="2817" priority="268" operator="lessThan">
      <formula>0</formula>
    </cfRule>
  </conditionalFormatting>
  <conditionalFormatting sqref="P405">
    <cfRule type="cellIs" dxfId="2816" priority="267" operator="lessThan">
      <formula>0</formula>
    </cfRule>
  </conditionalFormatting>
  <conditionalFormatting sqref="P405">
    <cfRule type="cellIs" dxfId="2815" priority="266" operator="lessThan">
      <formula>0</formula>
    </cfRule>
  </conditionalFormatting>
  <conditionalFormatting sqref="P405">
    <cfRule type="cellIs" dxfId="2814" priority="265" operator="lessThan">
      <formula>0</formula>
    </cfRule>
  </conditionalFormatting>
  <conditionalFormatting sqref="P405">
    <cfRule type="cellIs" dxfId="2813" priority="264" operator="lessThan">
      <formula>0</formula>
    </cfRule>
  </conditionalFormatting>
  <conditionalFormatting sqref="P405">
    <cfRule type="cellIs" dxfId="2812" priority="263" operator="lessThan">
      <formula>0</formula>
    </cfRule>
  </conditionalFormatting>
  <conditionalFormatting sqref="P408">
    <cfRule type="cellIs" dxfId="2811" priority="262" operator="lessThan">
      <formula>0</formula>
    </cfRule>
  </conditionalFormatting>
  <conditionalFormatting sqref="P409">
    <cfRule type="cellIs" dxfId="2810" priority="261" operator="lessThan">
      <formula>0</formula>
    </cfRule>
  </conditionalFormatting>
  <conditionalFormatting sqref="P409">
    <cfRule type="cellIs" dxfId="2809" priority="260" operator="lessThan">
      <formula>0</formula>
    </cfRule>
  </conditionalFormatting>
  <conditionalFormatting sqref="P411">
    <cfRule type="cellIs" dxfId="2808" priority="259" operator="lessThan">
      <formula>0</formula>
    </cfRule>
  </conditionalFormatting>
  <conditionalFormatting sqref="P411">
    <cfRule type="cellIs" dxfId="2807" priority="258" operator="lessThan">
      <formula>0</formula>
    </cfRule>
  </conditionalFormatting>
  <conditionalFormatting sqref="P411">
    <cfRule type="cellIs" dxfId="2806" priority="257" operator="lessThan">
      <formula>0</formula>
    </cfRule>
  </conditionalFormatting>
  <conditionalFormatting sqref="P411">
    <cfRule type="cellIs" dxfId="2805" priority="256" operator="lessThan">
      <formula>0</formula>
    </cfRule>
  </conditionalFormatting>
  <conditionalFormatting sqref="P411">
    <cfRule type="cellIs" dxfId="2804" priority="255" operator="lessThan">
      <formula>0</formula>
    </cfRule>
  </conditionalFormatting>
  <conditionalFormatting sqref="P411">
    <cfRule type="cellIs" dxfId="2803" priority="254" operator="lessThan">
      <formula>0</formula>
    </cfRule>
  </conditionalFormatting>
  <conditionalFormatting sqref="P411">
    <cfRule type="cellIs" dxfId="2802" priority="253" operator="lessThan">
      <formula>0</formula>
    </cfRule>
  </conditionalFormatting>
  <conditionalFormatting sqref="P411">
    <cfRule type="cellIs" dxfId="2801" priority="252" operator="lessThan">
      <formula>0</formula>
    </cfRule>
  </conditionalFormatting>
  <conditionalFormatting sqref="P414">
    <cfRule type="cellIs" dxfId="2800" priority="251" operator="lessThan">
      <formula>0</formula>
    </cfRule>
  </conditionalFormatting>
  <conditionalFormatting sqref="P415">
    <cfRule type="cellIs" dxfId="2799" priority="250" operator="lessThan">
      <formula>0</formula>
    </cfRule>
  </conditionalFormatting>
  <conditionalFormatting sqref="P415">
    <cfRule type="cellIs" dxfId="2798" priority="249" operator="lessThan">
      <formula>0</formula>
    </cfRule>
  </conditionalFormatting>
  <conditionalFormatting sqref="P417">
    <cfRule type="cellIs" dxfId="2797" priority="248" operator="lessThan">
      <formula>0</formula>
    </cfRule>
  </conditionalFormatting>
  <conditionalFormatting sqref="P417">
    <cfRule type="cellIs" dxfId="2796" priority="247" operator="lessThan">
      <formula>0</formula>
    </cfRule>
  </conditionalFormatting>
  <conditionalFormatting sqref="P417">
    <cfRule type="cellIs" dxfId="2795" priority="246" operator="lessThan">
      <formula>0</formula>
    </cfRule>
  </conditionalFormatting>
  <conditionalFormatting sqref="P417">
    <cfRule type="cellIs" dxfId="2794" priority="245" operator="lessThan">
      <formula>0</formula>
    </cfRule>
  </conditionalFormatting>
  <conditionalFormatting sqref="P417">
    <cfRule type="cellIs" dxfId="2793" priority="244" operator="lessThan">
      <formula>0</formula>
    </cfRule>
  </conditionalFormatting>
  <conditionalFormatting sqref="P417">
    <cfRule type="cellIs" dxfId="2792" priority="243" operator="lessThan">
      <formula>0</formula>
    </cfRule>
  </conditionalFormatting>
  <conditionalFormatting sqref="P417">
    <cfRule type="cellIs" dxfId="2791" priority="242" operator="lessThan">
      <formula>0</formula>
    </cfRule>
  </conditionalFormatting>
  <conditionalFormatting sqref="P417">
    <cfRule type="cellIs" dxfId="2790" priority="241" operator="lessThan">
      <formula>0</formula>
    </cfRule>
  </conditionalFormatting>
  <conditionalFormatting sqref="P420">
    <cfRule type="cellIs" dxfId="2789" priority="240" operator="lessThan">
      <formula>0</formula>
    </cfRule>
  </conditionalFormatting>
  <conditionalFormatting sqref="P421">
    <cfRule type="cellIs" dxfId="2788" priority="239" operator="lessThan">
      <formula>0</formula>
    </cfRule>
  </conditionalFormatting>
  <conditionalFormatting sqref="P421">
    <cfRule type="cellIs" dxfId="2787" priority="238" operator="lessThan">
      <formula>0</formula>
    </cfRule>
  </conditionalFormatting>
  <conditionalFormatting sqref="P423">
    <cfRule type="cellIs" dxfId="2786" priority="237" operator="lessThan">
      <formula>0</formula>
    </cfRule>
  </conditionalFormatting>
  <conditionalFormatting sqref="P423">
    <cfRule type="cellIs" dxfId="2785" priority="236" operator="lessThan">
      <formula>0</formula>
    </cfRule>
  </conditionalFormatting>
  <conditionalFormatting sqref="P423">
    <cfRule type="cellIs" dxfId="2784" priority="235" operator="lessThan">
      <formula>0</formula>
    </cfRule>
  </conditionalFormatting>
  <conditionalFormatting sqref="P423">
    <cfRule type="cellIs" dxfId="2783" priority="234" operator="lessThan">
      <formula>0</formula>
    </cfRule>
  </conditionalFormatting>
  <conditionalFormatting sqref="P423">
    <cfRule type="cellIs" dxfId="2782" priority="233" operator="lessThan">
      <formula>0</formula>
    </cfRule>
  </conditionalFormatting>
  <conditionalFormatting sqref="P423">
    <cfRule type="cellIs" dxfId="2781" priority="232" operator="lessThan">
      <formula>0</formula>
    </cfRule>
  </conditionalFormatting>
  <conditionalFormatting sqref="P423">
    <cfRule type="cellIs" dxfId="2780" priority="231" operator="lessThan">
      <formula>0</formula>
    </cfRule>
  </conditionalFormatting>
  <conditionalFormatting sqref="P423">
    <cfRule type="cellIs" dxfId="2779" priority="230" operator="lessThan">
      <formula>0</formula>
    </cfRule>
  </conditionalFormatting>
  <conditionalFormatting sqref="P426">
    <cfRule type="cellIs" dxfId="2778" priority="229" operator="lessThan">
      <formula>0</formula>
    </cfRule>
  </conditionalFormatting>
  <conditionalFormatting sqref="P427">
    <cfRule type="cellIs" dxfId="2777" priority="228" operator="lessThan">
      <formula>0</formula>
    </cfRule>
  </conditionalFormatting>
  <conditionalFormatting sqref="P427">
    <cfRule type="cellIs" dxfId="2776" priority="227" operator="lessThan">
      <formula>0</formula>
    </cfRule>
  </conditionalFormatting>
  <conditionalFormatting sqref="P429">
    <cfRule type="cellIs" dxfId="2775" priority="226" operator="lessThan">
      <formula>0</formula>
    </cfRule>
  </conditionalFormatting>
  <conditionalFormatting sqref="P429">
    <cfRule type="cellIs" dxfId="2774" priority="225" operator="lessThan">
      <formula>0</formula>
    </cfRule>
  </conditionalFormatting>
  <conditionalFormatting sqref="P429">
    <cfRule type="cellIs" dxfId="2773" priority="224" operator="lessThan">
      <formula>0</formula>
    </cfRule>
  </conditionalFormatting>
  <conditionalFormatting sqref="P429">
    <cfRule type="cellIs" dxfId="2772" priority="223" operator="lessThan">
      <formula>0</formula>
    </cfRule>
  </conditionalFormatting>
  <conditionalFormatting sqref="P429">
    <cfRule type="cellIs" dxfId="2771" priority="222" operator="lessThan">
      <formula>0</formula>
    </cfRule>
  </conditionalFormatting>
  <conditionalFormatting sqref="P429">
    <cfRule type="cellIs" dxfId="2770" priority="221" operator="lessThan">
      <formula>0</formula>
    </cfRule>
  </conditionalFormatting>
  <conditionalFormatting sqref="P429">
    <cfRule type="cellIs" dxfId="2769" priority="220" operator="lessThan">
      <formula>0</formula>
    </cfRule>
  </conditionalFormatting>
  <conditionalFormatting sqref="P429">
    <cfRule type="cellIs" dxfId="2768" priority="219" operator="lessThan">
      <formula>0</formula>
    </cfRule>
  </conditionalFormatting>
  <conditionalFormatting sqref="P432">
    <cfRule type="cellIs" dxfId="2767" priority="218" operator="lessThan">
      <formula>0</formula>
    </cfRule>
  </conditionalFormatting>
  <conditionalFormatting sqref="P435">
    <cfRule type="cellIs" dxfId="2766" priority="217" operator="lessThan">
      <formula>0</formula>
    </cfRule>
  </conditionalFormatting>
  <conditionalFormatting sqref="P435">
    <cfRule type="cellIs" dxfId="2765" priority="216" operator="lessThan">
      <formula>0</formula>
    </cfRule>
  </conditionalFormatting>
  <conditionalFormatting sqref="P435">
    <cfRule type="cellIs" dxfId="2764" priority="215" operator="lessThan">
      <formula>0</formula>
    </cfRule>
  </conditionalFormatting>
  <conditionalFormatting sqref="P435">
    <cfRule type="cellIs" dxfId="2763" priority="214" operator="lessThan">
      <formula>0</formula>
    </cfRule>
  </conditionalFormatting>
  <conditionalFormatting sqref="P435">
    <cfRule type="cellIs" dxfId="2762" priority="213" operator="lessThan">
      <formula>0</formula>
    </cfRule>
  </conditionalFormatting>
  <conditionalFormatting sqref="P435">
    <cfRule type="cellIs" dxfId="2761" priority="212" operator="lessThan">
      <formula>0</formula>
    </cfRule>
  </conditionalFormatting>
  <conditionalFormatting sqref="P435">
    <cfRule type="cellIs" dxfId="2760" priority="211" operator="lessThan">
      <formula>0</formula>
    </cfRule>
  </conditionalFormatting>
  <conditionalFormatting sqref="P435">
    <cfRule type="cellIs" dxfId="2759" priority="210" operator="lessThan">
      <formula>0</formula>
    </cfRule>
  </conditionalFormatting>
  <conditionalFormatting sqref="P438">
    <cfRule type="cellIs" dxfId="2758" priority="209" operator="lessThan">
      <formula>0</formula>
    </cfRule>
  </conditionalFormatting>
  <conditionalFormatting sqref="P439">
    <cfRule type="cellIs" dxfId="2757" priority="208" operator="lessThan">
      <formula>0</formula>
    </cfRule>
  </conditionalFormatting>
  <conditionalFormatting sqref="P439">
    <cfRule type="cellIs" dxfId="2756" priority="207" operator="lessThan">
      <formula>0</formula>
    </cfRule>
  </conditionalFormatting>
  <conditionalFormatting sqref="P441">
    <cfRule type="cellIs" dxfId="2755" priority="206" operator="lessThan">
      <formula>0</formula>
    </cfRule>
  </conditionalFormatting>
  <conditionalFormatting sqref="P441">
    <cfRule type="cellIs" dxfId="2754" priority="205" operator="lessThan">
      <formula>0</formula>
    </cfRule>
  </conditionalFormatting>
  <conditionalFormatting sqref="P441">
    <cfRule type="cellIs" dxfId="2753" priority="204" operator="lessThan">
      <formula>0</formula>
    </cfRule>
  </conditionalFormatting>
  <conditionalFormatting sqref="P441">
    <cfRule type="cellIs" dxfId="2752" priority="203" operator="lessThan">
      <formula>0</formula>
    </cfRule>
  </conditionalFormatting>
  <conditionalFormatting sqref="P441">
    <cfRule type="cellIs" dxfId="2751" priority="202" operator="lessThan">
      <formula>0</formula>
    </cfRule>
  </conditionalFormatting>
  <conditionalFormatting sqref="P441">
    <cfRule type="cellIs" dxfId="2750" priority="201" operator="lessThan">
      <formula>0</formula>
    </cfRule>
  </conditionalFormatting>
  <conditionalFormatting sqref="P441">
    <cfRule type="cellIs" dxfId="2749" priority="200" operator="lessThan">
      <formula>0</formula>
    </cfRule>
  </conditionalFormatting>
  <conditionalFormatting sqref="P441">
    <cfRule type="cellIs" dxfId="2748" priority="199" operator="lessThan">
      <formula>0</formula>
    </cfRule>
  </conditionalFormatting>
  <conditionalFormatting sqref="P444">
    <cfRule type="cellIs" dxfId="2747" priority="198" operator="lessThan">
      <formula>0</formula>
    </cfRule>
  </conditionalFormatting>
  <conditionalFormatting sqref="P445">
    <cfRule type="cellIs" dxfId="2746" priority="197" operator="lessThan">
      <formula>0</formula>
    </cfRule>
  </conditionalFormatting>
  <conditionalFormatting sqref="P445">
    <cfRule type="cellIs" dxfId="2745" priority="196" operator="lessThan">
      <formula>0</formula>
    </cfRule>
  </conditionalFormatting>
  <conditionalFormatting sqref="P448">
    <cfRule type="cellIs" dxfId="2744" priority="195" operator="lessThan">
      <formula>0</formula>
    </cfRule>
  </conditionalFormatting>
  <conditionalFormatting sqref="P448">
    <cfRule type="cellIs" dxfId="2743" priority="194" operator="lessThan">
      <formula>0</formula>
    </cfRule>
  </conditionalFormatting>
  <conditionalFormatting sqref="P448">
    <cfRule type="cellIs" dxfId="2742" priority="193" operator="lessThan">
      <formula>0</formula>
    </cfRule>
  </conditionalFormatting>
  <conditionalFormatting sqref="P448">
    <cfRule type="cellIs" dxfId="2741" priority="192" operator="lessThan">
      <formula>0</formula>
    </cfRule>
  </conditionalFormatting>
  <conditionalFormatting sqref="P448">
    <cfRule type="cellIs" dxfId="2740" priority="191" operator="lessThan">
      <formula>0</formula>
    </cfRule>
  </conditionalFormatting>
  <conditionalFormatting sqref="P448">
    <cfRule type="cellIs" dxfId="2739" priority="190" operator="lessThan">
      <formula>0</formula>
    </cfRule>
  </conditionalFormatting>
  <conditionalFormatting sqref="P448">
    <cfRule type="cellIs" dxfId="2738" priority="189" operator="lessThan">
      <formula>0</formula>
    </cfRule>
  </conditionalFormatting>
  <conditionalFormatting sqref="P448">
    <cfRule type="cellIs" dxfId="2737" priority="188" operator="lessThan">
      <formula>0</formula>
    </cfRule>
  </conditionalFormatting>
  <conditionalFormatting sqref="P451">
    <cfRule type="cellIs" dxfId="2736" priority="187" operator="lessThan">
      <formula>0</formula>
    </cfRule>
  </conditionalFormatting>
  <conditionalFormatting sqref="P452">
    <cfRule type="cellIs" dxfId="2735" priority="186" operator="lessThan">
      <formula>0</formula>
    </cfRule>
  </conditionalFormatting>
  <conditionalFormatting sqref="P452">
    <cfRule type="cellIs" dxfId="2734" priority="185" operator="lessThan">
      <formula>0</formula>
    </cfRule>
  </conditionalFormatting>
  <conditionalFormatting sqref="P454">
    <cfRule type="cellIs" dxfId="2733" priority="184" operator="lessThan">
      <formula>0</formula>
    </cfRule>
  </conditionalFormatting>
  <conditionalFormatting sqref="P454">
    <cfRule type="cellIs" dxfId="2732" priority="183" operator="lessThan">
      <formula>0</formula>
    </cfRule>
  </conditionalFormatting>
  <conditionalFormatting sqref="P454">
    <cfRule type="cellIs" dxfId="2731" priority="182" operator="lessThan">
      <formula>0</formula>
    </cfRule>
  </conditionalFormatting>
  <conditionalFormatting sqref="P454">
    <cfRule type="cellIs" dxfId="2730" priority="181" operator="lessThan">
      <formula>0</formula>
    </cfRule>
  </conditionalFormatting>
  <conditionalFormatting sqref="P454">
    <cfRule type="cellIs" dxfId="2729" priority="180" operator="lessThan">
      <formula>0</formula>
    </cfRule>
  </conditionalFormatting>
  <conditionalFormatting sqref="P454">
    <cfRule type="cellIs" dxfId="2728" priority="179" operator="lessThan">
      <formula>0</formula>
    </cfRule>
  </conditionalFormatting>
  <conditionalFormatting sqref="P454">
    <cfRule type="cellIs" dxfId="2727" priority="178" operator="lessThan">
      <formula>0</formula>
    </cfRule>
  </conditionalFormatting>
  <conditionalFormatting sqref="P454">
    <cfRule type="cellIs" dxfId="2726" priority="177" operator="lessThan">
      <formula>0</formula>
    </cfRule>
  </conditionalFormatting>
  <conditionalFormatting sqref="P457">
    <cfRule type="cellIs" dxfId="2725" priority="176" operator="lessThan">
      <formula>0</formula>
    </cfRule>
  </conditionalFormatting>
  <conditionalFormatting sqref="P458">
    <cfRule type="cellIs" dxfId="2724" priority="175" operator="lessThan">
      <formula>0</formula>
    </cfRule>
  </conditionalFormatting>
  <conditionalFormatting sqref="P458">
    <cfRule type="cellIs" dxfId="2723" priority="174" operator="lessThan">
      <formula>0</formula>
    </cfRule>
  </conditionalFormatting>
  <conditionalFormatting sqref="P461:P464">
    <cfRule type="cellIs" dxfId="2722" priority="173" operator="lessThan">
      <formula>0</formula>
    </cfRule>
  </conditionalFormatting>
  <conditionalFormatting sqref="P461:P464">
    <cfRule type="expression" dxfId="2721" priority="171">
      <formula>P461/O461&gt;1</formula>
    </cfRule>
    <cfRule type="expression" dxfId="2720" priority="172">
      <formula>P461/O461&lt;1</formula>
    </cfRule>
  </conditionalFormatting>
  <conditionalFormatting sqref="P552 P560 P575 P589">
    <cfRule type="expression" dxfId="2719" priority="169">
      <formula>P552/#REF!&gt;1</formula>
    </cfRule>
    <cfRule type="expression" dxfId="2718" priority="170">
      <formula>P552/#REF!&lt;1</formula>
    </cfRule>
  </conditionalFormatting>
  <conditionalFormatting sqref="P512">
    <cfRule type="cellIs" dxfId="2717" priority="168" operator="lessThan">
      <formula>0</formula>
    </cfRule>
  </conditionalFormatting>
  <conditionalFormatting sqref="P512">
    <cfRule type="expression" dxfId="2716" priority="166">
      <formula>P512/O512&gt;1</formula>
    </cfRule>
    <cfRule type="expression" dxfId="2715" priority="167">
      <formula>P512/O512&lt;1</formula>
    </cfRule>
  </conditionalFormatting>
  <conditionalFormatting sqref="P596">
    <cfRule type="cellIs" dxfId="2714" priority="165" operator="lessThan">
      <formula>0</formula>
    </cfRule>
  </conditionalFormatting>
  <conditionalFormatting sqref="P600">
    <cfRule type="cellIs" dxfId="2713" priority="164" operator="lessThan">
      <formula>0</formula>
    </cfRule>
  </conditionalFormatting>
  <conditionalFormatting sqref="P600">
    <cfRule type="cellIs" dxfId="2712" priority="163" operator="lessThan">
      <formula>0</formula>
    </cfRule>
  </conditionalFormatting>
  <conditionalFormatting sqref="P710">
    <cfRule type="cellIs" dxfId="2711" priority="162" operator="lessThan">
      <formula>0</formula>
    </cfRule>
  </conditionalFormatting>
  <conditionalFormatting sqref="P654 P651 P648:P649 P632:P634">
    <cfRule type="expression" dxfId="2710" priority="149">
      <formula>P632/O632&gt;1</formula>
    </cfRule>
    <cfRule type="expression" dxfId="2709" priority="150">
      <formula>P632/O632&lt;1</formula>
    </cfRule>
  </conditionalFormatting>
  <conditionalFormatting sqref="P507:P510">
    <cfRule type="cellIs" dxfId="2708" priority="161" operator="lessThan">
      <formula>0</formula>
    </cfRule>
  </conditionalFormatting>
  <conditionalFormatting sqref="P507:P510">
    <cfRule type="expression" dxfId="2707" priority="159">
      <formula>P507/O507&gt;1</formula>
    </cfRule>
    <cfRule type="expression" dxfId="2706" priority="160">
      <formula>P507/O507&lt;1</formula>
    </cfRule>
  </conditionalFormatting>
  <conditionalFormatting sqref="P588 P574 P559 P551">
    <cfRule type="cellIs" dxfId="2705" priority="158" operator="lessThan">
      <formula>0</formula>
    </cfRule>
  </conditionalFormatting>
  <conditionalFormatting sqref="P584:P587 P570:P573 P555:P558 P547:P550">
    <cfRule type="cellIs" dxfId="2704" priority="157" operator="lessThan">
      <formula>0</formula>
    </cfRule>
  </conditionalFormatting>
  <conditionalFormatting sqref="P584:P587 P570:P573 P555:P558 P547:P550">
    <cfRule type="expression" dxfId="2703" priority="155">
      <formula>P547/O547&gt;1</formula>
    </cfRule>
    <cfRule type="expression" dxfId="2702" priority="156">
      <formula>P547/O547&lt;1</formula>
    </cfRule>
  </conditionalFormatting>
  <conditionalFormatting sqref="P588 P574 P559 P551">
    <cfRule type="cellIs" dxfId="2701" priority="154" operator="lessThan">
      <formula>0</formula>
    </cfRule>
  </conditionalFormatting>
  <conditionalFormatting sqref="P588 P574 P559 P551">
    <cfRule type="expression" dxfId="2700" priority="152">
      <formula>P551/O551&gt;1</formula>
    </cfRule>
    <cfRule type="expression" dxfId="2699" priority="153">
      <formula>P551/O551&lt;1</formula>
    </cfRule>
  </conditionalFormatting>
  <conditionalFormatting sqref="P654 P651 P648:P649 P632:P634">
    <cfRule type="cellIs" dxfId="2698" priority="151" operator="lessThan">
      <formula>0</formula>
    </cfRule>
  </conditionalFormatting>
  <conditionalFormatting sqref="P504">
    <cfRule type="expression" dxfId="2697" priority="346">
      <formula>P504/#REF!&gt;1</formula>
    </cfRule>
    <cfRule type="expression" dxfId="2696" priority="347">
      <formula>P504/#REF!&lt;1</formula>
    </cfRule>
  </conditionalFormatting>
  <conditionalFormatting sqref="P465">
    <cfRule type="cellIs" dxfId="2695" priority="148" operator="lessThan">
      <formula>0</formula>
    </cfRule>
  </conditionalFormatting>
  <conditionalFormatting sqref="P465">
    <cfRule type="expression" dxfId="2694" priority="146">
      <formula>P465/O465&gt;1</formula>
    </cfRule>
    <cfRule type="expression" dxfId="2693" priority="147">
      <formula>P465/O465&lt;1</formula>
    </cfRule>
  </conditionalFormatting>
  <conditionalFormatting sqref="P511">
    <cfRule type="cellIs" dxfId="2692" priority="145" operator="lessThan">
      <formula>0</formula>
    </cfRule>
  </conditionalFormatting>
  <conditionalFormatting sqref="P511">
    <cfRule type="expression" dxfId="2691" priority="143">
      <formula>P511/O511&gt;1</formula>
    </cfRule>
    <cfRule type="expression" dxfId="2690" priority="144">
      <formula>P511/O511&lt;1</formula>
    </cfRule>
  </conditionalFormatting>
  <conditionalFormatting sqref="P568">
    <cfRule type="cellIs" dxfId="2689" priority="133" operator="lessThan">
      <formula>0</formula>
    </cfRule>
  </conditionalFormatting>
  <conditionalFormatting sqref="P603">
    <cfRule type="expression" dxfId="2688" priority="107">
      <formula>P603/O603&gt;1</formula>
    </cfRule>
    <cfRule type="expression" dxfId="2687" priority="108">
      <formula>P603/O603&lt;1</formula>
    </cfRule>
  </conditionalFormatting>
  <conditionalFormatting sqref="P552">
    <cfRule type="cellIs" dxfId="2686" priority="130" operator="lessThan">
      <formula>0</formula>
    </cfRule>
  </conditionalFormatting>
  <conditionalFormatting sqref="P552">
    <cfRule type="expression" dxfId="2685" priority="128">
      <formula>P552/O552&gt;1</formula>
    </cfRule>
    <cfRule type="expression" dxfId="2684" priority="129">
      <formula>P552/O552&lt;1</formula>
    </cfRule>
  </conditionalFormatting>
  <conditionalFormatting sqref="P560">
    <cfRule type="cellIs" dxfId="2683" priority="127" operator="lessThan">
      <formula>0</formula>
    </cfRule>
  </conditionalFormatting>
  <conditionalFormatting sqref="P560">
    <cfRule type="expression" dxfId="2682" priority="125">
      <formula>P560/O560&gt;1</formula>
    </cfRule>
    <cfRule type="expression" dxfId="2681" priority="126">
      <formula>P560/O560&lt;1</formula>
    </cfRule>
  </conditionalFormatting>
  <conditionalFormatting sqref="P575">
    <cfRule type="cellIs" dxfId="2680" priority="124" operator="lessThan">
      <formula>0</formula>
    </cfRule>
  </conditionalFormatting>
  <conditionalFormatting sqref="P575">
    <cfRule type="expression" dxfId="2679" priority="122">
      <formula>P575/O575&gt;1</formula>
    </cfRule>
    <cfRule type="expression" dxfId="2678" priority="123">
      <formula>P575/O575&lt;1</formula>
    </cfRule>
  </conditionalFormatting>
  <conditionalFormatting sqref="P589">
    <cfRule type="cellIs" dxfId="2677" priority="121" operator="lessThan">
      <formula>0</formula>
    </cfRule>
  </conditionalFormatting>
  <conditionalFormatting sqref="P589">
    <cfRule type="expression" dxfId="2676" priority="119">
      <formula>P589/O589&gt;1</formula>
    </cfRule>
    <cfRule type="expression" dxfId="2675" priority="120">
      <formula>P589/O589&lt;1</formula>
    </cfRule>
  </conditionalFormatting>
  <conditionalFormatting sqref="P521">
    <cfRule type="cellIs" dxfId="2674" priority="142" operator="lessThan">
      <formula>0</formula>
    </cfRule>
  </conditionalFormatting>
  <conditionalFormatting sqref="P521">
    <cfRule type="expression" dxfId="2673" priority="140">
      <formula>P521/O521&gt;1</formula>
    </cfRule>
    <cfRule type="expression" dxfId="2672" priority="141">
      <formula>P521/O521&lt;1</formula>
    </cfRule>
  </conditionalFormatting>
  <conditionalFormatting sqref="P529">
    <cfRule type="cellIs" dxfId="2671" priority="139" operator="lessThan">
      <formula>0</formula>
    </cfRule>
  </conditionalFormatting>
  <conditionalFormatting sqref="P529">
    <cfRule type="expression" dxfId="2670" priority="137">
      <formula>P529/O529&gt;1</formula>
    </cfRule>
    <cfRule type="expression" dxfId="2669" priority="138">
      <formula>P529/O529&lt;1</formula>
    </cfRule>
  </conditionalFormatting>
  <conditionalFormatting sqref="P582">
    <cfRule type="expression" dxfId="2668" priority="116">
      <formula>P582/O582&gt;1</formula>
    </cfRule>
    <cfRule type="expression" dxfId="2667" priority="117">
      <formula>P582/O582&lt;1</formula>
    </cfRule>
  </conditionalFormatting>
  <conditionalFormatting sqref="P537">
    <cfRule type="cellIs" dxfId="2666" priority="136" operator="lessThan">
      <formula>0</formula>
    </cfRule>
  </conditionalFormatting>
  <conditionalFormatting sqref="P537">
    <cfRule type="expression" dxfId="2665" priority="134">
      <formula>P537/O537&gt;1</formula>
    </cfRule>
    <cfRule type="expression" dxfId="2664" priority="135">
      <formula>P537/O537&lt;1</formula>
    </cfRule>
  </conditionalFormatting>
  <conditionalFormatting sqref="P642:P645 P636:P637">
    <cfRule type="cellIs" dxfId="2663" priority="115" operator="lessThan">
      <formula>0</formula>
    </cfRule>
  </conditionalFormatting>
  <conditionalFormatting sqref="P568">
    <cfRule type="expression" dxfId="2662" priority="131">
      <formula>P568/O568&gt;1</formula>
    </cfRule>
    <cfRule type="expression" dxfId="2661" priority="132">
      <formula>P568/O568&lt;1</formula>
    </cfRule>
  </conditionalFormatting>
  <conditionalFormatting sqref="P597">
    <cfRule type="cellIs" dxfId="2660" priority="114" operator="lessThan">
      <formula>0</formula>
    </cfRule>
  </conditionalFormatting>
  <conditionalFormatting sqref="P608">
    <cfRule type="expression" dxfId="2659" priority="102">
      <formula>P608/O608&gt;1</formula>
    </cfRule>
    <cfRule type="expression" dxfId="2658" priority="103">
      <formula>P608/O608&lt;1</formula>
    </cfRule>
  </conditionalFormatting>
  <conditionalFormatting sqref="P582">
    <cfRule type="cellIs" dxfId="2657" priority="118" operator="lessThan">
      <formula>0</formula>
    </cfRule>
  </conditionalFormatting>
  <conditionalFormatting sqref="P597">
    <cfRule type="expression" dxfId="2656" priority="112">
      <formula>P597/O597&gt;1</formula>
    </cfRule>
    <cfRule type="expression" dxfId="2655" priority="113">
      <formula>P597/O597&lt;1</formula>
    </cfRule>
  </conditionalFormatting>
  <conditionalFormatting sqref="P676:P679">
    <cfRule type="cellIs" dxfId="2654" priority="101" operator="lessThan">
      <formula>0</formula>
    </cfRule>
  </conditionalFormatting>
  <conditionalFormatting sqref="P678">
    <cfRule type="cellIs" dxfId="2653" priority="100" operator="lessThan">
      <formula>0</formula>
    </cfRule>
  </conditionalFormatting>
  <conditionalFormatting sqref="P680:P683">
    <cfRule type="cellIs" dxfId="2652" priority="99" operator="lessThan">
      <formula>0</formula>
    </cfRule>
  </conditionalFormatting>
  <conditionalFormatting sqref="P682">
    <cfRule type="cellIs" dxfId="2651" priority="98" operator="lessThan">
      <formula>0</formula>
    </cfRule>
  </conditionalFormatting>
  <conditionalFormatting sqref="P684:P687">
    <cfRule type="cellIs" dxfId="2650" priority="97" operator="lessThan">
      <formula>0</formula>
    </cfRule>
  </conditionalFormatting>
  <conditionalFormatting sqref="P686">
    <cfRule type="cellIs" dxfId="2649" priority="96" operator="lessThan">
      <formula>0</formula>
    </cfRule>
  </conditionalFormatting>
  <conditionalFormatting sqref="P688:P691">
    <cfRule type="cellIs" dxfId="2648" priority="95" operator="lessThan">
      <formula>0</formula>
    </cfRule>
  </conditionalFormatting>
  <conditionalFormatting sqref="P690">
    <cfRule type="cellIs" dxfId="2647" priority="94" operator="lessThan">
      <formula>0</formula>
    </cfRule>
  </conditionalFormatting>
  <conditionalFormatting sqref="P692:P693 P695">
    <cfRule type="cellIs" dxfId="2646" priority="93" operator="lessThan">
      <formula>0</formula>
    </cfRule>
  </conditionalFormatting>
  <conditionalFormatting sqref="P696:P699">
    <cfRule type="cellIs" dxfId="2645" priority="92" operator="lessThan">
      <formula>0</formula>
    </cfRule>
  </conditionalFormatting>
  <conditionalFormatting sqref="P698">
    <cfRule type="cellIs" dxfId="2644" priority="91" operator="lessThan">
      <formula>0</formula>
    </cfRule>
  </conditionalFormatting>
  <conditionalFormatting sqref="P700:P703">
    <cfRule type="cellIs" dxfId="2643" priority="90" operator="lessThan">
      <formula>0</formula>
    </cfRule>
  </conditionalFormatting>
  <conditionalFormatting sqref="P702">
    <cfRule type="cellIs" dxfId="2642" priority="89" operator="lessThan">
      <formula>0</formula>
    </cfRule>
  </conditionalFormatting>
  <conditionalFormatting sqref="P704:P707">
    <cfRule type="cellIs" dxfId="2641" priority="88" operator="lessThan">
      <formula>0</formula>
    </cfRule>
  </conditionalFormatting>
  <conditionalFormatting sqref="P706">
    <cfRule type="cellIs" dxfId="2640" priority="87" operator="lessThan">
      <formula>0</formula>
    </cfRule>
  </conditionalFormatting>
  <conditionalFormatting sqref="P712:P715">
    <cfRule type="cellIs" dxfId="2639" priority="86" operator="lessThan">
      <formula>0</formula>
    </cfRule>
  </conditionalFormatting>
  <conditionalFormatting sqref="P714">
    <cfRule type="cellIs" dxfId="2638" priority="85" operator="lessThan">
      <formula>0</formula>
    </cfRule>
  </conditionalFormatting>
  <conditionalFormatting sqref="P716:P719">
    <cfRule type="cellIs" dxfId="2637" priority="84" operator="lessThan">
      <formula>0</formula>
    </cfRule>
  </conditionalFormatting>
  <conditionalFormatting sqref="P718">
    <cfRule type="cellIs" dxfId="2636" priority="83" operator="lessThan">
      <formula>0</formula>
    </cfRule>
  </conditionalFormatting>
  <conditionalFormatting sqref="P466">
    <cfRule type="cellIs" dxfId="2635" priority="82" operator="lessThan">
      <formula>0</formula>
    </cfRule>
  </conditionalFormatting>
  <conditionalFormatting sqref="P505">
    <cfRule type="cellIs" dxfId="2634" priority="81" operator="lessThan">
      <formula>0</formula>
    </cfRule>
  </conditionalFormatting>
  <conditionalFormatting sqref="P513">
    <cfRule type="cellIs" dxfId="2633" priority="80" operator="lessThan">
      <formula>0</formula>
    </cfRule>
  </conditionalFormatting>
  <conditionalFormatting sqref="P522">
    <cfRule type="cellIs" dxfId="2632" priority="79" operator="lessThan">
      <formula>0</formula>
    </cfRule>
  </conditionalFormatting>
  <conditionalFormatting sqref="P530">
    <cfRule type="cellIs" dxfId="2631" priority="78" operator="lessThan">
      <formula>0</formula>
    </cfRule>
  </conditionalFormatting>
  <conditionalFormatting sqref="P538">
    <cfRule type="cellIs" dxfId="2630" priority="77" operator="lessThan">
      <formula>0</formula>
    </cfRule>
  </conditionalFormatting>
  <conditionalFormatting sqref="P553">
    <cfRule type="cellIs" dxfId="2629" priority="76" operator="lessThan">
      <formula>0</formula>
    </cfRule>
  </conditionalFormatting>
  <conditionalFormatting sqref="P561">
    <cfRule type="cellIs" dxfId="2628" priority="75" operator="lessThan">
      <formula>0</formula>
    </cfRule>
  </conditionalFormatting>
  <conditionalFormatting sqref="P590">
    <cfRule type="cellIs" dxfId="2627" priority="74" operator="lessThan">
      <formula>0</formula>
    </cfRule>
  </conditionalFormatting>
  <conditionalFormatting sqref="P492:P496">
    <cfRule type="cellIs" dxfId="2626" priority="73" operator="lessThan">
      <formula>0</formula>
    </cfRule>
  </conditionalFormatting>
  <conditionalFormatting sqref="P492:P496">
    <cfRule type="expression" dxfId="2625" priority="71">
      <formula>P492/O492&gt;1</formula>
    </cfRule>
    <cfRule type="expression" dxfId="2624" priority="72">
      <formula>P492/O492&lt;1</formula>
    </cfRule>
  </conditionalFormatting>
  <conditionalFormatting sqref="P720:P723">
    <cfRule type="cellIs" dxfId="2623" priority="70" operator="lessThan">
      <formula>0</formula>
    </cfRule>
  </conditionalFormatting>
  <conditionalFormatting sqref="P722">
    <cfRule type="cellIs" dxfId="2622" priority="69" operator="lessThan">
      <formula>0</formula>
    </cfRule>
  </conditionalFormatting>
  <conditionalFormatting sqref="P639:P640">
    <cfRule type="expression" dxfId="2621" priority="67">
      <formula>P639/O639&gt;1</formula>
    </cfRule>
    <cfRule type="expression" dxfId="2620" priority="68">
      <formula>P639/O639&lt;1</formula>
    </cfRule>
  </conditionalFormatting>
  <conditionalFormatting sqref="P639:P640">
    <cfRule type="cellIs" dxfId="2619" priority="66" operator="lessThan">
      <formula>0</formula>
    </cfRule>
  </conditionalFormatting>
  <conditionalFormatting sqref="P357:P360">
    <cfRule type="cellIs" dxfId="2618" priority="65" operator="lessThan">
      <formula>0</formula>
    </cfRule>
  </conditionalFormatting>
  <conditionalFormatting sqref="P779">
    <cfRule type="cellIs" dxfId="2617" priority="64" operator="lessThan">
      <formula>0</formula>
    </cfRule>
  </conditionalFormatting>
  <conditionalFormatting sqref="P779">
    <cfRule type="cellIs" dxfId="2616" priority="63" operator="lessThan">
      <formula>0</formula>
    </cfRule>
  </conditionalFormatting>
  <conditionalFormatting sqref="P795">
    <cfRule type="cellIs" dxfId="2615" priority="62" operator="lessThan">
      <formula>0</formula>
    </cfRule>
  </conditionalFormatting>
  <conditionalFormatting sqref="P727:P730">
    <cfRule type="cellIs" dxfId="2614" priority="61" operator="lessThan">
      <formula>0</formula>
    </cfRule>
  </conditionalFormatting>
  <conditionalFormatting sqref="P727:P730">
    <cfRule type="expression" dxfId="2613" priority="59">
      <formula>P727/O727&gt;1</formula>
    </cfRule>
    <cfRule type="expression" dxfId="2612" priority="60">
      <formula>P727/O727&lt;1</formula>
    </cfRule>
  </conditionalFormatting>
  <conditionalFormatting sqref="P733:P735">
    <cfRule type="cellIs" dxfId="2611" priority="58" operator="lessThan">
      <formula>0</formula>
    </cfRule>
  </conditionalFormatting>
  <conditionalFormatting sqref="P733:P735">
    <cfRule type="expression" dxfId="2610" priority="56">
      <formula>P733/O733&gt;1</formula>
    </cfRule>
    <cfRule type="expression" dxfId="2609" priority="57">
      <formula>P733/O733&lt;1</formula>
    </cfRule>
  </conditionalFormatting>
  <conditionalFormatting sqref="P770:P773">
    <cfRule type="cellIs" dxfId="2608" priority="55" operator="lessThan">
      <formula>0</formula>
    </cfRule>
  </conditionalFormatting>
  <conditionalFormatting sqref="P770:P773">
    <cfRule type="cellIs" dxfId="2607" priority="54" operator="lessThan">
      <formula>0</formula>
    </cfRule>
  </conditionalFormatting>
  <conditionalFormatting sqref="P770:P773">
    <cfRule type="expression" dxfId="2606" priority="52">
      <formula>P770/O770&gt;1</formula>
    </cfRule>
    <cfRule type="expression" dxfId="2605" priority="53">
      <formula>P770/O770&lt;1</formula>
    </cfRule>
  </conditionalFormatting>
  <conditionalFormatting sqref="P802">
    <cfRule type="cellIs" dxfId="2604" priority="51" operator="lessThan">
      <formula>0</formula>
    </cfRule>
  </conditionalFormatting>
  <conditionalFormatting sqref="P798:P800">
    <cfRule type="cellIs" dxfId="2603" priority="50" operator="lessThan">
      <formula>0</formula>
    </cfRule>
  </conditionalFormatting>
  <conditionalFormatting sqref="P798:P800">
    <cfRule type="expression" dxfId="2602" priority="48">
      <formula>P798/O798&gt;1</formula>
    </cfRule>
    <cfRule type="expression" dxfId="2601" priority="49">
      <formula>P798/O798&lt;1</formula>
    </cfRule>
  </conditionalFormatting>
  <conditionalFormatting sqref="P796">
    <cfRule type="cellIs" dxfId="2600" priority="47" operator="lessThan">
      <formula>0</formula>
    </cfRule>
  </conditionalFormatting>
  <conditionalFormatting sqref="P792:P794">
    <cfRule type="cellIs" dxfId="2599" priority="46" operator="lessThan">
      <formula>0</formula>
    </cfRule>
  </conditionalFormatting>
  <conditionalFormatting sqref="P804:P806">
    <cfRule type="cellIs" dxfId="2598" priority="45" operator="lessThan">
      <formula>0</formula>
    </cfRule>
  </conditionalFormatting>
  <conditionalFormatting sqref="P804:P806">
    <cfRule type="expression" dxfId="2597" priority="43">
      <formula>P804/O804&gt;1</formula>
    </cfRule>
    <cfRule type="expression" dxfId="2596" priority="44">
      <formula>P804/O804&lt;1</formula>
    </cfRule>
  </conditionalFormatting>
  <conditionalFormatting sqref="P808">
    <cfRule type="cellIs" dxfId="2595" priority="42" operator="lessThan">
      <formula>0</formula>
    </cfRule>
  </conditionalFormatting>
  <conditionalFormatting sqref="P814">
    <cfRule type="cellIs" dxfId="2594" priority="41" operator="lessThan">
      <formula>0</formula>
    </cfRule>
  </conditionalFormatting>
  <conditionalFormatting sqref="P810:P812">
    <cfRule type="cellIs" dxfId="2593" priority="40" operator="lessThan">
      <formula>0</formula>
    </cfRule>
  </conditionalFormatting>
  <conditionalFormatting sqref="P810:P812">
    <cfRule type="expression" dxfId="2592" priority="38">
      <formula>P810/O810&gt;1</formula>
    </cfRule>
    <cfRule type="expression" dxfId="2591" priority="39">
      <formula>P810/O810&lt;1</formula>
    </cfRule>
  </conditionalFormatting>
  <conditionalFormatting sqref="P787:P788">
    <cfRule type="cellIs" dxfId="2590" priority="37" operator="lessThan">
      <formula>0</formula>
    </cfRule>
  </conditionalFormatting>
  <conditionalFormatting sqref="P787:P788">
    <cfRule type="expression" dxfId="2589" priority="35">
      <formula>P787/O787&gt;1</formula>
    </cfRule>
    <cfRule type="expression" dxfId="2588" priority="36">
      <formula>P787/O787&lt;1</formula>
    </cfRule>
  </conditionalFormatting>
  <conditionalFormatting sqref="P820">
    <cfRule type="cellIs" dxfId="2587" priority="34" operator="lessThan">
      <formula>0</formula>
    </cfRule>
  </conditionalFormatting>
  <conditionalFormatting sqref="P816:P818">
    <cfRule type="cellIs" dxfId="2586" priority="33" operator="lessThan">
      <formula>0</formula>
    </cfRule>
  </conditionalFormatting>
  <conditionalFormatting sqref="P816:P818">
    <cfRule type="expression" dxfId="2585" priority="31">
      <formula>P816/O816&gt;1</formula>
    </cfRule>
    <cfRule type="expression" dxfId="2584" priority="32">
      <formula>P816/O816&lt;1</formula>
    </cfRule>
  </conditionalFormatting>
  <conditionalFormatting sqref="P739:P743 P745:P749 P751:P755 P757:P761 P763:P767">
    <cfRule type="expression" dxfId="2583" priority="29">
      <formula>P739/O739&gt;1</formula>
    </cfRule>
    <cfRule type="expression" dxfId="2582" priority="30">
      <formula>P739/O739&lt;1</formula>
    </cfRule>
  </conditionalFormatting>
  <conditionalFormatting sqref="P784">
    <cfRule type="cellIs" dxfId="2581" priority="28" operator="lessThan">
      <formula>0</formula>
    </cfRule>
  </conditionalFormatting>
  <conditionalFormatting sqref="P784">
    <cfRule type="expression" dxfId="2580" priority="26">
      <formula>P784/O784&gt;1</formula>
    </cfRule>
    <cfRule type="expression" dxfId="2579" priority="27">
      <formula>P784/O784&lt;1</formula>
    </cfRule>
  </conditionalFormatting>
  <conditionalFormatting sqref="P731:P732">
    <cfRule type="expression" dxfId="2578" priority="24">
      <formula>P731/O731&lt;1</formula>
    </cfRule>
    <cfRule type="expression" dxfId="2577" priority="25">
      <formula>P731/O731&gt;1</formula>
    </cfRule>
  </conditionalFormatting>
  <conditionalFormatting sqref="P774">
    <cfRule type="expression" dxfId="2576" priority="22">
      <formula>P774/O774&lt;1</formula>
    </cfRule>
    <cfRule type="expression" dxfId="2575" priority="23">
      <formula>P774/O774&gt;1</formula>
    </cfRule>
  </conditionalFormatting>
  <conditionalFormatting sqref="P775:P778">
    <cfRule type="cellIs" dxfId="2574" priority="21" operator="lessThan">
      <formula>0</formula>
    </cfRule>
  </conditionalFormatting>
  <conditionalFormatting sqref="P775:P778">
    <cfRule type="cellIs" dxfId="2573" priority="20" operator="lessThan">
      <formula>0</formula>
    </cfRule>
  </conditionalFormatting>
  <conditionalFormatting sqref="P775:P778">
    <cfRule type="expression" dxfId="2572" priority="18">
      <formula>P775/O775&gt;1</formula>
    </cfRule>
    <cfRule type="expression" dxfId="2571" priority="19">
      <formula>P775/O775&lt;1</formula>
    </cfRule>
  </conditionalFormatting>
  <conditionalFormatting sqref="P781:P783">
    <cfRule type="cellIs" dxfId="2570" priority="17" operator="lessThan">
      <formula>0</formula>
    </cfRule>
  </conditionalFormatting>
  <conditionalFormatting sqref="P781:P783">
    <cfRule type="cellIs" dxfId="2569" priority="16" operator="lessThan">
      <formula>0</formula>
    </cfRule>
  </conditionalFormatting>
  <conditionalFormatting sqref="P781:P783">
    <cfRule type="expression" dxfId="2568" priority="14">
      <formula>P781/O781&gt;1</formula>
    </cfRule>
    <cfRule type="expression" dxfId="2567" priority="15">
      <formula>P781/O781&lt;1</formula>
    </cfRule>
  </conditionalFormatting>
  <conditionalFormatting sqref="P801">
    <cfRule type="cellIs" dxfId="2566" priority="13" operator="lessThan">
      <formula>0</formula>
    </cfRule>
  </conditionalFormatting>
  <conditionalFormatting sqref="P801">
    <cfRule type="expression" dxfId="2565" priority="11">
      <formula>P801/O801&gt;1</formula>
    </cfRule>
    <cfRule type="expression" dxfId="2564" priority="12">
      <formula>P801/O801&lt;1</formula>
    </cfRule>
  </conditionalFormatting>
  <conditionalFormatting sqref="P807">
    <cfRule type="cellIs" dxfId="2563" priority="10" operator="lessThan">
      <formula>0</formula>
    </cfRule>
  </conditionalFormatting>
  <conditionalFormatting sqref="P807">
    <cfRule type="expression" dxfId="2562" priority="8">
      <formula>P807/O807&gt;1</formula>
    </cfRule>
    <cfRule type="expression" dxfId="2561" priority="9">
      <formula>P807/O807&lt;1</formula>
    </cfRule>
  </conditionalFormatting>
  <conditionalFormatting sqref="P813">
    <cfRule type="cellIs" dxfId="2560" priority="7" operator="lessThan">
      <formula>0</formula>
    </cfRule>
  </conditionalFormatting>
  <conditionalFormatting sqref="P813">
    <cfRule type="expression" dxfId="2559" priority="5">
      <formula>P813/O813&gt;1</formula>
    </cfRule>
    <cfRule type="expression" dxfId="2558" priority="6">
      <formula>P813/O813&lt;1</formula>
    </cfRule>
  </conditionalFormatting>
  <conditionalFormatting sqref="P819">
    <cfRule type="cellIs" dxfId="2557" priority="4" operator="lessThan">
      <formula>0</formula>
    </cfRule>
  </conditionalFormatting>
  <conditionalFormatting sqref="P819">
    <cfRule type="expression" dxfId="2556" priority="2">
      <formula>P819/O819&gt;1</formula>
    </cfRule>
    <cfRule type="expression" dxfId="2555" priority="3">
      <formula>P819/O819&lt;1</formula>
    </cfRule>
  </conditionalFormatting>
  <conditionalFormatting sqref="P661">
    <cfRule type="cellIs" dxfId="2554" priority="1" operator="lessThan">
      <formula>0</formula>
    </cfRule>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F650" zoomScale="75" zoomScaleNormal="75" workbookViewId="0">
      <selection activeCell="Q667" sqref="Q667"/>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814</v>
      </c>
      <c r="C2" t="s">
        <v>815</v>
      </c>
      <c r="D2" t="s">
        <v>816</v>
      </c>
      <c r="E2" t="s">
        <v>729</v>
      </c>
      <c r="F2" t="s">
        <v>395</v>
      </c>
      <c r="G2" t="s">
        <v>396</v>
      </c>
      <c r="H2" t="s">
        <v>397</v>
      </c>
      <c r="I2" t="s">
        <v>398</v>
      </c>
      <c r="J2" t="s">
        <v>399</v>
      </c>
      <c r="K2" t="s">
        <v>400</v>
      </c>
      <c r="L2" t="s">
        <v>401</v>
      </c>
      <c r="M2" t="s">
        <v>402</v>
      </c>
      <c r="N2" t="s">
        <v>403</v>
      </c>
      <c r="O2" t="s">
        <v>404</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c r="BU2"/>
    </row>
    <row r="3" spans="1:73">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312</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313</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314</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450</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478</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451</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315</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452</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690</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691</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692</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693</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453</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694</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695</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696</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454</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455</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316</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456</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457</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450</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458</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459</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461</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463</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464</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817</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466</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467</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468</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317</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469</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318</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697</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470</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471</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472</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473</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474</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319</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320</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475</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476</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321</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322</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450</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478</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698</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323</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450</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478</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324</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479</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481</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482</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485</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486</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487</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325</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699</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450</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700</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326</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479</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489</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490</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818</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491</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467</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701</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493</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494</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495</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327</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328</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496</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497</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498</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499</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500</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501</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502</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504</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505</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506</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329</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507</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508</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509</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510</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511</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512</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513</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330</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514</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515</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516</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632</v>
      </c>
      <c r="B106" t="s">
        <v>819</v>
      </c>
      <c r="C106" t="s">
        <v>820</v>
      </c>
      <c r="D106" t="s">
        <v>821</v>
      </c>
      <c r="E106" t="s">
        <v>730</v>
      </c>
      <c r="F106" t="s">
        <v>633</v>
      </c>
      <c r="G106" t="s">
        <v>634</v>
      </c>
      <c r="H106" t="s">
        <v>635</v>
      </c>
      <c r="I106" t="s">
        <v>636</v>
      </c>
      <c r="J106" t="s">
        <v>637</v>
      </c>
      <c r="K106" t="s">
        <v>638</v>
      </c>
      <c r="L106" t="s">
        <v>639</v>
      </c>
      <c r="M106" t="s">
        <v>640</v>
      </c>
      <c r="N106" t="s">
        <v>641</v>
      </c>
      <c r="O106" t="s">
        <v>642</v>
      </c>
      <c r="P106" t="s">
        <v>642</v>
      </c>
      <c r="Q106" t="s">
        <v>643</v>
      </c>
      <c r="R106" t="s">
        <v>644</v>
      </c>
      <c r="S106" t="s">
        <v>645</v>
      </c>
      <c r="T106" t="s">
        <v>646</v>
      </c>
      <c r="U106" t="s">
        <v>647</v>
      </c>
      <c r="V106" t="s">
        <v>648</v>
      </c>
      <c r="W106" t="s">
        <v>649</v>
      </c>
      <c r="X106" t="s">
        <v>650</v>
      </c>
      <c r="Y106" t="s">
        <v>651</v>
      </c>
      <c r="Z106" t="s">
        <v>652</v>
      </c>
      <c r="AA106" t="s">
        <v>653</v>
      </c>
      <c r="AB106" t="s">
        <v>654</v>
      </c>
      <c r="AC106" t="s">
        <v>655</v>
      </c>
      <c r="AD106" t="s">
        <v>656</v>
      </c>
      <c r="AE106" t="s">
        <v>657</v>
      </c>
      <c r="AF106" t="s">
        <v>658</v>
      </c>
      <c r="AG106" t="s">
        <v>659</v>
      </c>
      <c r="AH106" t="s">
        <v>660</v>
      </c>
      <c r="AI106" t="s">
        <v>661</v>
      </c>
      <c r="AJ106" t="s">
        <v>662</v>
      </c>
      <c r="AK106" t="s">
        <v>663</v>
      </c>
      <c r="AL106" t="s">
        <v>664</v>
      </c>
      <c r="AM106" t="s">
        <v>665</v>
      </c>
      <c r="AN106" t="s">
        <v>666</v>
      </c>
      <c r="AO106" t="s">
        <v>667</v>
      </c>
      <c r="AP106" t="s">
        <v>668</v>
      </c>
      <c r="AQ106" t="s">
        <v>669</v>
      </c>
      <c r="AR106" t="s">
        <v>670</v>
      </c>
      <c r="AS106" t="s">
        <v>671</v>
      </c>
      <c r="AT106" t="s">
        <v>672</v>
      </c>
      <c r="AU106" t="s">
        <v>673</v>
      </c>
      <c r="AV106" t="s">
        <v>674</v>
      </c>
      <c r="AW106" t="s">
        <v>675</v>
      </c>
      <c r="AX106" t="s">
        <v>676</v>
      </c>
      <c r="AY106" t="s">
        <v>677</v>
      </c>
      <c r="AZ106" t="s">
        <v>678</v>
      </c>
      <c r="BA106" t="s">
        <v>679</v>
      </c>
      <c r="BB106" t="s">
        <v>680</v>
      </c>
      <c r="BC106" t="s">
        <v>681</v>
      </c>
      <c r="BD106" t="s">
        <v>682</v>
      </c>
      <c r="BE106" t="s">
        <v>683</v>
      </c>
      <c r="BF106" t="s">
        <v>684</v>
      </c>
      <c r="BG106" t="s">
        <v>685</v>
      </c>
    </row>
    <row r="107" spans="1:73">
      <c r="A107" t="s">
        <v>686</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822</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688</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321</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324</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326</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814</v>
      </c>
      <c r="C128" t="s">
        <v>823</v>
      </c>
      <c r="D128" t="s">
        <v>816</v>
      </c>
      <c r="E128" t="s">
        <v>729</v>
      </c>
      <c r="F128" t="s">
        <v>395</v>
      </c>
      <c r="G128" t="s">
        <v>517</v>
      </c>
      <c r="H128" t="s">
        <v>397</v>
      </c>
      <c r="I128" t="s">
        <v>398</v>
      </c>
      <c r="J128" t="s">
        <v>399</v>
      </c>
      <c r="K128" t="s">
        <v>518</v>
      </c>
      <c r="L128" t="s">
        <v>401</v>
      </c>
      <c r="M128" t="s">
        <v>402</v>
      </c>
      <c r="N128" t="s">
        <v>403</v>
      </c>
      <c r="O128" t="s">
        <v>519</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c r="BU128"/>
    </row>
    <row r="129" spans="1:73">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348</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702</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703</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828</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829</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349</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350</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311</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351</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534</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352</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704</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830</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353</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354</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355</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356</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535</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357</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358</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536</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706</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538</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359</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360</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539</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540</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541</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542</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544</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545</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546</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547</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550</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718</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551</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552</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553</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728</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731</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732</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733</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555</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556</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632</v>
      </c>
      <c r="B180" t="s">
        <v>819</v>
      </c>
      <c r="C180" t="s">
        <v>820</v>
      </c>
      <c r="D180" t="s">
        <v>821</v>
      </c>
      <c r="E180" t="s">
        <v>730</v>
      </c>
      <c r="F180" t="s">
        <v>633</v>
      </c>
      <c r="G180" t="s">
        <v>634</v>
      </c>
      <c r="H180" t="s">
        <v>635</v>
      </c>
      <c r="I180" t="s">
        <v>636</v>
      </c>
      <c r="J180" t="s">
        <v>637</v>
      </c>
      <c r="K180" t="s">
        <v>638</v>
      </c>
      <c r="L180" t="s">
        <v>639</v>
      </c>
      <c r="M180" t="s">
        <v>640</v>
      </c>
      <c r="N180" t="s">
        <v>641</v>
      </c>
      <c r="O180" t="s">
        <v>642</v>
      </c>
      <c r="P180" t="s">
        <v>642</v>
      </c>
      <c r="Q180" t="s">
        <v>643</v>
      </c>
      <c r="R180" t="s">
        <v>644</v>
      </c>
      <c r="S180" t="s">
        <v>645</v>
      </c>
      <c r="T180" t="s">
        <v>646</v>
      </c>
      <c r="U180" t="s">
        <v>647</v>
      </c>
      <c r="V180" t="s">
        <v>648</v>
      </c>
      <c r="W180" t="s">
        <v>649</v>
      </c>
      <c r="X180" t="s">
        <v>650</v>
      </c>
      <c r="Y180" t="s">
        <v>651</v>
      </c>
      <c r="Z180" t="s">
        <v>652</v>
      </c>
      <c r="AA180" t="s">
        <v>653</v>
      </c>
      <c r="AB180" t="s">
        <v>654</v>
      </c>
      <c r="AC180" t="s">
        <v>655</v>
      </c>
      <c r="AD180" t="s">
        <v>656</v>
      </c>
      <c r="AE180" t="s">
        <v>657</v>
      </c>
      <c r="AF180" t="s">
        <v>658</v>
      </c>
      <c r="AG180" t="s">
        <v>659</v>
      </c>
      <c r="AH180" t="s">
        <v>660</v>
      </c>
      <c r="AI180" t="s">
        <v>661</v>
      </c>
      <c r="AJ180" t="s">
        <v>662</v>
      </c>
      <c r="AK180" t="s">
        <v>663</v>
      </c>
      <c r="AL180" t="s">
        <v>664</v>
      </c>
      <c r="AM180" t="s">
        <v>665</v>
      </c>
      <c r="AN180" t="s">
        <v>666</v>
      </c>
      <c r="AO180" t="s">
        <v>667</v>
      </c>
      <c r="AP180" t="s">
        <v>668</v>
      </c>
      <c r="AQ180" t="s">
        <v>669</v>
      </c>
      <c r="AR180" t="s">
        <v>670</v>
      </c>
      <c r="AS180" t="s">
        <v>671</v>
      </c>
      <c r="AT180" t="s">
        <v>672</v>
      </c>
      <c r="AU180" t="s">
        <v>673</v>
      </c>
      <c r="AV180" t="s">
        <v>674</v>
      </c>
      <c r="AW180" t="s">
        <v>675</v>
      </c>
      <c r="AX180" t="s">
        <v>676</v>
      </c>
      <c r="AY180" t="s">
        <v>677</v>
      </c>
      <c r="AZ180" t="s">
        <v>678</v>
      </c>
      <c r="BA180" t="s">
        <v>679</v>
      </c>
      <c r="BB180" t="s">
        <v>680</v>
      </c>
      <c r="BC180" t="s">
        <v>681</v>
      </c>
      <c r="BD180" t="s">
        <v>682</v>
      </c>
      <c r="BE180" t="s">
        <v>683</v>
      </c>
      <c r="BF180" t="s">
        <v>684</v>
      </c>
      <c r="BG180" t="s">
        <v>685</v>
      </c>
      <c r="BH180" s="80"/>
      <c r="BI180" s="80"/>
      <c r="BJ180" s="80"/>
      <c r="BK180" s="80"/>
      <c r="BL180" s="80"/>
      <c r="BM180" s="80"/>
      <c r="BN180" s="80"/>
      <c r="BO180" s="80"/>
      <c r="BP180" s="80"/>
      <c r="BQ180" s="80"/>
      <c r="BR180" s="80"/>
    </row>
    <row r="181" spans="1:73">
      <c r="A181" t="s">
        <v>686</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822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688</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356</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814</v>
      </c>
      <c r="C219" t="s">
        <v>815</v>
      </c>
      <c r="D219" t="s">
        <v>816</v>
      </c>
      <c r="E219" t="s">
        <v>729</v>
      </c>
      <c r="F219" t="s">
        <v>395</v>
      </c>
      <c r="G219" t="s">
        <v>396</v>
      </c>
      <c r="H219" t="s">
        <v>397</v>
      </c>
      <c r="I219" t="s">
        <v>398</v>
      </c>
      <c r="J219" t="s">
        <v>399</v>
      </c>
      <c r="K219" t="s">
        <v>400</v>
      </c>
      <c r="L219" t="s">
        <v>401</v>
      </c>
      <c r="M219" t="s">
        <v>402</v>
      </c>
      <c r="N219" t="s">
        <v>403</v>
      </c>
      <c r="O219" t="s">
        <v>404</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9">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558</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707</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361</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559</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560</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362</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561</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562</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563</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566</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567</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568</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569</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570</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708</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571</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573</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574</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350</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359</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360</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575</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576</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577</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578</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579</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580</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581</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582</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583</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709</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584</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825</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585</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586</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601</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625</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587</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363</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590</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592</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594</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595</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596</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597</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598</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364</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596</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597</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598</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599</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600</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602</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365</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603</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604</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605</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606</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607</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610</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611</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613</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614</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615</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734</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617</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618</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710</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620</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623</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826</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827</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624</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626</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366</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367</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628</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630</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631</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632</v>
      </c>
      <c r="B302" t="s">
        <v>819</v>
      </c>
      <c r="C302" t="s">
        <v>820</v>
      </c>
      <c r="D302" t="s">
        <v>821</v>
      </c>
      <c r="E302" t="s">
        <v>730</v>
      </c>
      <c r="F302" t="s">
        <v>633</v>
      </c>
      <c r="G302" t="s">
        <v>634</v>
      </c>
      <c r="H302" t="s">
        <v>635</v>
      </c>
      <c r="I302" t="s">
        <v>636</v>
      </c>
      <c r="J302" t="s">
        <v>637</v>
      </c>
      <c r="K302" t="s">
        <v>638</v>
      </c>
      <c r="L302" t="s">
        <v>639</v>
      </c>
      <c r="M302" t="s">
        <v>640</v>
      </c>
      <c r="N302" t="s">
        <v>641</v>
      </c>
      <c r="O302" t="s">
        <v>642</v>
      </c>
      <c r="P302" t="s">
        <v>642</v>
      </c>
      <c r="Q302" t="s">
        <v>643</v>
      </c>
      <c r="R302" t="s">
        <v>644</v>
      </c>
      <c r="S302" t="s">
        <v>645</v>
      </c>
      <c r="T302" t="s">
        <v>646</v>
      </c>
      <c r="U302" t="s">
        <v>647</v>
      </c>
      <c r="V302" t="s">
        <v>648</v>
      </c>
      <c r="W302" t="s">
        <v>649</v>
      </c>
      <c r="X302" t="s">
        <v>650</v>
      </c>
      <c r="Y302" t="s">
        <v>651</v>
      </c>
      <c r="Z302" t="s">
        <v>652</v>
      </c>
      <c r="AA302" t="s">
        <v>653</v>
      </c>
      <c r="AB302" t="s">
        <v>654</v>
      </c>
      <c r="AC302" t="s">
        <v>655</v>
      </c>
      <c r="AD302" t="s">
        <v>656</v>
      </c>
      <c r="AE302" t="s">
        <v>657</v>
      </c>
      <c r="AF302" t="s">
        <v>658</v>
      </c>
      <c r="AG302" t="s">
        <v>659</v>
      </c>
      <c r="AH302" t="s">
        <v>660</v>
      </c>
      <c r="AI302" t="s">
        <v>661</v>
      </c>
      <c r="AJ302" t="s">
        <v>662</v>
      </c>
      <c r="AK302" t="s">
        <v>663</v>
      </c>
      <c r="AL302" t="s">
        <v>664</v>
      </c>
      <c r="AM302" t="s">
        <v>665</v>
      </c>
      <c r="AN302" t="s">
        <v>666</v>
      </c>
      <c r="AO302" t="s">
        <v>667</v>
      </c>
      <c r="AP302" t="s">
        <v>668</v>
      </c>
      <c r="AQ302" t="s">
        <v>669</v>
      </c>
      <c r="AR302" t="s">
        <v>670</v>
      </c>
      <c r="AS302" t="s">
        <v>671</v>
      </c>
      <c r="AT302" t="s">
        <v>672</v>
      </c>
      <c r="AU302" t="s">
        <v>673</v>
      </c>
      <c r="AV302" t="s">
        <v>674</v>
      </c>
      <c r="AW302" t="s">
        <v>675</v>
      </c>
      <c r="AX302" t="s">
        <v>676</v>
      </c>
      <c r="AY302" t="s">
        <v>677</v>
      </c>
      <c r="AZ302" t="s">
        <v>678</v>
      </c>
      <c r="BA302" t="s">
        <v>679</v>
      </c>
      <c r="BB302" t="s">
        <v>680</v>
      </c>
      <c r="BC302" t="s">
        <v>681</v>
      </c>
      <c r="BD302" t="s">
        <v>682</v>
      </c>
      <c r="BE302" t="s">
        <v>683</v>
      </c>
      <c r="BF302" t="s">
        <v>684</v>
      </c>
      <c r="BG302" t="s">
        <v>685</v>
      </c>
    </row>
    <row r="303" spans="1:59">
      <c r="A303" t="s">
        <v>686</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822</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688</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381</v>
      </c>
      <c r="R347" s="134" t="s">
        <v>382</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19" t="s">
        <v>11</v>
      </c>
      <c r="C349" s="219"/>
      <c r="D349" s="219"/>
      <c r="E349" s="219"/>
      <c r="F349" s="219"/>
      <c r="G349" s="219"/>
      <c r="H349" s="219"/>
      <c r="I349" s="219"/>
      <c r="J349" s="219"/>
      <c r="K349" s="219"/>
      <c r="L349" s="219"/>
      <c r="M349" s="219"/>
      <c r="N349" s="219"/>
      <c r="O349" s="115"/>
      <c r="P349" s="115"/>
      <c r="Q349" s="6"/>
      <c r="R349" s="3"/>
    </row>
    <row r="350" spans="1:54">
      <c r="B350" s="220" t="s">
        <v>312</v>
      </c>
      <c r="C350" s="220"/>
      <c r="D350" s="220"/>
      <c r="E350" s="220"/>
      <c r="F350" s="220"/>
      <c r="G350" s="220"/>
      <c r="H350" s="220"/>
      <c r="I350" s="220"/>
      <c r="J350" s="220"/>
      <c r="K350" s="220"/>
      <c r="L350" s="220"/>
      <c r="M350" s="220"/>
      <c r="N350" s="220"/>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390</v>
      </c>
    </row>
    <row r="356" spans="2:18">
      <c r="B356" s="220" t="s">
        <v>313</v>
      </c>
      <c r="C356" s="220"/>
      <c r="D356" s="220"/>
      <c r="E356" s="220"/>
      <c r="F356" s="220"/>
      <c r="G356" s="220"/>
      <c r="H356" s="220"/>
      <c r="I356" s="220"/>
      <c r="J356" s="220"/>
      <c r="K356" s="220"/>
      <c r="L356" s="220"/>
      <c r="M356" s="220"/>
      <c r="N356" s="220"/>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390</v>
      </c>
    </row>
    <row r="362" spans="2:18">
      <c r="B362" s="220" t="s">
        <v>314</v>
      </c>
      <c r="C362" s="220"/>
      <c r="D362" s="220"/>
      <c r="E362" s="220"/>
      <c r="F362" s="220"/>
      <c r="G362" s="220"/>
      <c r="H362" s="220"/>
      <c r="I362" s="220"/>
      <c r="J362" s="220"/>
      <c r="K362" s="220"/>
      <c r="L362" s="220"/>
      <c r="M362" s="220"/>
      <c r="N362" s="220"/>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390</v>
      </c>
    </row>
    <row r="368" spans="2:18">
      <c r="B368" s="220" t="s">
        <v>315</v>
      </c>
      <c r="C368" s="220"/>
      <c r="D368" s="220"/>
      <c r="E368" s="220"/>
      <c r="F368" s="220"/>
      <c r="G368" s="220"/>
      <c r="H368" s="220"/>
      <c r="I368" s="220"/>
      <c r="J368" s="220"/>
      <c r="K368" s="220"/>
      <c r="L368" s="220"/>
      <c r="M368" s="220"/>
      <c r="N368" s="220"/>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390</v>
      </c>
    </row>
    <row r="374" spans="1:18">
      <c r="A374" s="84"/>
      <c r="B374" s="224" t="s">
        <v>316</v>
      </c>
      <c r="C374" s="224"/>
      <c r="D374" s="224"/>
      <c r="E374" s="224"/>
      <c r="F374" s="224"/>
      <c r="G374" s="224"/>
      <c r="H374" s="224"/>
      <c r="I374" s="224"/>
      <c r="J374" s="224"/>
      <c r="K374" s="224"/>
      <c r="L374" s="224"/>
      <c r="M374" s="224"/>
      <c r="N374" s="224"/>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390</v>
      </c>
    </row>
    <row r="380" spans="1:18">
      <c r="B380" s="220" t="s">
        <v>317</v>
      </c>
      <c r="C380" s="220"/>
      <c r="D380" s="220"/>
      <c r="E380" s="220"/>
      <c r="F380" s="220"/>
      <c r="G380" s="220"/>
      <c r="H380" s="220"/>
      <c r="I380" s="220"/>
      <c r="J380" s="220"/>
      <c r="K380" s="220"/>
      <c r="L380" s="220"/>
      <c r="M380" s="220"/>
      <c r="N380" s="220"/>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390</v>
      </c>
    </row>
    <row r="386" spans="1:18">
      <c r="B386" s="220" t="s">
        <v>318</v>
      </c>
      <c r="C386" s="220"/>
      <c r="D386" s="220"/>
      <c r="E386" s="220"/>
      <c r="F386" s="220"/>
      <c r="G386" s="220"/>
      <c r="H386" s="220"/>
      <c r="I386" s="220"/>
      <c r="J386" s="220"/>
      <c r="K386" s="220"/>
      <c r="L386" s="220"/>
      <c r="M386" s="220"/>
      <c r="N386" s="220"/>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390</v>
      </c>
    </row>
    <row r="392" spans="1:18">
      <c r="A392" s="84"/>
      <c r="B392" s="224" t="s">
        <v>319</v>
      </c>
      <c r="C392" s="224"/>
      <c r="D392" s="224"/>
      <c r="E392" s="224"/>
      <c r="F392" s="224"/>
      <c r="G392" s="224"/>
      <c r="H392" s="224"/>
      <c r="I392" s="224"/>
      <c r="J392" s="224"/>
      <c r="K392" s="224"/>
      <c r="L392" s="224"/>
      <c r="M392" s="224"/>
      <c r="N392" s="224"/>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390</v>
      </c>
    </row>
    <row r="398" spans="1:18">
      <c r="B398" s="219" t="s">
        <v>320</v>
      </c>
      <c r="C398" s="219"/>
      <c r="D398" s="219"/>
      <c r="E398" s="219"/>
      <c r="F398" s="219"/>
      <c r="G398" s="219"/>
      <c r="H398" s="219"/>
      <c r="I398" s="219"/>
      <c r="J398" s="219"/>
      <c r="K398" s="219"/>
      <c r="L398" s="219"/>
      <c r="M398" s="219"/>
      <c r="N398" s="219"/>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18" t="s">
        <v>1</v>
      </c>
      <c r="C403" s="218"/>
      <c r="D403" s="218"/>
      <c r="E403" s="218"/>
      <c r="F403" s="218"/>
      <c r="G403" s="218"/>
      <c r="H403" s="218"/>
      <c r="I403" s="218"/>
      <c r="J403" s="218"/>
      <c r="K403" s="218"/>
      <c r="L403" s="218"/>
      <c r="M403" s="218"/>
      <c r="N403" s="218"/>
      <c r="O403" s="117"/>
      <c r="P403" s="117"/>
    </row>
    <row r="404" spans="1:18">
      <c r="B404" s="217" t="s">
        <v>322</v>
      </c>
      <c r="C404" s="217"/>
      <c r="D404" s="217"/>
      <c r="E404" s="217"/>
      <c r="F404" s="217"/>
      <c r="G404" s="217"/>
      <c r="H404" s="217"/>
      <c r="I404" s="217"/>
      <c r="J404" s="217"/>
      <c r="K404" s="217"/>
      <c r="L404" s="217"/>
      <c r="M404" s="217"/>
      <c r="N404" s="217"/>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390</v>
      </c>
    </row>
    <row r="410" spans="1:18">
      <c r="A410" s="84"/>
      <c r="B410" s="217" t="s">
        <v>325</v>
      </c>
      <c r="C410" s="217"/>
      <c r="D410" s="217"/>
      <c r="E410" s="217"/>
      <c r="F410" s="217"/>
      <c r="G410" s="217"/>
      <c r="H410" s="217"/>
      <c r="I410" s="217"/>
      <c r="J410" s="217"/>
      <c r="K410" s="217"/>
      <c r="L410" s="217"/>
      <c r="M410" s="217"/>
      <c r="N410" s="217"/>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390</v>
      </c>
    </row>
    <row r="416" spans="1:18">
      <c r="B416" s="228" t="s">
        <v>2</v>
      </c>
      <c r="C416" s="228"/>
      <c r="D416" s="228"/>
      <c r="E416" s="228"/>
      <c r="F416" s="228"/>
      <c r="G416" s="228"/>
      <c r="H416" s="228"/>
      <c r="I416" s="228"/>
      <c r="J416" s="228"/>
      <c r="K416" s="228"/>
      <c r="L416" s="228"/>
      <c r="M416" s="228"/>
      <c r="N416" s="228"/>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390</v>
      </c>
    </row>
    <row r="422" spans="2:18">
      <c r="B422" s="217" t="s">
        <v>3</v>
      </c>
      <c r="C422" s="217"/>
      <c r="D422" s="217"/>
      <c r="E422" s="217"/>
      <c r="F422" s="217"/>
      <c r="G422" s="217"/>
      <c r="H422" s="217"/>
      <c r="I422" s="217"/>
      <c r="J422" s="217"/>
      <c r="K422" s="217"/>
      <c r="L422" s="217"/>
      <c r="M422" s="217"/>
      <c r="N422" s="217"/>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390</v>
      </c>
    </row>
    <row r="428" spans="2:18">
      <c r="B428" s="217" t="s">
        <v>4</v>
      </c>
      <c r="C428" s="217"/>
      <c r="D428" s="217"/>
      <c r="E428" s="217"/>
      <c r="F428" s="217"/>
      <c r="G428" s="217"/>
      <c r="H428" s="217"/>
      <c r="I428" s="217"/>
      <c r="J428" s="217"/>
      <c r="K428" s="217"/>
      <c r="L428" s="217"/>
      <c r="M428" s="217"/>
      <c r="N428" s="217"/>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17" t="s">
        <v>327</v>
      </c>
      <c r="C434" s="217"/>
      <c r="D434" s="217"/>
      <c r="E434" s="217"/>
      <c r="F434" s="217"/>
      <c r="G434" s="217"/>
      <c r="H434" s="217"/>
      <c r="I434" s="217"/>
      <c r="J434" s="217"/>
      <c r="K434" s="217"/>
      <c r="L434" s="217"/>
      <c r="M434" s="217"/>
      <c r="N434" s="217"/>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390</v>
      </c>
    </row>
    <row r="440" spans="1:18">
      <c r="B440" s="218" t="s">
        <v>328</v>
      </c>
      <c r="C440" s="218"/>
      <c r="D440" s="218"/>
      <c r="E440" s="218"/>
      <c r="F440" s="218"/>
      <c r="G440" s="218"/>
      <c r="H440" s="218"/>
      <c r="I440" s="218"/>
      <c r="J440" s="218"/>
      <c r="K440" s="218"/>
      <c r="L440" s="218"/>
      <c r="M440" s="218"/>
      <c r="N440" s="218"/>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390</v>
      </c>
    </row>
    <row r="446" spans="1:18">
      <c r="B446" s="226" t="s">
        <v>17</v>
      </c>
      <c r="C446" s="226"/>
      <c r="D446" s="226"/>
      <c r="E446" s="226"/>
      <c r="F446" s="226"/>
      <c r="G446" s="226"/>
      <c r="H446" s="226"/>
      <c r="I446" s="226"/>
      <c r="J446" s="226"/>
      <c r="K446" s="226"/>
      <c r="L446" s="226"/>
      <c r="M446" s="226"/>
      <c r="N446" s="226"/>
      <c r="O446" s="120"/>
      <c r="P446" s="120"/>
      <c r="Q446" s="6"/>
      <c r="R446" s="11"/>
    </row>
    <row r="447" spans="1:18">
      <c r="B447" s="239" t="s">
        <v>329</v>
      </c>
      <c r="C447" s="239"/>
      <c r="D447" s="239"/>
      <c r="E447" s="239"/>
      <c r="F447" s="239"/>
      <c r="G447" s="239"/>
      <c r="H447" s="239"/>
      <c r="I447" s="239"/>
      <c r="J447" s="239"/>
      <c r="K447" s="239"/>
      <c r="L447" s="239"/>
      <c r="M447" s="239"/>
      <c r="N447" s="239"/>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390</v>
      </c>
    </row>
    <row r="453" spans="1:19">
      <c r="B453" s="226" t="s">
        <v>330</v>
      </c>
      <c r="C453" s="226"/>
      <c r="D453" s="226"/>
      <c r="E453" s="226"/>
      <c r="F453" s="226"/>
      <c r="G453" s="226"/>
      <c r="H453" s="226"/>
      <c r="I453" s="226"/>
      <c r="J453" s="226"/>
      <c r="K453" s="226"/>
      <c r="L453" s="226"/>
      <c r="M453" s="226"/>
      <c r="N453" s="226"/>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390</v>
      </c>
    </row>
    <row r="459" spans="1:19">
      <c r="B459" s="219" t="s">
        <v>18</v>
      </c>
      <c r="C459" s="219"/>
      <c r="D459" s="219"/>
      <c r="E459" s="219"/>
      <c r="F459" s="219"/>
      <c r="G459" s="219"/>
      <c r="H459" s="219"/>
      <c r="I459" s="219"/>
      <c r="J459" s="219"/>
      <c r="K459" s="219"/>
      <c r="L459" s="219"/>
      <c r="M459" s="219"/>
      <c r="N459" s="219"/>
      <c r="O459" s="115"/>
      <c r="P459" s="115"/>
      <c r="Q459" s="6"/>
      <c r="R459" s="15"/>
    </row>
    <row r="460" spans="1:19">
      <c r="B460" s="219" t="s">
        <v>348</v>
      </c>
      <c r="C460" s="219"/>
      <c r="D460" s="219"/>
      <c r="E460" s="219"/>
      <c r="F460" s="219"/>
      <c r="G460" s="219"/>
      <c r="H460" s="219"/>
      <c r="I460" s="219"/>
      <c r="J460" s="219"/>
      <c r="K460" s="219"/>
      <c r="L460" s="219"/>
      <c r="M460" s="219"/>
      <c r="N460" s="219"/>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19" t="s">
        <v>311</v>
      </c>
      <c r="C467" s="219"/>
      <c r="D467" s="219"/>
      <c r="E467" s="219"/>
      <c r="F467" s="219"/>
      <c r="G467" s="219"/>
      <c r="H467" s="219"/>
      <c r="I467" s="219"/>
      <c r="J467" s="219"/>
      <c r="K467" s="219"/>
      <c r="L467" s="219"/>
      <c r="M467" s="219"/>
      <c r="N467" s="219"/>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19" t="s">
        <v>349</v>
      </c>
      <c r="C473" s="219"/>
      <c r="D473" s="219"/>
      <c r="E473" s="219"/>
      <c r="F473" s="219"/>
      <c r="G473" s="219"/>
      <c r="H473" s="219"/>
      <c r="I473" s="219"/>
      <c r="J473" s="219"/>
      <c r="K473" s="219"/>
      <c r="L473" s="219"/>
      <c r="M473" s="219"/>
      <c r="N473" s="219"/>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19" t="s">
        <v>357</v>
      </c>
      <c r="C479" s="219"/>
      <c r="D479" s="219"/>
      <c r="E479" s="219"/>
      <c r="F479" s="219"/>
      <c r="G479" s="219"/>
      <c r="H479" s="219"/>
      <c r="I479" s="219"/>
      <c r="J479" s="219"/>
      <c r="K479" s="219"/>
      <c r="L479" s="219"/>
      <c r="M479" s="219"/>
      <c r="N479" s="219"/>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19" t="s">
        <v>358</v>
      </c>
      <c r="C485" s="219"/>
      <c r="D485" s="219"/>
      <c r="E485" s="219"/>
      <c r="F485" s="219"/>
      <c r="G485" s="219"/>
      <c r="H485" s="219"/>
      <c r="I485" s="219"/>
      <c r="J485" s="219"/>
      <c r="K485" s="219"/>
      <c r="L485" s="219"/>
      <c r="M485" s="219"/>
      <c r="N485" s="219"/>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19" t="s">
        <v>351</v>
      </c>
      <c r="C491" s="219"/>
      <c r="D491" s="219"/>
      <c r="E491" s="219"/>
      <c r="F491" s="219"/>
      <c r="G491" s="219"/>
      <c r="H491" s="219"/>
      <c r="I491" s="219"/>
      <c r="J491" s="219"/>
      <c r="K491" s="219"/>
      <c r="L491" s="219"/>
      <c r="M491" s="219"/>
      <c r="N491" s="219"/>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18" t="s">
        <v>21</v>
      </c>
      <c r="C497" s="218"/>
      <c r="D497" s="218"/>
      <c r="E497" s="218"/>
      <c r="F497" s="218"/>
      <c r="G497" s="218"/>
      <c r="H497" s="218"/>
      <c r="I497" s="218"/>
      <c r="J497" s="218"/>
      <c r="K497" s="218"/>
      <c r="L497" s="218"/>
      <c r="M497" s="218"/>
      <c r="N497" s="218"/>
      <c r="O497" s="117"/>
      <c r="P497" s="117"/>
      <c r="Q497" s="6"/>
      <c r="R497" s="9"/>
    </row>
    <row r="498" spans="1:18">
      <c r="B498" s="217" t="s">
        <v>352</v>
      </c>
      <c r="C498" s="217"/>
      <c r="D498" s="217"/>
      <c r="E498" s="217"/>
      <c r="F498" s="217"/>
      <c r="G498" s="217"/>
      <c r="H498" s="217"/>
      <c r="I498" s="217"/>
      <c r="J498" s="217"/>
      <c r="K498" s="217"/>
      <c r="L498" s="217"/>
      <c r="M498" s="217"/>
      <c r="N498" s="217"/>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390</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26" t="s">
        <v>22</v>
      </c>
      <c r="C506" s="226"/>
      <c r="D506" s="226"/>
      <c r="E506" s="226"/>
      <c r="F506" s="226"/>
      <c r="G506" s="226"/>
      <c r="H506" s="226"/>
      <c r="I506" s="226"/>
      <c r="J506" s="226"/>
      <c r="K506" s="226"/>
      <c r="L506" s="226"/>
      <c r="M506" s="226"/>
      <c r="N506" s="226"/>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18" t="s">
        <v>24</v>
      </c>
      <c r="C514" s="218"/>
      <c r="D514" s="218"/>
      <c r="E514" s="218"/>
      <c r="F514" s="218"/>
      <c r="G514" s="218"/>
      <c r="H514" s="218"/>
      <c r="I514" s="218"/>
      <c r="J514" s="218"/>
      <c r="K514" s="218"/>
      <c r="L514" s="218"/>
      <c r="M514" s="218"/>
      <c r="N514" s="218"/>
      <c r="O514" s="117"/>
      <c r="P514" s="117"/>
      <c r="Q514" s="6"/>
      <c r="R514" s="3"/>
    </row>
    <row r="515" spans="1:18">
      <c r="B515" s="217" t="s">
        <v>354</v>
      </c>
      <c r="C515" s="217"/>
      <c r="D515" s="217"/>
      <c r="E515" s="217"/>
      <c r="F515" s="217"/>
      <c r="G515" s="217"/>
      <c r="H515" s="217"/>
      <c r="I515" s="217"/>
      <c r="J515" s="217"/>
      <c r="K515" s="217"/>
      <c r="L515" s="217"/>
      <c r="M515" s="217"/>
      <c r="N515" s="217"/>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390</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17" t="s">
        <v>355</v>
      </c>
      <c r="C523" s="217"/>
      <c r="D523" s="217"/>
      <c r="E523" s="217"/>
      <c r="F523" s="217"/>
      <c r="G523" s="217"/>
      <c r="H523" s="217"/>
      <c r="I523" s="217"/>
      <c r="J523" s="217"/>
      <c r="K523" s="217"/>
      <c r="L523" s="217"/>
      <c r="M523" s="217"/>
      <c r="N523" s="217"/>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390</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18" t="s">
        <v>353</v>
      </c>
      <c r="C531" s="218"/>
      <c r="D531" s="218"/>
      <c r="E531" s="218"/>
      <c r="F531" s="218"/>
      <c r="G531" s="218"/>
      <c r="H531" s="218"/>
      <c r="I531" s="218"/>
      <c r="J531" s="218"/>
      <c r="K531" s="218"/>
      <c r="L531" s="218"/>
      <c r="M531" s="218"/>
      <c r="N531" s="218"/>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390</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17" t="s">
        <v>7</v>
      </c>
      <c r="C539" s="217"/>
      <c r="D539" s="217"/>
      <c r="E539" s="217"/>
      <c r="F539" s="217"/>
      <c r="G539" s="217"/>
      <c r="H539" s="217"/>
      <c r="I539" s="217"/>
      <c r="J539" s="217"/>
      <c r="K539" s="217"/>
      <c r="L539" s="217"/>
      <c r="M539" s="217"/>
      <c r="N539" s="217"/>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390</v>
      </c>
    </row>
    <row r="546" spans="1:18">
      <c r="B546" s="226" t="s">
        <v>25</v>
      </c>
      <c r="C546" s="226"/>
      <c r="D546" s="226"/>
      <c r="E546" s="226"/>
      <c r="F546" s="226"/>
      <c r="G546" s="226"/>
      <c r="H546" s="226"/>
      <c r="I546" s="226"/>
      <c r="J546" s="226"/>
      <c r="K546" s="226"/>
      <c r="L546" s="226"/>
      <c r="M546" s="226"/>
      <c r="N546" s="226"/>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26" t="s">
        <v>27</v>
      </c>
      <c r="C554" s="226"/>
      <c r="D554" s="226"/>
      <c r="E554" s="226"/>
      <c r="F554" s="226"/>
      <c r="G554" s="226"/>
      <c r="H554" s="226"/>
      <c r="I554" s="226"/>
      <c r="J554" s="226"/>
      <c r="K554" s="226"/>
      <c r="L554" s="226"/>
      <c r="M554" s="226"/>
      <c r="N554" s="226"/>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17" t="s">
        <v>359</v>
      </c>
      <c r="C562" s="217"/>
      <c r="D562" s="217"/>
      <c r="E562" s="217"/>
      <c r="F562" s="217"/>
      <c r="G562" s="217"/>
      <c r="H562" s="217"/>
      <c r="I562" s="217"/>
      <c r="J562" s="217"/>
      <c r="K562" s="217"/>
      <c r="L562" s="217"/>
      <c r="M562" s="217"/>
      <c r="N562" s="217"/>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390</v>
      </c>
    </row>
    <row r="569" spans="1:18">
      <c r="B569" s="226" t="s">
        <v>29</v>
      </c>
      <c r="C569" s="226"/>
      <c r="D569" s="226"/>
      <c r="E569" s="226"/>
      <c r="F569" s="226"/>
      <c r="G569" s="226"/>
      <c r="H569" s="226"/>
      <c r="I569" s="226"/>
      <c r="J569" s="226"/>
      <c r="K569" s="226"/>
      <c r="L569" s="226"/>
      <c r="M569" s="226"/>
      <c r="N569" s="226"/>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30" t="s">
        <v>360</v>
      </c>
      <c r="C576" s="230"/>
      <c r="D576" s="230"/>
      <c r="E576" s="230"/>
      <c r="F576" s="230"/>
      <c r="G576" s="230"/>
      <c r="H576" s="230"/>
      <c r="I576" s="230"/>
      <c r="J576" s="230"/>
      <c r="K576" s="230"/>
      <c r="L576" s="230"/>
      <c r="M576" s="230"/>
      <c r="N576" s="230"/>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26" t="s">
        <v>728</v>
      </c>
      <c r="C583" s="226"/>
      <c r="D583" s="226"/>
      <c r="E583" s="226"/>
      <c r="F583" s="226"/>
      <c r="G583" s="226"/>
      <c r="H583" s="226"/>
      <c r="I583" s="226"/>
      <c r="J583" s="226"/>
      <c r="K583" s="226"/>
      <c r="L583" s="226"/>
      <c r="M583" s="226"/>
      <c r="N583" s="226"/>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19" t="s">
        <v>9</v>
      </c>
      <c r="C591" s="219"/>
      <c r="D591" s="219"/>
      <c r="E591" s="219"/>
      <c r="F591" s="219"/>
      <c r="G591" s="219"/>
      <c r="H591" s="219"/>
      <c r="I591" s="219"/>
      <c r="J591" s="219"/>
      <c r="K591" s="219"/>
      <c r="L591" s="219"/>
      <c r="M591" s="219"/>
      <c r="N591" s="219"/>
      <c r="O591" s="115"/>
      <c r="P591" s="115"/>
    </row>
    <row r="592" spans="1:18">
      <c r="B592" s="238" t="s">
        <v>361</v>
      </c>
      <c r="C592" s="238"/>
      <c r="D592" s="238"/>
      <c r="E592" s="238"/>
      <c r="F592" s="238"/>
      <c r="G592" s="238"/>
      <c r="H592" s="238"/>
      <c r="I592" s="238"/>
      <c r="J592" s="238"/>
      <c r="K592" s="238"/>
      <c r="L592" s="238"/>
      <c r="M592" s="238"/>
      <c r="N592" s="238"/>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390</v>
      </c>
    </row>
    <row r="598" spans="2:18">
      <c r="B598" s="242" t="s">
        <v>363</v>
      </c>
      <c r="C598" s="243"/>
      <c r="D598" s="243"/>
      <c r="E598" s="243"/>
      <c r="F598" s="243"/>
      <c r="G598" s="243"/>
      <c r="H598" s="243"/>
      <c r="I598" s="243"/>
      <c r="J598" s="243"/>
      <c r="K598" s="243"/>
      <c r="L598" s="243"/>
      <c r="M598" s="243"/>
      <c r="N598" s="243"/>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44" t="s">
        <v>34</v>
      </c>
      <c r="C604" s="245"/>
      <c r="D604" s="245"/>
      <c r="E604" s="245"/>
      <c r="F604" s="245"/>
      <c r="G604" s="245"/>
      <c r="H604" s="245"/>
      <c r="I604" s="245"/>
      <c r="J604" s="245"/>
      <c r="K604" s="245"/>
      <c r="L604" s="245"/>
      <c r="M604" s="245"/>
      <c r="N604" s="245"/>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46" t="s">
        <v>10</v>
      </c>
      <c r="C609" s="247"/>
      <c r="D609" s="247"/>
      <c r="E609" s="247"/>
      <c r="F609" s="247"/>
      <c r="G609" s="247"/>
      <c r="H609" s="247"/>
      <c r="I609" s="247"/>
      <c r="J609" s="247"/>
      <c r="K609" s="247"/>
      <c r="L609" s="247"/>
      <c r="M609" s="247"/>
      <c r="N609" s="247"/>
      <c r="O609" s="124"/>
      <c r="P609" s="124"/>
      <c r="Q609" s="6"/>
      <c r="R609" s="9"/>
    </row>
    <row r="610" spans="2:18">
      <c r="B610" s="248" t="s">
        <v>364</v>
      </c>
      <c r="C610" s="249"/>
      <c r="D610" s="249"/>
      <c r="E610" s="249"/>
      <c r="F610" s="249"/>
      <c r="G610" s="249"/>
      <c r="H610" s="249"/>
      <c r="I610" s="249"/>
      <c r="J610" s="249"/>
      <c r="K610" s="249"/>
      <c r="L610" s="249"/>
      <c r="M610" s="249"/>
      <c r="N610" s="249"/>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50" t="s">
        <v>365</v>
      </c>
      <c r="C615" s="251"/>
      <c r="D615" s="251"/>
      <c r="E615" s="251"/>
      <c r="F615" s="251"/>
      <c r="G615" s="251"/>
      <c r="H615" s="251"/>
      <c r="I615" s="251"/>
      <c r="J615" s="251"/>
      <c r="K615" s="251"/>
      <c r="L615" s="251"/>
      <c r="M615" s="251"/>
      <c r="N615" s="251"/>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44" t="s">
        <v>366</v>
      </c>
      <c r="C620" s="245"/>
      <c r="D620" s="245"/>
      <c r="E620" s="245"/>
      <c r="F620" s="245"/>
      <c r="G620" s="245"/>
      <c r="H620" s="245"/>
      <c r="I620" s="245"/>
      <c r="J620" s="245"/>
      <c r="K620" s="245"/>
      <c r="L620" s="245"/>
      <c r="M620" s="245"/>
      <c r="N620" s="245"/>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52" t="s">
        <v>367</v>
      </c>
      <c r="C625" s="253"/>
      <c r="D625" s="253"/>
      <c r="E625" s="253"/>
      <c r="F625" s="253"/>
      <c r="G625" s="253"/>
      <c r="H625" s="253"/>
      <c r="I625" s="253"/>
      <c r="J625" s="253"/>
      <c r="K625" s="253"/>
      <c r="L625" s="253"/>
      <c r="M625" s="253"/>
      <c r="N625" s="253"/>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54" t="s">
        <v>35</v>
      </c>
      <c r="C630" s="255"/>
      <c r="D630" s="255"/>
      <c r="E630" s="255"/>
      <c r="F630" s="255"/>
      <c r="G630" s="255"/>
      <c r="H630" s="255"/>
      <c r="I630" s="255"/>
      <c r="J630" s="255"/>
      <c r="K630" s="255"/>
      <c r="L630" s="255"/>
      <c r="M630" s="255"/>
      <c r="N630" s="255"/>
      <c r="O630" s="125"/>
      <c r="P630" s="125"/>
      <c r="Q630" s="28"/>
      <c r="R630" s="89"/>
    </row>
    <row r="631" spans="2:18">
      <c r="B631" s="240" t="s">
        <v>36</v>
      </c>
      <c r="C631" s="241"/>
      <c r="D631" s="241"/>
      <c r="E631" s="241"/>
      <c r="F631" s="241"/>
      <c r="G631" s="241"/>
      <c r="H631" s="241"/>
      <c r="I631" s="241"/>
      <c r="J631" s="241"/>
      <c r="K631" s="241"/>
      <c r="L631" s="241"/>
      <c r="M631" s="241"/>
      <c r="N631" s="241"/>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40" t="s">
        <v>59</v>
      </c>
      <c r="C635" s="241"/>
      <c r="D635" s="241"/>
      <c r="E635" s="241"/>
      <c r="F635" s="241"/>
      <c r="G635" s="241"/>
      <c r="H635" s="241"/>
      <c r="I635" s="241"/>
      <c r="J635" s="241"/>
      <c r="K635" s="241"/>
      <c r="L635" s="241"/>
      <c r="M635" s="241"/>
      <c r="N635" s="241"/>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392</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393</v>
      </c>
    </row>
    <row r="638" spans="2:18">
      <c r="B638" s="240" t="s">
        <v>368</v>
      </c>
      <c r="C638" s="241"/>
      <c r="D638" s="241"/>
      <c r="E638" s="241"/>
      <c r="F638" s="241"/>
      <c r="G638" s="241"/>
      <c r="H638" s="241"/>
      <c r="I638" s="241"/>
      <c r="J638" s="241"/>
      <c r="K638" s="241"/>
      <c r="L638" s="241"/>
      <c r="M638" s="241"/>
      <c r="N638" s="241"/>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56" t="s">
        <v>391</v>
      </c>
      <c r="C641" s="257"/>
      <c r="D641" s="257"/>
      <c r="E641" s="257"/>
      <c r="F641" s="257"/>
      <c r="G641" s="257"/>
      <c r="H641" s="257"/>
      <c r="I641" s="257"/>
      <c r="J641" s="257"/>
      <c r="K641" s="257"/>
      <c r="L641" s="257"/>
      <c r="M641" s="257"/>
      <c r="N641" s="257"/>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58" t="s">
        <v>42</v>
      </c>
      <c r="C646" s="259"/>
      <c r="D646" s="259"/>
      <c r="E646" s="259"/>
      <c r="F646" s="259"/>
      <c r="G646" s="259"/>
      <c r="H646" s="259"/>
      <c r="I646" s="259"/>
      <c r="J646" s="259"/>
      <c r="K646" s="259"/>
      <c r="L646" s="259"/>
      <c r="M646" s="259"/>
      <c r="N646" s="259"/>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164400000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0.56744724753758535</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20.045758956332925</v>
      </c>
      <c r="Q656" s="35">
        <f>(SUM(INDEX($B656:$P656,,$R$348-$B$348-$Q$348+1):INDEX($B656:$P656,$R$348-$B$348+1))-MAX(INDEX($B656:$P656,,$R$348-$B$348-$Q$348+1):INDEX($B656:$P656,$R$348-$B$348+1))-MIN(INDEX($B656:$P656,,$R$348-$B$348-$Q$348+1):INDEX($B656:$P656,$R$348-$B$348+1)))/(COUNT(INDEX($B656:$P656,,$R$348-$B$348-$Q$348+1):INDEX($B656:$P656,$R$348-$B$348+1))-2)</f>
        <v>29.821116251988851</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7.0234654574440345</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0.37101547993032385</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ht="14.25">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25">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25">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34.25</v>
      </c>
      <c r="Q661" s="148" t="s">
        <v>210</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-0.50015732542942037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0.93972271449664613</v>
      </c>
      <c r="Q665" s="31"/>
      <c r="R665" s="51" t="s">
        <v>67</v>
      </c>
    </row>
    <row r="666" spans="1:18">
      <c r="B666" s="48">
        <f t="shared" ref="B666:P666" si="210">($Q656-B656)/$Q656</f>
        <v>0.57674766881082262</v>
      </c>
      <c r="C666" s="49">
        <f t="shared" si="210"/>
        <v>0.60769671383287927</v>
      </c>
      <c r="D666" s="48">
        <f t="shared" si="210"/>
        <v>0.49117688295539474</v>
      </c>
      <c r="E666" s="49">
        <f t="shared" si="210"/>
        <v>0.39730999304020526</v>
      </c>
      <c r="F666" s="48">
        <f t="shared" si="210"/>
        <v>0.13277758502318646</v>
      </c>
      <c r="G666" s="49">
        <f t="shared" si="210"/>
        <v>-0.30531708628191623</v>
      </c>
      <c r="H666" s="48">
        <f t="shared" si="210"/>
        <v>-0.21014376652939681</v>
      </c>
      <c r="I666" s="49">
        <f t="shared" si="210"/>
        <v>-0.14872752977467577</v>
      </c>
      <c r="J666" s="48">
        <f t="shared" si="210"/>
        <v>-4.3007613770969675E-3</v>
      </c>
      <c r="K666" s="49">
        <f t="shared" si="210"/>
        <v>7.4855453850109915E-2</v>
      </c>
      <c r="L666" s="48">
        <f t="shared" si="210"/>
        <v>-0.16643838310508138</v>
      </c>
      <c r="M666" s="49">
        <f t="shared" si="210"/>
        <v>8.4590015362990947E-2</v>
      </c>
      <c r="N666" s="50">
        <f t="shared" si="210"/>
        <v>4.2365126220144468E-2</v>
      </c>
      <c r="O666" s="50">
        <f t="shared" si="210"/>
        <v>0.5408223237994233</v>
      </c>
      <c r="P666" s="50">
        <f t="shared" si="210"/>
        <v>0.32779984535300488</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0.61539869145642245</v>
      </c>
      <c r="Q667" s="31"/>
      <c r="R667" s="51" t="s">
        <v>69</v>
      </c>
    </row>
    <row r="668" spans="1:18">
      <c r="B668" s="48">
        <f t="shared" ref="B668:P668" si="212">($Q658-B658)/$Q658</f>
        <v>0.70348954016966514</v>
      </c>
      <c r="C668" s="49">
        <f t="shared" si="212"/>
        <v>0.76342545362146985</v>
      </c>
      <c r="D668" s="48">
        <f t="shared" si="212"/>
        <v>0.66566116547768139</v>
      </c>
      <c r="E668" s="49">
        <f t="shared" si="212"/>
        <v>0.51206910780358406</v>
      </c>
      <c r="F668" s="48">
        <f t="shared" si="212"/>
        <v>0.16911252936936402</v>
      </c>
      <c r="G668" s="49">
        <f t="shared" si="212"/>
        <v>-0.33903087419256123</v>
      </c>
      <c r="H668" s="48">
        <f t="shared" si="212"/>
        <v>-0.2839842597741134</v>
      </c>
      <c r="I668" s="49">
        <f t="shared" si="212"/>
        <v>-0.22621735868783457</v>
      </c>
      <c r="J668" s="48">
        <f t="shared" si="212"/>
        <v>2.6956115427098262E-2</v>
      </c>
      <c r="K668" s="49">
        <f t="shared" si="212"/>
        <v>5.2361296678571395E-2</v>
      </c>
      <c r="L668" s="48">
        <f t="shared" si="212"/>
        <v>-0.11206657899679927</v>
      </c>
      <c r="M668" s="49">
        <f t="shared" si="212"/>
        <v>0.16053327605920267</v>
      </c>
      <c r="N668" s="50">
        <f t="shared" si="212"/>
        <v>0.11149521269982786</v>
      </c>
      <c r="O668" s="50">
        <f t="shared" si="212"/>
        <v>0.27092229659404693</v>
      </c>
      <c r="P668" s="50">
        <f t="shared" si="212"/>
        <v>0.61673506600160588</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0.66919394465907245</v>
      </c>
      <c r="C670" s="110">
        <f t="shared" si="213"/>
        <v>0.72276613187802274</v>
      </c>
      <c r="D670" s="109">
        <f t="shared" si="213"/>
        <v>0.62025003985567961</v>
      </c>
      <c r="E670" s="110">
        <f t="shared" si="213"/>
        <v>0.48670950223549003</v>
      </c>
      <c r="F670" s="109">
        <f t="shared" si="213"/>
        <v>0.14426655604843783</v>
      </c>
      <c r="G670" s="110">
        <f t="shared" si="213"/>
        <v>-0.3954401357391028</v>
      </c>
      <c r="H670" s="109">
        <f t="shared" si="213"/>
        <v>-0.30145276667987647</v>
      </c>
      <c r="I670" s="110">
        <f t="shared" si="213"/>
        <v>-0.22763312496835073</v>
      </c>
      <c r="J670" s="52">
        <f t="shared" si="213"/>
        <v>-1.8667454376508803E-2</v>
      </c>
      <c r="K670" s="53">
        <f t="shared" si="213"/>
        <v>4.4475315152458478E-2</v>
      </c>
      <c r="L670" s="52">
        <f t="shared" si="213"/>
        <v>-0.14304224244450056</v>
      </c>
      <c r="M670" s="53">
        <f t="shared" si="213"/>
        <v>0.12032737873590624</v>
      </c>
      <c r="N670" s="54">
        <f>AVERAGE(N665:N669)</f>
        <v>-0.11697271879875031</v>
      </c>
      <c r="O670" s="54">
        <f>AVERAGE(O665:O669)</f>
        <v>0.18037153015273116</v>
      </c>
      <c r="P670" s="54">
        <f>AVERAGE(P665:P669)</f>
        <v>0.29993126346153592</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ht="14.25">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25">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43.512500000000003</v>
      </c>
      <c r="Q673" s="31"/>
      <c r="R673" s="36" t="s">
        <v>75</v>
      </c>
    </row>
    <row r="674" spans="1:18" s="3" customFormat="1" ht="14.25">
      <c r="B674" s="72"/>
      <c r="I674" s="61"/>
      <c r="J674" s="61"/>
      <c r="K674" s="61"/>
      <c r="L674" s="61"/>
      <c r="M674" s="61"/>
      <c r="N674" s="62"/>
      <c r="O674" s="62">
        <f>+O673/B673-1</f>
        <v>9.9734443910059021</v>
      </c>
      <c r="P674" s="62">
        <f>+P673/C673-1</f>
        <v>9.7523112716479776</v>
      </c>
      <c r="Q674" s="31"/>
      <c r="R674" s="63" t="s">
        <v>76</v>
      </c>
    </row>
    <row r="675" spans="1:18" s="70" customFormat="1" ht="14.25">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0.17778889969853995</v>
      </c>
      <c r="Q675" s="68"/>
      <c r="R675" s="69" t="s">
        <v>77</v>
      </c>
    </row>
    <row r="676" spans="1:18" s="3" customFormat="1" ht="14.25">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25">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43.1875</v>
      </c>
      <c r="Q677" s="31"/>
      <c r="R677" s="36" t="s">
        <v>75</v>
      </c>
    </row>
    <row r="678" spans="1:18" s="3" customFormat="1" ht="14.25">
      <c r="B678" s="72"/>
      <c r="I678" s="61"/>
      <c r="J678" s="61"/>
      <c r="K678" s="61"/>
      <c r="L678" s="61"/>
      <c r="M678" s="61"/>
      <c r="N678" s="62"/>
      <c r="O678" s="62">
        <f>+O677/C677-1</f>
        <v>11.892209792296581</v>
      </c>
      <c r="P678" s="62">
        <f>+P677/D677-1</f>
        <v>5.9279699386193849</v>
      </c>
      <c r="Q678" s="31"/>
      <c r="R678" s="63" t="s">
        <v>76</v>
      </c>
    </row>
    <row r="679" spans="1:18" s="70" customFormat="1" ht="14.25">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0.20751533776941428</v>
      </c>
      <c r="Q679" s="68"/>
      <c r="R679" s="69" t="s">
        <v>77</v>
      </c>
    </row>
    <row r="680" spans="1:18" s="3" customFormat="1" ht="14.25">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25">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42.9</v>
      </c>
      <c r="Q681" s="31"/>
      <c r="R681" s="36" t="s">
        <v>75</v>
      </c>
    </row>
    <row r="682" spans="1:18" s="3" customFormat="1" ht="14.25">
      <c r="B682" s="72"/>
      <c r="I682" s="61"/>
      <c r="J682" s="61"/>
      <c r="K682" s="61"/>
      <c r="L682" s="61"/>
      <c r="M682" s="61"/>
      <c r="N682" s="62"/>
      <c r="O682" s="62">
        <f>+O681/D681-1</f>
        <v>7.0209330039063342</v>
      </c>
      <c r="P682" s="62">
        <f>+P681/E681-1</f>
        <v>3.2467140042407339</v>
      </c>
      <c r="Q682" s="31"/>
      <c r="R682" s="63" t="s">
        <v>76</v>
      </c>
    </row>
    <row r="683" spans="1:18" s="70" customFormat="1" ht="14.25">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0.17901032687056048</v>
      </c>
      <c r="Q683" s="68"/>
      <c r="R683" s="69" t="s">
        <v>77</v>
      </c>
    </row>
    <row r="684" spans="1:18" s="3" customFormat="1" ht="14.25">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25">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42.55</v>
      </c>
      <c r="Q685" s="31"/>
      <c r="R685" s="36" t="s">
        <v>75</v>
      </c>
    </row>
    <row r="686" spans="1:18" s="3" customFormat="1" ht="14.25">
      <c r="B686" s="72"/>
      <c r="I686" s="61"/>
      <c r="J686" s="61"/>
      <c r="K686" s="61"/>
      <c r="L686" s="61"/>
      <c r="M686" s="61"/>
      <c r="N686" s="62"/>
      <c r="O686" s="62">
        <f>+O685/E685-1</f>
        <v>3.8549149905247546</v>
      </c>
      <c r="P686" s="62">
        <f>+P685/F685-1</f>
        <v>1.1616940207700877</v>
      </c>
      <c r="Q686" s="31"/>
      <c r="R686" s="63" t="s">
        <v>76</v>
      </c>
    </row>
    <row r="687" spans="1:18" s="70" customFormat="1" ht="14.25">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0.14331120763695629</v>
      </c>
      <c r="Q687" s="68"/>
      <c r="R687" s="69" t="s">
        <v>77</v>
      </c>
    </row>
    <row r="688" spans="1:18" s="3" customFormat="1" ht="14.25">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25">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42.024999999999999</v>
      </c>
      <c r="Q689" s="31"/>
      <c r="R689" s="36" t="s">
        <v>75</v>
      </c>
    </row>
    <row r="690" spans="1:18" s="3" customFormat="1" ht="14.25">
      <c r="B690" s="72"/>
      <c r="I690" s="61"/>
      <c r="J690" s="61"/>
      <c r="K690" s="61"/>
      <c r="L690" s="61"/>
      <c r="M690" s="61"/>
      <c r="N690" s="62"/>
      <c r="O690" s="62">
        <f>+O689/F689-1</f>
        <v>1.4437950840406497</v>
      </c>
      <c r="P690" s="62">
        <f>+P689/G689-1</f>
        <v>0.18431351214877933</v>
      </c>
      <c r="Q690" s="31"/>
      <c r="R690" s="63" t="s">
        <v>76</v>
      </c>
    </row>
    <row r="691" spans="1:18" s="70" customFormat="1" ht="14.25">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8.1718635734202016E-2</v>
      </c>
      <c r="Q691" s="68"/>
      <c r="R691" s="69" t="s">
        <v>77</v>
      </c>
    </row>
    <row r="692" spans="1:18" s="3" customFormat="1" ht="14.25">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25">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41.4</v>
      </c>
      <c r="Q693" s="31"/>
      <c r="R693" s="36" t="s">
        <v>75</v>
      </c>
    </row>
    <row r="694" spans="1:18" s="3" customFormat="1" ht="14.25">
      <c r="B694" s="72"/>
      <c r="I694" s="61"/>
      <c r="J694" s="61"/>
      <c r="K694" s="61"/>
      <c r="L694" s="61"/>
      <c r="M694" s="61"/>
      <c r="N694" s="62"/>
      <c r="O694" s="62">
        <f>+O693/G693-1</f>
        <v>0.32516324840548472</v>
      </c>
      <c r="P694" s="62">
        <f>+P693/H693-1</f>
        <v>0.10323293506264863</v>
      </c>
      <c r="Q694" s="31"/>
      <c r="R694" s="63" t="s">
        <v>76</v>
      </c>
    </row>
    <row r="695" spans="1:18" s="70" customFormat="1" ht="14.25">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1.9289198476457988E-2</v>
      </c>
      <c r="Q695" s="68"/>
      <c r="R695" s="69" t="s">
        <v>77</v>
      </c>
    </row>
    <row r="696" spans="1:18" s="3" customFormat="1" ht="14.25">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25">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40.6</v>
      </c>
      <c r="Q697" s="31"/>
      <c r="R697" s="36" t="s">
        <v>75</v>
      </c>
    </row>
    <row r="698" spans="1:18" s="3" customFormat="1" ht="14.25">
      <c r="B698" s="72"/>
      <c r="I698" s="61"/>
      <c r="J698" s="61"/>
      <c r="K698" s="61"/>
      <c r="L698" s="61"/>
      <c r="M698" s="61"/>
      <c r="N698" s="62"/>
      <c r="O698" s="62">
        <f>+O697/H697-1</f>
        <v>0.236036917696403</v>
      </c>
      <c r="P698" s="62">
        <f>+P697/I697-1</f>
        <v>3.6909674086075039E-2</v>
      </c>
      <c r="Q698" s="31"/>
      <c r="R698" s="63" t="s">
        <v>76</v>
      </c>
    </row>
    <row r="699" spans="1:18" s="70" customFormat="1" ht="14.25">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1.2614034091655988E-2</v>
      </c>
      <c r="Q699" s="68"/>
      <c r="R699" s="69" t="s">
        <v>77</v>
      </c>
    </row>
    <row r="700" spans="1:18" s="3" customFormat="1" ht="14.25">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25">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39.83</v>
      </c>
      <c r="Q701" s="31"/>
      <c r="R701" s="36" t="s">
        <v>75</v>
      </c>
    </row>
    <row r="702" spans="1:18" s="3" customFormat="1" ht="14.25">
      <c r="B702" s="72"/>
      <c r="I702" s="61"/>
      <c r="J702" s="61"/>
      <c r="K702" s="61"/>
      <c r="L702" s="61"/>
      <c r="M702" s="61"/>
      <c r="N702" s="62"/>
      <c r="O702" s="62">
        <f>+O701/I701-1</f>
        <v>0.16256362568284155</v>
      </c>
      <c r="P702" s="62">
        <f>+P701/J701-1</f>
        <v>0.15045175427488644</v>
      </c>
      <c r="Q702" s="31"/>
      <c r="R702" s="63" t="s">
        <v>76</v>
      </c>
    </row>
    <row r="703" spans="1:18" s="70" customFormat="1" ht="14.25">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5.2937656989291071E-3</v>
      </c>
      <c r="Q703" s="68"/>
      <c r="R703" s="69" t="s">
        <v>77</v>
      </c>
    </row>
    <row r="704" spans="1:18" s="3" customFormat="1" ht="14.25">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25">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38.980000000000004</v>
      </c>
      <c r="Q705" s="31"/>
      <c r="R705" s="36" t="s">
        <v>75</v>
      </c>
    </row>
    <row r="706" spans="1:18" s="3" customFormat="1" ht="14.25">
      <c r="B706" s="72"/>
      <c r="I706" s="61"/>
      <c r="J706" s="61"/>
      <c r="K706" s="61"/>
      <c r="L706" s="61"/>
      <c r="M706" s="61"/>
      <c r="N706" s="62"/>
      <c r="O706" s="62">
        <f>+O705/J705-1</f>
        <v>0.29621705175203572</v>
      </c>
      <c r="P706" s="62">
        <f>+P705/K705-1</f>
        <v>7.206013076541451E-2</v>
      </c>
      <c r="Q706" s="31"/>
      <c r="R706" s="63" t="s">
        <v>76</v>
      </c>
    </row>
    <row r="707" spans="1:18" s="70" customFormat="1" ht="14.25">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2.4194866618405982E-2</v>
      </c>
      <c r="Q707" s="68"/>
      <c r="R707" s="69" t="s">
        <v>77</v>
      </c>
    </row>
    <row r="708" spans="1:18" s="3" customFormat="1" ht="14.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25">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38.130000000000003</v>
      </c>
      <c r="Q709" s="31"/>
      <c r="R709" s="36" t="s">
        <v>75</v>
      </c>
    </row>
    <row r="710" spans="1:18" s="3" customFormat="1" ht="14.25">
      <c r="B710" s="72"/>
      <c r="I710" s="61"/>
      <c r="J710" s="61"/>
      <c r="K710" s="61"/>
      <c r="L710" s="61"/>
      <c r="M710" s="61"/>
      <c r="N710" s="62"/>
      <c r="O710" s="62">
        <f>+O709/K709-1</f>
        <v>0.20881166925653738</v>
      </c>
      <c r="P710" s="62">
        <f>+P709/L709-1</f>
        <v>-0.13380778288794537</v>
      </c>
      <c r="Q710" s="31"/>
      <c r="R710" s="63" t="s">
        <v>76</v>
      </c>
    </row>
    <row r="711" spans="1:18" s="70" customFormat="1" ht="14.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1.4339806713407488E-2</v>
      </c>
      <c r="Q711" s="68"/>
      <c r="R711" s="69" t="s">
        <v>77</v>
      </c>
    </row>
    <row r="712" spans="1:18" s="3" customFormat="1" ht="14.25">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37.17</v>
      </c>
      <c r="Q713" s="31"/>
      <c r="R713" s="36" t="s">
        <v>75</v>
      </c>
    </row>
    <row r="714" spans="1:18" s="3" customFormat="1" ht="14.25">
      <c r="B714" s="72"/>
      <c r="I714" s="61"/>
      <c r="J714" s="61"/>
      <c r="K714" s="61"/>
      <c r="L714" s="61"/>
      <c r="M714" s="61"/>
      <c r="N714" s="62"/>
      <c r="O714" s="62">
        <f>+O713/L713-1</f>
        <v>-2.5440397062519104E-2</v>
      </c>
      <c r="P714" s="62">
        <f>+P713/M713-1</f>
        <v>1.9075713440939612E-2</v>
      </c>
      <c r="Q714" s="31"/>
      <c r="R714" s="63" t="s">
        <v>76</v>
      </c>
    </row>
    <row r="715" spans="1:18" s="70" customFormat="1" ht="14.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-3.6106619989691911E-2</v>
      </c>
      <c r="Q715" s="68"/>
      <c r="R715" s="69" t="s">
        <v>77</v>
      </c>
    </row>
    <row r="716" spans="1:18" s="3" customFormat="1" ht="14.25">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25">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36.21</v>
      </c>
      <c r="Q717" s="31"/>
      <c r="R717" s="36" t="s">
        <v>75</v>
      </c>
    </row>
    <row r="718" spans="1:18" s="3" customFormat="1" ht="14.25">
      <c r="B718" s="72"/>
      <c r="I718" s="61"/>
      <c r="J718" s="61"/>
      <c r="K718" s="61"/>
      <c r="L718" s="61"/>
      <c r="M718" s="61"/>
      <c r="N718" s="62"/>
      <c r="O718" s="62">
        <f>+O717/M717-1</f>
        <v>0.15460154068278209</v>
      </c>
      <c r="P718" s="62">
        <f>+P717/N717-1</f>
        <v>-9.4858219975816116E-2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6.4882637385189242E-3</v>
      </c>
      <c r="Q719" s="68"/>
      <c r="R719" s="69" t="s">
        <v>77</v>
      </c>
    </row>
    <row r="720" spans="1:18" s="3" customFormat="1" ht="14.25">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25">
      <c r="B721" s="76"/>
      <c r="C721" s="77"/>
      <c r="D721" s="77"/>
      <c r="E721" s="77"/>
      <c r="F721" s="77"/>
      <c r="G721" s="77"/>
      <c r="H721" s="77"/>
      <c r="I721" s="77"/>
      <c r="J721" s="77"/>
      <c r="K721" s="77"/>
      <c r="L721" s="77"/>
      <c r="M721" s="77"/>
      <c r="N721" s="78">
        <f>+N$661+N720</f>
        <v>39.044782454117332</v>
      </c>
      <c r="O721" s="78">
        <f>+O$661+O720</f>
        <v>40.044782454117332</v>
      </c>
      <c r="P721" s="78">
        <f>+P$661+P720</f>
        <v>35.25</v>
      </c>
      <c r="Q721" s="31"/>
      <c r="R721" s="36" t="s">
        <v>75</v>
      </c>
    </row>
    <row r="722" spans="1:18" s="3" customFormat="1" ht="14.25">
      <c r="B722" s="72"/>
      <c r="I722" s="61"/>
      <c r="J722" s="61"/>
      <c r="K722" s="61"/>
      <c r="L722" s="61"/>
      <c r="M722" s="61"/>
      <c r="N722" s="62"/>
      <c r="O722" s="62">
        <f>+O721/N721-1</f>
        <v>2.5611616639819479E-2</v>
      </c>
      <c r="P722" s="62">
        <f>+P721/O721-1</f>
        <v>-0.1197355101032479</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2.5611616639819475E-2</v>
      </c>
      <c r="P723" s="67">
        <f>RATE(P$348-$N$348,,-$N721,P721)</f>
        <v>-4.9837126302211106E-2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553" priority="1500" operator="lessThan">
      <formula>0</formula>
    </cfRule>
  </conditionalFormatting>
  <conditionalFormatting sqref="Q583">
    <cfRule type="cellIs" dxfId="2552" priority="1495" operator="lessThan">
      <formula>0</formula>
    </cfRule>
  </conditionalFormatting>
  <conditionalFormatting sqref="B348:N348">
    <cfRule type="cellIs" dxfId="2551" priority="1494" operator="lessThan">
      <formula>0</formula>
    </cfRule>
  </conditionalFormatting>
  <conditionalFormatting sqref="Q514:Q515">
    <cfRule type="cellIs" dxfId="2550" priority="1496" operator="lessThan">
      <formula>0</formula>
    </cfRule>
  </conditionalFormatting>
  <conditionalFormatting sqref="Q523 R529 R539:R545">
    <cfRule type="cellIs" dxfId="2549" priority="1497" operator="lessThan">
      <formula>0</formula>
    </cfRule>
  </conditionalFormatting>
  <conditionalFormatting sqref="Q531">
    <cfRule type="cellIs" dxfId="2548" priority="1498" operator="lessThan">
      <formula>0</formula>
    </cfRule>
  </conditionalFormatting>
  <conditionalFormatting sqref="Q562">
    <cfRule type="cellIs" dxfId="2547" priority="1499" operator="lessThan">
      <formula>0</formula>
    </cfRule>
  </conditionalFormatting>
  <conditionalFormatting sqref="B348:N348">
    <cfRule type="cellIs" dxfId="2546" priority="1493" operator="lessThan">
      <formula>0</formula>
    </cfRule>
  </conditionalFormatting>
  <conditionalFormatting sqref="R588">
    <cfRule type="cellIs" dxfId="2545" priority="1478" operator="lessThan">
      <formula>0</formula>
    </cfRule>
  </conditionalFormatting>
  <conditionalFormatting sqref="R499:R502">
    <cfRule type="cellIs" dxfId="2544" priority="1492" operator="lessThan">
      <formula>0</formula>
    </cfRule>
  </conditionalFormatting>
  <conditionalFormatting sqref="R503">
    <cfRule type="cellIs" dxfId="2543" priority="1491" operator="lessThan">
      <formula>0</formula>
    </cfRule>
  </conditionalFormatting>
  <conditionalFormatting sqref="R503">
    <cfRule type="cellIs" dxfId="2542" priority="1490" operator="lessThan">
      <formula>0</formula>
    </cfRule>
  </conditionalFormatting>
  <conditionalFormatting sqref="B514">
    <cfRule type="cellIs" dxfId="2541" priority="1488" operator="lessThan">
      <formula>0</formula>
    </cfRule>
  </conditionalFormatting>
  <conditionalFormatting sqref="B531">
    <cfRule type="cellIs" dxfId="2540" priority="1487" operator="lessThan">
      <formula>0</formula>
    </cfRule>
  </conditionalFormatting>
  <conditionalFormatting sqref="R520">
    <cfRule type="cellIs" dxfId="2539" priority="1486" operator="lessThan">
      <formula>0</formula>
    </cfRule>
  </conditionalFormatting>
  <conditionalFormatting sqref="R520">
    <cfRule type="cellIs" dxfId="2538" priority="1485" operator="lessThan">
      <formula>0</formula>
    </cfRule>
  </conditionalFormatting>
  <conditionalFormatting sqref="R567">
    <cfRule type="cellIs" dxfId="2537" priority="1480" operator="lessThan">
      <formula>0</formula>
    </cfRule>
  </conditionalFormatting>
  <conditionalFormatting sqref="B523 B515">
    <cfRule type="cellIs" dxfId="2536" priority="1489" operator="lessThan">
      <formula>0</formula>
    </cfRule>
  </conditionalFormatting>
  <conditionalFormatting sqref="R528">
    <cfRule type="cellIs" dxfId="2535" priority="1483" operator="lessThan">
      <formula>0</formula>
    </cfRule>
  </conditionalFormatting>
  <conditionalFormatting sqref="R536">
    <cfRule type="cellIs" dxfId="2534" priority="1482" operator="lessThan">
      <formula>0</formula>
    </cfRule>
  </conditionalFormatting>
  <conditionalFormatting sqref="R536">
    <cfRule type="cellIs" dxfId="2533" priority="1481" operator="lessThan">
      <formula>0</formula>
    </cfRule>
  </conditionalFormatting>
  <conditionalFormatting sqref="Q539">
    <cfRule type="cellIs" dxfId="2532" priority="1469" operator="lessThan">
      <formula>0</formula>
    </cfRule>
  </conditionalFormatting>
  <conditionalFormatting sqref="R528">
    <cfRule type="cellIs" dxfId="2531" priority="1484" operator="lessThan">
      <formula>0</formula>
    </cfRule>
  </conditionalFormatting>
  <conditionalFormatting sqref="R567">
    <cfRule type="cellIs" dxfId="2530" priority="1479" operator="lessThan">
      <formula>0</formula>
    </cfRule>
  </conditionalFormatting>
  <conditionalFormatting sqref="Q584:Q587">
    <cfRule type="cellIs" dxfId="2529" priority="1471" operator="lessThan">
      <formula>0</formula>
    </cfRule>
  </conditionalFormatting>
  <conditionalFormatting sqref="Q563:Q566">
    <cfRule type="cellIs" dxfId="2528" priority="1472" operator="lessThan">
      <formula>0</formula>
    </cfRule>
  </conditionalFormatting>
  <conditionalFormatting sqref="R366">
    <cfRule type="cellIs" dxfId="2527" priority="1430" operator="lessThan">
      <formula>0</formula>
    </cfRule>
  </conditionalFormatting>
  <conditionalFormatting sqref="R588">
    <cfRule type="cellIs" dxfId="2526" priority="1477" operator="lessThan">
      <formula>0</formula>
    </cfRule>
  </conditionalFormatting>
  <conditionalFormatting sqref="R544">
    <cfRule type="cellIs" dxfId="2525" priority="1468" operator="lessThan">
      <formula>0</formula>
    </cfRule>
  </conditionalFormatting>
  <conditionalFormatting sqref="J353:N354 K351:N352">
    <cfRule type="cellIs" dxfId="2524" priority="1457" operator="lessThan">
      <formula>0</formula>
    </cfRule>
  </conditionalFormatting>
  <conditionalFormatting sqref="Q516:Q519">
    <cfRule type="cellIs" dxfId="2523" priority="1476" operator="lessThan">
      <formula>0</formula>
    </cfRule>
  </conditionalFormatting>
  <conditionalFormatting sqref="Q524:Q527">
    <cfRule type="cellIs" dxfId="2522" priority="1475" operator="lessThan">
      <formula>0</formula>
    </cfRule>
  </conditionalFormatting>
  <conditionalFormatting sqref="Q539:Q543">
    <cfRule type="cellIs" dxfId="2521" priority="1474" operator="lessThan">
      <formula>0</formula>
    </cfRule>
  </conditionalFormatting>
  <conditionalFormatting sqref="Q532:Q535">
    <cfRule type="cellIs" dxfId="2520" priority="1473" operator="lessThan">
      <formula>0</formula>
    </cfRule>
  </conditionalFormatting>
  <conditionalFormatting sqref="R544">
    <cfRule type="cellIs" dxfId="2519" priority="1467" operator="lessThan">
      <formula>0</formula>
    </cfRule>
  </conditionalFormatting>
  <conditionalFormatting sqref="R354">
    <cfRule type="cellIs" dxfId="2518" priority="1450" operator="lessThan">
      <formula>0</formula>
    </cfRule>
  </conditionalFormatting>
  <conditionalFormatting sqref="R540:R543 B539">
    <cfRule type="cellIs" dxfId="2517" priority="1470" operator="lessThan">
      <formula>0</formula>
    </cfRule>
  </conditionalFormatting>
  <conditionalFormatting sqref="Q555:Q558">
    <cfRule type="cellIs" dxfId="2516" priority="1462" operator="lessThan">
      <formula>0</formula>
    </cfRule>
  </conditionalFormatting>
  <conditionalFormatting sqref="R555:R558 R560">
    <cfRule type="cellIs" dxfId="2515" priority="1465" operator="lessThan">
      <formula>0</formula>
    </cfRule>
  </conditionalFormatting>
  <conditionalFormatting sqref="R559">
    <cfRule type="cellIs" dxfId="2514" priority="1464" operator="lessThan">
      <formula>0</formula>
    </cfRule>
  </conditionalFormatting>
  <conditionalFormatting sqref="R468:R472">
    <cfRule type="cellIs" dxfId="2513" priority="1461" operator="lessThan">
      <formula>0</formula>
    </cfRule>
  </conditionalFormatting>
  <conditionalFormatting sqref="R559">
    <cfRule type="cellIs" dxfId="2512" priority="1463" operator="lessThan">
      <formula>0</formula>
    </cfRule>
  </conditionalFormatting>
  <conditionalFormatting sqref="J351">
    <cfRule type="cellIs" dxfId="2511" priority="1456" operator="lessThan">
      <formula>0</formula>
    </cfRule>
  </conditionalFormatting>
  <conditionalFormatting sqref="Q540:Q543">
    <cfRule type="cellIs" dxfId="2510" priority="1466" operator="lessThan">
      <formula>0</formula>
    </cfRule>
  </conditionalFormatting>
  <conditionalFormatting sqref="Q349:R350 R351:R353">
    <cfRule type="cellIs" dxfId="2509" priority="1460" operator="lessThan">
      <formula>0</formula>
    </cfRule>
  </conditionalFormatting>
  <conditionalFormatting sqref="R396">
    <cfRule type="cellIs" dxfId="2508" priority="1383" operator="lessThan">
      <formula>0</formula>
    </cfRule>
  </conditionalFormatting>
  <conditionalFormatting sqref="B349">
    <cfRule type="cellIs" dxfId="2507" priority="1455" operator="lessThan">
      <formula>0</formula>
    </cfRule>
  </conditionalFormatting>
  <conditionalFormatting sqref="Q393:Q395">
    <cfRule type="cellIs" dxfId="2506" priority="1387" operator="lessThan">
      <formula>0</formula>
    </cfRule>
  </conditionalFormatting>
  <conditionalFormatting sqref="R397">
    <cfRule type="cellIs" dxfId="2505" priority="1385" operator="lessThan">
      <formula>0</formula>
    </cfRule>
  </conditionalFormatting>
  <conditionalFormatting sqref="Q349:Q350">
    <cfRule type="cellIs" dxfId="2504" priority="1459" operator="lessThan">
      <formula>0</formula>
    </cfRule>
  </conditionalFormatting>
  <conditionalFormatting sqref="Q351:Q354">
    <cfRule type="cellIs" dxfId="2503" priority="1458" operator="lessThan">
      <formula>0</formula>
    </cfRule>
  </conditionalFormatting>
  <conditionalFormatting sqref="C397:M397">
    <cfRule type="cellIs" dxfId="2502" priority="1382" operator="lessThan">
      <formula>0</formula>
    </cfRule>
  </conditionalFormatting>
  <conditionalFormatting sqref="R355">
    <cfRule type="cellIs" dxfId="2501" priority="1453" operator="lessThan">
      <formula>0</formula>
    </cfRule>
  </conditionalFormatting>
  <conditionalFormatting sqref="Q398:R398 R399:R401">
    <cfRule type="cellIs" dxfId="2500" priority="1381" operator="lessThan">
      <formula>0</formula>
    </cfRule>
  </conditionalFormatting>
  <conditionalFormatting sqref="Q399:Q401">
    <cfRule type="cellIs" dxfId="2499" priority="1379" operator="lessThan">
      <formula>0</formula>
    </cfRule>
  </conditionalFormatting>
  <conditionalFormatting sqref="H385">
    <cfRule type="cellIs" dxfId="2498" priority="1344" operator="lessThan">
      <formula>0</formula>
    </cfRule>
  </conditionalFormatting>
  <conditionalFormatting sqref="R402">
    <cfRule type="cellIs" dxfId="2497" priority="1377" operator="lessThan">
      <formula>0</formula>
    </cfRule>
  </conditionalFormatting>
  <conditionalFormatting sqref="B350">
    <cfRule type="cellIs" dxfId="2496" priority="1454" operator="lessThan">
      <formula>0</formula>
    </cfRule>
  </conditionalFormatting>
  <conditionalFormatting sqref="J352">
    <cfRule type="cellIs" dxfId="2495" priority="1451" operator="lessThan">
      <formula>0</formula>
    </cfRule>
  </conditionalFormatting>
  <conditionalFormatting sqref="Q355">
    <cfRule type="cellIs" dxfId="2494" priority="1452" operator="lessThan">
      <formula>0</formula>
    </cfRule>
  </conditionalFormatting>
  <conditionalFormatting sqref="Q440">
    <cfRule type="cellIs" dxfId="2493" priority="1330" operator="lessThan">
      <formula>0</formula>
    </cfRule>
  </conditionalFormatting>
  <conditionalFormatting sqref="R354">
    <cfRule type="cellIs" dxfId="2492" priority="1449" operator="lessThan">
      <formula>0</formula>
    </cfRule>
  </conditionalFormatting>
  <conditionalFormatting sqref="Q356:R356 R357:R359">
    <cfRule type="cellIs" dxfId="2491" priority="1448" operator="lessThan">
      <formula>0</formula>
    </cfRule>
  </conditionalFormatting>
  <conditionalFormatting sqref="Q356">
    <cfRule type="cellIs" dxfId="2490" priority="1447" operator="lessThan">
      <formula>0</formula>
    </cfRule>
  </conditionalFormatting>
  <conditionalFormatting sqref="Q357:Q360">
    <cfRule type="cellIs" dxfId="2489" priority="1446" operator="lessThan">
      <formula>0</formula>
    </cfRule>
  </conditionalFormatting>
  <conditionalFormatting sqref="B356">
    <cfRule type="cellIs" dxfId="2488" priority="1442" operator="lessThan">
      <formula>0</formula>
    </cfRule>
  </conditionalFormatting>
  <conditionalFormatting sqref="R361">
    <cfRule type="cellIs" dxfId="2487" priority="1441" operator="lessThan">
      <formula>0</formula>
    </cfRule>
  </conditionalFormatting>
  <conditionalFormatting sqref="R360">
    <cfRule type="cellIs" dxfId="2486" priority="1439" operator="lessThan">
      <formula>0</formula>
    </cfRule>
  </conditionalFormatting>
  <conditionalFormatting sqref="R360">
    <cfRule type="cellIs" dxfId="2485" priority="1438" operator="lessThan">
      <formula>0</formula>
    </cfRule>
  </conditionalFormatting>
  <conditionalFormatting sqref="Q362:R362 R363:R365">
    <cfRule type="cellIs" dxfId="2484" priority="1437" operator="lessThan">
      <formula>0</formula>
    </cfRule>
  </conditionalFormatting>
  <conditionalFormatting sqref="Q362">
    <cfRule type="cellIs" dxfId="2483" priority="1436" operator="lessThan">
      <formula>0</formula>
    </cfRule>
  </conditionalFormatting>
  <conditionalFormatting sqref="J363">
    <cfRule type="cellIs" dxfId="2482" priority="1434" operator="lessThan">
      <formula>0</formula>
    </cfRule>
  </conditionalFormatting>
  <conditionalFormatting sqref="K363:N364 J365:M366">
    <cfRule type="cellIs" dxfId="2481" priority="1435" operator="lessThan">
      <formula>0</formula>
    </cfRule>
  </conditionalFormatting>
  <conditionalFormatting sqref="Q368">
    <cfRule type="cellIs" dxfId="2480" priority="1427" operator="lessThan">
      <formula>0</formula>
    </cfRule>
  </conditionalFormatting>
  <conditionalFormatting sqref="R367">
    <cfRule type="cellIs" dxfId="2479" priority="1432" operator="lessThan">
      <formula>0</formula>
    </cfRule>
  </conditionalFormatting>
  <conditionalFormatting sqref="B362">
    <cfRule type="cellIs" dxfId="2478" priority="1433" operator="lessThan">
      <formula>0</formula>
    </cfRule>
  </conditionalFormatting>
  <conditionalFormatting sqref="Q405:Q407">
    <cfRule type="cellIs" dxfId="2477" priority="1365" operator="lessThan">
      <formula>0</formula>
    </cfRule>
  </conditionalFormatting>
  <conditionalFormatting sqref="J364">
    <cfRule type="cellIs" dxfId="2476" priority="1431" operator="lessThan">
      <formula>0</formula>
    </cfRule>
  </conditionalFormatting>
  <conditionalFormatting sqref="R366">
    <cfRule type="cellIs" dxfId="2475" priority="1429" operator="lessThan">
      <formula>0</formula>
    </cfRule>
  </conditionalFormatting>
  <conditionalFormatting sqref="Q368:R368 R369:R371">
    <cfRule type="cellIs" dxfId="2474" priority="1428" operator="lessThan">
      <formula>0</formula>
    </cfRule>
  </conditionalFormatting>
  <conditionalFormatting sqref="R372">
    <cfRule type="cellIs" dxfId="2473" priority="1419" operator="lessThan">
      <formula>0</formula>
    </cfRule>
  </conditionalFormatting>
  <conditionalFormatting sqref="I370 K369:N370 C371:M372">
    <cfRule type="cellIs" dxfId="2472" priority="1426" operator="lessThan">
      <formula>0</formula>
    </cfRule>
  </conditionalFormatting>
  <conditionalFormatting sqref="I369">
    <cfRule type="cellIs" dxfId="2471" priority="1424" operator="lessThan">
      <formula>0</formula>
    </cfRule>
  </conditionalFormatting>
  <conditionalFormatting sqref="C369:J369">
    <cfRule type="cellIs" dxfId="2470" priority="1425" operator="lessThan">
      <formula>0</formula>
    </cfRule>
  </conditionalFormatting>
  <conditionalFormatting sqref="B368">
    <cfRule type="cellIs" dxfId="2469" priority="1423" operator="lessThan">
      <formula>0</formula>
    </cfRule>
  </conditionalFormatting>
  <conditionalFormatting sqref="R373">
    <cfRule type="cellIs" dxfId="2468" priority="1422" operator="lessThan">
      <formula>0</formula>
    </cfRule>
  </conditionalFormatting>
  <conditionalFormatting sqref="Q411:Q413">
    <cfRule type="cellIs" dxfId="2467" priority="1358" operator="lessThan">
      <formula>0</formula>
    </cfRule>
  </conditionalFormatting>
  <conditionalFormatting sqref="C370:J370">
    <cfRule type="cellIs" dxfId="2466" priority="1421" operator="lessThan">
      <formula>0</formula>
    </cfRule>
  </conditionalFormatting>
  <conditionalFormatting sqref="R372">
    <cfRule type="cellIs" dxfId="2465" priority="1420" operator="lessThan">
      <formula>0</formula>
    </cfRule>
  </conditionalFormatting>
  <conditionalFormatting sqref="Q374:R374 R375:R377">
    <cfRule type="cellIs" dxfId="2464" priority="1418" operator="lessThan">
      <formula>0</formula>
    </cfRule>
  </conditionalFormatting>
  <conditionalFormatting sqref="Q374">
    <cfRule type="cellIs" dxfId="2463" priority="1417" operator="lessThan">
      <formula>0</formula>
    </cfRule>
  </conditionalFormatting>
  <conditionalFormatting sqref="Q375:Q377">
    <cfRule type="cellIs" dxfId="2462" priority="1416" operator="lessThan">
      <formula>0</formula>
    </cfRule>
  </conditionalFormatting>
  <conditionalFormatting sqref="I376 K375:N376 C377:M378">
    <cfRule type="cellIs" dxfId="2461" priority="1415" operator="lessThan">
      <formula>0</formula>
    </cfRule>
  </conditionalFormatting>
  <conditionalFormatting sqref="I375">
    <cfRule type="cellIs" dxfId="2460" priority="1413" operator="lessThan">
      <formula>0</formula>
    </cfRule>
  </conditionalFormatting>
  <conditionalFormatting sqref="C375:J375">
    <cfRule type="cellIs" dxfId="2459" priority="1414" operator="lessThan">
      <formula>0</formula>
    </cfRule>
  </conditionalFormatting>
  <conditionalFormatting sqref="B374">
    <cfRule type="cellIs" dxfId="2458" priority="1412" operator="lessThan">
      <formula>0</formula>
    </cfRule>
  </conditionalFormatting>
  <conditionalFormatting sqref="R379">
    <cfRule type="cellIs" dxfId="2457" priority="1411" operator="lessThan">
      <formula>0</formula>
    </cfRule>
  </conditionalFormatting>
  <conditionalFormatting sqref="C376:J376">
    <cfRule type="cellIs" dxfId="2456" priority="1410" operator="lessThan">
      <formula>0</formula>
    </cfRule>
  </conditionalFormatting>
  <conditionalFormatting sqref="R378">
    <cfRule type="cellIs" dxfId="2455" priority="1409" operator="lessThan">
      <formula>0</formula>
    </cfRule>
  </conditionalFormatting>
  <conditionalFormatting sqref="R378">
    <cfRule type="cellIs" dxfId="2454" priority="1408" operator="lessThan">
      <formula>0</formula>
    </cfRule>
  </conditionalFormatting>
  <conditionalFormatting sqref="Q380:R380 R381:R383">
    <cfRule type="cellIs" dxfId="2453" priority="1407" operator="lessThan">
      <formula>0</formula>
    </cfRule>
  </conditionalFormatting>
  <conditionalFormatting sqref="Q380">
    <cfRule type="cellIs" dxfId="2452" priority="1406" operator="lessThan">
      <formula>0</formula>
    </cfRule>
  </conditionalFormatting>
  <conditionalFormatting sqref="Q381:Q383">
    <cfRule type="cellIs" dxfId="2451" priority="1405" operator="lessThan">
      <formula>0</formula>
    </cfRule>
  </conditionalFormatting>
  <conditionalFormatting sqref="I382 K381:N382 C383:N383 C384:M384">
    <cfRule type="cellIs" dxfId="2450" priority="1404" operator="lessThan">
      <formula>0</formula>
    </cfRule>
  </conditionalFormatting>
  <conditionalFormatting sqref="I381">
    <cfRule type="cellIs" dxfId="2449" priority="1402" operator="lessThan">
      <formula>0</formula>
    </cfRule>
  </conditionalFormatting>
  <conditionalFormatting sqref="C381:J381">
    <cfRule type="cellIs" dxfId="2448" priority="1403" operator="lessThan">
      <formula>0</formula>
    </cfRule>
  </conditionalFormatting>
  <conditionalFormatting sqref="B380">
    <cfRule type="cellIs" dxfId="2447" priority="1401" operator="lessThan">
      <formula>0</formula>
    </cfRule>
  </conditionalFormatting>
  <conditionalFormatting sqref="R385">
    <cfRule type="cellIs" dxfId="2446" priority="1400" operator="lessThan">
      <formula>0</formula>
    </cfRule>
  </conditionalFormatting>
  <conditionalFormatting sqref="C382:J382">
    <cfRule type="cellIs" dxfId="2445" priority="1399" operator="lessThan">
      <formula>0</formula>
    </cfRule>
  </conditionalFormatting>
  <conditionalFormatting sqref="R384">
    <cfRule type="cellIs" dxfId="2444" priority="1398" operator="lessThan">
      <formula>0</formula>
    </cfRule>
  </conditionalFormatting>
  <conditionalFormatting sqref="R384">
    <cfRule type="cellIs" dxfId="2443" priority="1397" operator="lessThan">
      <formula>0</formula>
    </cfRule>
  </conditionalFormatting>
  <conditionalFormatting sqref="Q386:R386 R387:R389">
    <cfRule type="cellIs" dxfId="2442" priority="1396" operator="lessThan">
      <formula>0</formula>
    </cfRule>
  </conditionalFormatting>
  <conditionalFormatting sqref="Q386">
    <cfRule type="cellIs" dxfId="2441" priority="1395" operator="lessThan">
      <formula>0</formula>
    </cfRule>
  </conditionalFormatting>
  <conditionalFormatting sqref="Q387:Q389">
    <cfRule type="cellIs" dxfId="2440" priority="1394" operator="lessThan">
      <formula>0</formula>
    </cfRule>
  </conditionalFormatting>
  <conditionalFormatting sqref="B386">
    <cfRule type="cellIs" dxfId="2439" priority="1393" operator="lessThan">
      <formula>0</formula>
    </cfRule>
  </conditionalFormatting>
  <conditionalFormatting sqref="R391">
    <cfRule type="cellIs" dxfId="2438" priority="1392" operator="lessThan">
      <formula>0</formula>
    </cfRule>
  </conditionalFormatting>
  <conditionalFormatting sqref="R390">
    <cfRule type="cellIs" dxfId="2437" priority="1391" operator="lessThan">
      <formula>0</formula>
    </cfRule>
  </conditionalFormatting>
  <conditionalFormatting sqref="R390">
    <cfRule type="cellIs" dxfId="2436" priority="1390" operator="lessThan">
      <formula>0</formula>
    </cfRule>
  </conditionalFormatting>
  <conditionalFormatting sqref="Q392:R392 R393:R395">
    <cfRule type="cellIs" dxfId="2435" priority="1389" operator="lessThan">
      <formula>0</formula>
    </cfRule>
  </conditionalFormatting>
  <conditionalFormatting sqref="Q392">
    <cfRule type="cellIs" dxfId="2434" priority="1388" operator="lessThan">
      <formula>0</formula>
    </cfRule>
  </conditionalFormatting>
  <conditionalFormatting sqref="H397">
    <cfRule type="cellIs" dxfId="2433" priority="1347" operator="lessThan">
      <formula>0</formula>
    </cfRule>
  </conditionalFormatting>
  <conditionalFormatting sqref="B392">
    <cfRule type="cellIs" dxfId="2432" priority="1386" operator="lessThan">
      <formula>0</formula>
    </cfRule>
  </conditionalFormatting>
  <conditionalFormatting sqref="H378">
    <cfRule type="cellIs" dxfId="2431" priority="1343" operator="lessThan">
      <formula>0</formula>
    </cfRule>
  </conditionalFormatting>
  <conditionalFormatting sqref="R396">
    <cfRule type="cellIs" dxfId="2430" priority="1384" operator="lessThan">
      <formula>0</formula>
    </cfRule>
  </conditionalFormatting>
  <conditionalFormatting sqref="H361">
    <cfRule type="cellIs" dxfId="2429" priority="1340" operator="lessThan">
      <formula>0</formula>
    </cfRule>
  </conditionalFormatting>
  <conditionalFormatting sqref="Q398">
    <cfRule type="cellIs" dxfId="2428" priority="1380" operator="lessThan">
      <formula>0</formula>
    </cfRule>
  </conditionalFormatting>
  <conditionalFormatting sqref="R438">
    <cfRule type="cellIs" dxfId="2427" priority="1333" operator="lessThan">
      <formula>0</formula>
    </cfRule>
  </conditionalFormatting>
  <conditionalFormatting sqref="H372">
    <cfRule type="cellIs" dxfId="2426" priority="1339" operator="lessThan">
      <formula>0</formula>
    </cfRule>
  </conditionalFormatting>
  <conditionalFormatting sqref="R402">
    <cfRule type="cellIs" dxfId="2425" priority="1378" operator="lessThan">
      <formula>0</formula>
    </cfRule>
  </conditionalFormatting>
  <conditionalFormatting sqref="Q440:R440 R441:R443">
    <cfRule type="cellIs" dxfId="2424" priority="1331" operator="lessThan">
      <formula>0</formula>
    </cfRule>
  </conditionalFormatting>
  <conditionalFormatting sqref="C391:M391">
    <cfRule type="cellIs" dxfId="2423" priority="1376" operator="lessThan">
      <formula>0</formula>
    </cfRule>
  </conditionalFormatting>
  <conditionalFormatting sqref="C385:M385">
    <cfRule type="cellIs" dxfId="2422" priority="1375" operator="lessThan">
      <formula>0</formula>
    </cfRule>
  </conditionalFormatting>
  <conditionalFormatting sqref="C379:M379">
    <cfRule type="cellIs" dxfId="2421" priority="1374" operator="lessThan">
      <formula>0</formula>
    </cfRule>
  </conditionalFormatting>
  <conditionalFormatting sqref="C373:M373">
    <cfRule type="cellIs" dxfId="2420" priority="1373" operator="lessThan">
      <formula>0</formula>
    </cfRule>
  </conditionalFormatting>
  <conditionalFormatting sqref="J367:M367">
    <cfRule type="cellIs" dxfId="2419" priority="1372" operator="lessThan">
      <formula>0</formula>
    </cfRule>
  </conditionalFormatting>
  <conditionalFormatting sqref="C361:M361">
    <cfRule type="cellIs" dxfId="2418" priority="1371" operator="lessThan">
      <formula>0</formula>
    </cfRule>
  </conditionalFormatting>
  <conditionalFormatting sqref="J355:N355">
    <cfRule type="cellIs" dxfId="2417" priority="1370" operator="lessThan">
      <formula>0</formula>
    </cfRule>
  </conditionalFormatting>
  <conditionalFormatting sqref="B398">
    <cfRule type="cellIs" dxfId="2416" priority="1369" operator="lessThan">
      <formula>0</formula>
    </cfRule>
  </conditionalFormatting>
  <conditionalFormatting sqref="B403">
    <cfRule type="cellIs" dxfId="2415" priority="1368" operator="lessThan">
      <formula>0</formula>
    </cfRule>
  </conditionalFormatting>
  <conditionalFormatting sqref="R408">
    <cfRule type="cellIs" dxfId="2414" priority="1362" operator="lessThan">
      <formula>0</formula>
    </cfRule>
  </conditionalFormatting>
  <conditionalFormatting sqref="R409">
    <cfRule type="cellIs" dxfId="2413" priority="1364" operator="lessThan">
      <formula>0</formula>
    </cfRule>
  </conditionalFormatting>
  <conditionalFormatting sqref="Q404:R404 R405:R407">
    <cfRule type="cellIs" dxfId="2412" priority="1367" operator="lessThan">
      <formula>0</formula>
    </cfRule>
  </conditionalFormatting>
  <conditionalFormatting sqref="Q404">
    <cfRule type="cellIs" dxfId="2411" priority="1366" operator="lessThan">
      <formula>0</formula>
    </cfRule>
  </conditionalFormatting>
  <conditionalFormatting sqref="R408">
    <cfRule type="cellIs" dxfId="2410" priority="1363" operator="lessThan">
      <formula>0</formula>
    </cfRule>
  </conditionalFormatting>
  <conditionalFormatting sqref="B404">
    <cfRule type="cellIs" dxfId="2409" priority="1361" operator="lessThan">
      <formula>0</formula>
    </cfRule>
  </conditionalFormatting>
  <conditionalFormatting sqref="R414">
    <cfRule type="cellIs" dxfId="2408" priority="1355" operator="lessThan">
      <formula>0</formula>
    </cfRule>
  </conditionalFormatting>
  <conditionalFormatting sqref="R415">
    <cfRule type="cellIs" dxfId="2407" priority="1357" operator="lessThan">
      <formula>0</formula>
    </cfRule>
  </conditionalFormatting>
  <conditionalFormatting sqref="Q410:R410 R411:R413">
    <cfRule type="cellIs" dxfId="2406" priority="1360" operator="lessThan">
      <formula>0</formula>
    </cfRule>
  </conditionalFormatting>
  <conditionalFormatting sqref="Q410">
    <cfRule type="cellIs" dxfId="2405" priority="1359" operator="lessThan">
      <formula>0</formula>
    </cfRule>
  </conditionalFormatting>
  <conditionalFormatting sqref="R414">
    <cfRule type="cellIs" dxfId="2404" priority="1356" operator="lessThan">
      <formula>0</formula>
    </cfRule>
  </conditionalFormatting>
  <conditionalFormatting sqref="B410">
    <cfRule type="cellIs" dxfId="2403" priority="1354" operator="lessThan">
      <formula>0</formula>
    </cfRule>
  </conditionalFormatting>
  <conditionalFormatting sqref="R432">
    <cfRule type="cellIs" dxfId="2402" priority="1348" operator="lessThan">
      <formula>0</formula>
    </cfRule>
  </conditionalFormatting>
  <conditionalFormatting sqref="Q429:Q431">
    <cfRule type="cellIs" dxfId="2401" priority="1351" operator="lessThan">
      <formula>0</formula>
    </cfRule>
  </conditionalFormatting>
  <conditionalFormatting sqref="R433">
    <cfRule type="cellIs" dxfId="2400" priority="1350" operator="lessThan">
      <formula>0</formula>
    </cfRule>
  </conditionalFormatting>
  <conditionalFormatting sqref="Q428:R428 R429:R431">
    <cfRule type="cellIs" dxfId="2399" priority="1353" operator="lessThan">
      <formula>0</formula>
    </cfRule>
  </conditionalFormatting>
  <conditionalFormatting sqref="Q428">
    <cfRule type="cellIs" dxfId="2398" priority="1352" operator="lessThan">
      <formula>0</formula>
    </cfRule>
  </conditionalFormatting>
  <conditionalFormatting sqref="R432">
    <cfRule type="cellIs" dxfId="2397" priority="1349" operator="lessThan">
      <formula>0</formula>
    </cfRule>
  </conditionalFormatting>
  <conditionalFormatting sqref="H391">
    <cfRule type="cellIs" dxfId="2396" priority="1346" operator="lessThan">
      <formula>0</formula>
    </cfRule>
  </conditionalFormatting>
  <conditionalFormatting sqref="Q435:Q437">
    <cfRule type="cellIs" dxfId="2395" priority="1335" operator="lessThan">
      <formula>0</formula>
    </cfRule>
  </conditionalFormatting>
  <conditionalFormatting sqref="R444">
    <cfRule type="cellIs" dxfId="2394" priority="1327" operator="lessThan">
      <formula>0</formula>
    </cfRule>
  </conditionalFormatting>
  <conditionalFormatting sqref="H384">
    <cfRule type="cellIs" dxfId="2393" priority="1345" operator="lessThan">
      <formula>0</formula>
    </cfRule>
  </conditionalFormatting>
  <conditionalFormatting sqref="H379">
    <cfRule type="cellIs" dxfId="2392" priority="1342" operator="lessThan">
      <formula>0</formula>
    </cfRule>
  </conditionalFormatting>
  <conditionalFormatting sqref="R438">
    <cfRule type="cellIs" dxfId="2391" priority="1334" operator="lessThan">
      <formula>0</formula>
    </cfRule>
  </conditionalFormatting>
  <conditionalFormatting sqref="H373">
    <cfRule type="cellIs" dxfId="2390" priority="1338" operator="lessThan">
      <formula>0</formula>
    </cfRule>
  </conditionalFormatting>
  <conditionalFormatting sqref="Q441:Q443">
    <cfRule type="cellIs" dxfId="2389" priority="1329" operator="lessThan">
      <formula>0</formula>
    </cfRule>
  </conditionalFormatting>
  <conditionalFormatting sqref="Q434:R434 R435:R437">
    <cfRule type="cellIs" dxfId="2388" priority="1337" operator="lessThan">
      <formula>0</formula>
    </cfRule>
  </conditionalFormatting>
  <conditionalFormatting sqref="Q434">
    <cfRule type="cellIs" dxfId="2387" priority="1336" operator="lessThan">
      <formula>0</formula>
    </cfRule>
  </conditionalFormatting>
  <conditionalFormatting sqref="B434">
    <cfRule type="cellIs" dxfId="2386" priority="1332" operator="lessThan">
      <formula>0</formula>
    </cfRule>
  </conditionalFormatting>
  <conditionalFormatting sqref="R445:R446">
    <cfRule type="cellIs" dxfId="2385" priority="1323" operator="lessThan">
      <formula>0</formula>
    </cfRule>
  </conditionalFormatting>
  <conditionalFormatting sqref="R444">
    <cfRule type="cellIs" dxfId="2384" priority="1326" operator="lessThan">
      <formula>0</formula>
    </cfRule>
  </conditionalFormatting>
  <conditionalFormatting sqref="B446">
    <cfRule type="cellIs" dxfId="2383" priority="1322" operator="lessThan">
      <formula>0</formula>
    </cfRule>
  </conditionalFormatting>
  <conditionalFormatting sqref="B440">
    <cfRule type="cellIs" dxfId="2382" priority="1325" operator="lessThan">
      <formula>0</formula>
    </cfRule>
  </conditionalFormatting>
  <conditionalFormatting sqref="Q446">
    <cfRule type="cellIs" dxfId="2381" priority="1328" operator="lessThan">
      <formula>0</formula>
    </cfRule>
  </conditionalFormatting>
  <conditionalFormatting sqref="B447">
    <cfRule type="cellIs" dxfId="2380" priority="1321" operator="lessThan">
      <formula>0</formula>
    </cfRule>
  </conditionalFormatting>
  <conditionalFormatting sqref="R439">
    <cfRule type="cellIs" dxfId="2379" priority="1324" operator="lessThan">
      <formula>0</formula>
    </cfRule>
  </conditionalFormatting>
  <conditionalFormatting sqref="R448:R450">
    <cfRule type="cellIs" dxfId="2378" priority="1320" operator="lessThan">
      <formula>0</formula>
    </cfRule>
  </conditionalFormatting>
  <conditionalFormatting sqref="Q448:Q450">
    <cfRule type="cellIs" dxfId="2377" priority="1319" operator="lessThan">
      <formula>0</formula>
    </cfRule>
  </conditionalFormatting>
  <conditionalFormatting sqref="R603">
    <cfRule type="cellIs" dxfId="2376" priority="1294" operator="lessThan">
      <formula>0</formula>
    </cfRule>
  </conditionalFormatting>
  <conditionalFormatting sqref="B625">
    <cfRule type="cellIs" dxfId="2375" priority="1258" operator="lessThan">
      <formula>0</formula>
    </cfRule>
  </conditionalFormatting>
  <conditionalFormatting sqref="Q454:Q456">
    <cfRule type="cellIs" dxfId="2374" priority="1315" operator="lessThan">
      <formula>0</formula>
    </cfRule>
  </conditionalFormatting>
  <conditionalFormatting sqref="R457">
    <cfRule type="cellIs" dxfId="2373" priority="1314" operator="lessThan">
      <formula>0</formula>
    </cfRule>
  </conditionalFormatting>
  <conditionalFormatting sqref="R597">
    <cfRule type="cellIs" dxfId="2372" priority="1303" operator="lessThan">
      <formula>0</formula>
    </cfRule>
  </conditionalFormatting>
  <conditionalFormatting sqref="R451">
    <cfRule type="cellIs" dxfId="2371" priority="1318" operator="lessThan">
      <formula>0</formula>
    </cfRule>
  </conditionalFormatting>
  <conditionalFormatting sqref="R451">
    <cfRule type="cellIs" dxfId="2370" priority="1317" operator="lessThan">
      <formula>0</formula>
    </cfRule>
  </conditionalFormatting>
  <conditionalFormatting sqref="R457">
    <cfRule type="cellIs" dxfId="2369" priority="1313" operator="lessThan">
      <formula>0</formula>
    </cfRule>
  </conditionalFormatting>
  <conditionalFormatting sqref="J593:N595 J596:M596">
    <cfRule type="cellIs" dxfId="2368" priority="1307" operator="lessThan">
      <formula>0</formula>
    </cfRule>
  </conditionalFormatting>
  <conditionalFormatting sqref="B453">
    <cfRule type="cellIs" dxfId="2367" priority="1311" operator="lessThan">
      <formula>0</formula>
    </cfRule>
  </conditionalFormatting>
  <conditionalFormatting sqref="Q599:Q602">
    <cfRule type="cellIs" dxfId="2366" priority="1300" operator="lessThan">
      <formula>0</formula>
    </cfRule>
  </conditionalFormatting>
  <conditionalFormatting sqref="R454:R456">
    <cfRule type="cellIs" dxfId="2365" priority="1316" operator="lessThan">
      <formula>0</formula>
    </cfRule>
  </conditionalFormatting>
  <conditionalFormatting sqref="R593:R595">
    <cfRule type="cellIs" dxfId="2364" priority="1310" operator="lessThan">
      <formula>0</formula>
    </cfRule>
  </conditionalFormatting>
  <conditionalFormatting sqref="R596">
    <cfRule type="cellIs" dxfId="2363" priority="1305" operator="lessThan">
      <formula>0</formula>
    </cfRule>
  </conditionalFormatting>
  <conditionalFormatting sqref="R452">
    <cfRule type="cellIs" dxfId="2362" priority="1312" operator="lessThan">
      <formula>0</formula>
    </cfRule>
  </conditionalFormatting>
  <conditionalFormatting sqref="B592">
    <cfRule type="cellIs" dxfId="2361" priority="1302" operator="lessThan">
      <formula>0</formula>
    </cfRule>
  </conditionalFormatting>
  <conditionalFormatting sqref="Q593:Q595">
    <cfRule type="cellIs" dxfId="2360" priority="1309" operator="lessThan">
      <formula>0</formula>
    </cfRule>
  </conditionalFormatting>
  <conditionalFormatting sqref="J594">
    <cfRule type="cellIs" dxfId="2359" priority="1306" operator="lessThan">
      <formula>0</formula>
    </cfRule>
  </conditionalFormatting>
  <conditionalFormatting sqref="R602">
    <cfRule type="cellIs" dxfId="2358" priority="1295" operator="lessThan">
      <formula>0</formula>
    </cfRule>
  </conditionalFormatting>
  <conditionalFormatting sqref="J595:N595 K593:N594 J596:M596">
    <cfRule type="cellIs" dxfId="2357" priority="1308" operator="lessThan">
      <formula>0</formula>
    </cfRule>
  </conditionalFormatting>
  <conditionalFormatting sqref="R596">
    <cfRule type="cellIs" dxfId="2356" priority="1304" operator="lessThan">
      <formula>0</formula>
    </cfRule>
  </conditionalFormatting>
  <conditionalFormatting sqref="J599:N599 J601:N602 J600:M600">
    <cfRule type="cellIs" dxfId="2355" priority="1298" operator="lessThan">
      <formula>0</formula>
    </cfRule>
  </conditionalFormatting>
  <conditionalFormatting sqref="Q616:Q619">
    <cfRule type="cellIs" dxfId="2354" priority="1292" operator="lessThan">
      <formula>0</formula>
    </cfRule>
  </conditionalFormatting>
  <conditionalFormatting sqref="R602">
    <cfRule type="cellIs" dxfId="2353" priority="1296" operator="lessThan">
      <formula>0</formula>
    </cfRule>
  </conditionalFormatting>
  <conditionalFormatting sqref="J600">
    <cfRule type="cellIs" dxfId="2352" priority="1297" operator="lessThan">
      <formula>0</formula>
    </cfRule>
  </conditionalFormatting>
  <conditionalFormatting sqref="J601:N602 K599:N599 K600:M600">
    <cfRule type="cellIs" dxfId="2351" priority="1299" operator="lessThan">
      <formula>0</formula>
    </cfRule>
  </conditionalFormatting>
  <conditionalFormatting sqref="R599:R601">
    <cfRule type="cellIs" dxfId="2350" priority="1301" operator="lessThan">
      <formula>0</formula>
    </cfRule>
  </conditionalFormatting>
  <conditionalFormatting sqref="R629">
    <cfRule type="cellIs" dxfId="2349" priority="1262" operator="lessThan">
      <formula>0</formula>
    </cfRule>
  </conditionalFormatting>
  <conditionalFormatting sqref="I626">
    <cfRule type="cellIs" dxfId="2348" priority="1265" operator="lessThan">
      <formula>0</formula>
    </cfRule>
  </conditionalFormatting>
  <conditionalFormatting sqref="C616:N619">
    <cfRule type="cellIs" dxfId="2347" priority="1290" operator="lessThan">
      <formula>0</formula>
    </cfRule>
  </conditionalFormatting>
  <conditionalFormatting sqref="R619">
    <cfRule type="cellIs" dxfId="2346" priority="1286" operator="lessThan">
      <formula>0</formula>
    </cfRule>
  </conditionalFormatting>
  <conditionalFormatting sqref="I616">
    <cfRule type="cellIs" dxfId="2345" priority="1289" operator="lessThan">
      <formula>0</formula>
    </cfRule>
  </conditionalFormatting>
  <conditionalFormatting sqref="H621:H624">
    <cfRule type="cellIs" dxfId="2344" priority="1272" operator="lessThan">
      <formula>0</formula>
    </cfRule>
  </conditionalFormatting>
  <conditionalFormatting sqref="R619">
    <cfRule type="cellIs" dxfId="2343" priority="1287" operator="lessThan">
      <formula>0</formula>
    </cfRule>
  </conditionalFormatting>
  <conditionalFormatting sqref="H616">
    <cfRule type="cellIs" dxfId="2342" priority="1283" operator="lessThan">
      <formula>0</formula>
    </cfRule>
  </conditionalFormatting>
  <conditionalFormatting sqref="H616:H619">
    <cfRule type="cellIs" dxfId="2341" priority="1284" operator="lessThan">
      <formula>0</formula>
    </cfRule>
  </conditionalFormatting>
  <conditionalFormatting sqref="C617:J617">
    <cfRule type="cellIs" dxfId="2340" priority="1288" operator="lessThan">
      <formula>0</formula>
    </cfRule>
  </conditionalFormatting>
  <conditionalFormatting sqref="H617:H619">
    <cfRule type="cellIs" dxfId="2339" priority="1285" operator="lessThan">
      <formula>0</formula>
    </cfRule>
  </conditionalFormatting>
  <conditionalFormatting sqref="I617 K616:N617 C618:N619">
    <cfRule type="cellIs" dxfId="2338" priority="1291" operator="lessThan">
      <formula>0</formula>
    </cfRule>
  </conditionalFormatting>
  <conditionalFormatting sqref="R616:R618">
    <cfRule type="cellIs" dxfId="2337" priority="1293" operator="lessThan">
      <formula>0</formula>
    </cfRule>
  </conditionalFormatting>
  <conditionalFormatting sqref="B615">
    <cfRule type="cellIs" dxfId="2336" priority="1282" operator="lessThan">
      <formula>0</formula>
    </cfRule>
  </conditionalFormatting>
  <conditionalFormatting sqref="R624">
    <cfRule type="cellIs" dxfId="2335" priority="1274" operator="lessThan">
      <formula>0</formula>
    </cfRule>
  </conditionalFormatting>
  <conditionalFormatting sqref="I621">
    <cfRule type="cellIs" dxfId="2334" priority="1277" operator="lessThan">
      <formula>0</formula>
    </cfRule>
  </conditionalFormatting>
  <conditionalFormatting sqref="C621:N624">
    <cfRule type="cellIs" dxfId="2333" priority="1278" operator="lessThan">
      <formula>0</formula>
    </cfRule>
  </conditionalFormatting>
  <conditionalFormatting sqref="R624">
    <cfRule type="cellIs" dxfId="2332" priority="1275" operator="lessThan">
      <formula>0</formula>
    </cfRule>
  </conditionalFormatting>
  <conditionalFormatting sqref="H621">
    <cfRule type="cellIs" dxfId="2331" priority="1271" operator="lessThan">
      <formula>0</formula>
    </cfRule>
  </conditionalFormatting>
  <conditionalFormatting sqref="Q621:Q624">
    <cfRule type="cellIs" dxfId="2330" priority="1280" operator="lessThan">
      <formula>0</formula>
    </cfRule>
  </conditionalFormatting>
  <conditionalFormatting sqref="C622:J622">
    <cfRule type="cellIs" dxfId="2329" priority="1276" operator="lessThan">
      <formula>0</formula>
    </cfRule>
  </conditionalFormatting>
  <conditionalFormatting sqref="H622:H624">
    <cfRule type="cellIs" dxfId="2328" priority="1273" operator="lessThan">
      <formula>0</formula>
    </cfRule>
  </conditionalFormatting>
  <conditionalFormatting sqref="I622 K621:N622 C623:N624">
    <cfRule type="cellIs" dxfId="2327" priority="1279" operator="lessThan">
      <formula>0</formula>
    </cfRule>
  </conditionalFormatting>
  <conditionalFormatting sqref="R621:R623">
    <cfRule type="cellIs" dxfId="2326" priority="1281" operator="lessThan">
      <formula>0</formula>
    </cfRule>
  </conditionalFormatting>
  <conditionalFormatting sqref="B620">
    <cfRule type="cellIs" dxfId="2325" priority="1270" operator="lessThan">
      <formula>0</formula>
    </cfRule>
  </conditionalFormatting>
  <conditionalFormatting sqref="C626:N629">
    <cfRule type="cellIs" dxfId="2324" priority="1266" operator="lessThan">
      <formula>0</formula>
    </cfRule>
  </conditionalFormatting>
  <conditionalFormatting sqref="R629">
    <cfRule type="cellIs" dxfId="2323" priority="1263" operator="lessThan">
      <formula>0</formula>
    </cfRule>
  </conditionalFormatting>
  <conditionalFormatting sqref="H626">
    <cfRule type="cellIs" dxfId="2322" priority="1259" operator="lessThan">
      <formula>0</formula>
    </cfRule>
  </conditionalFormatting>
  <conditionalFormatting sqref="H626:H629">
    <cfRule type="cellIs" dxfId="2321" priority="1260" operator="lessThan">
      <formula>0</formula>
    </cfRule>
  </conditionalFormatting>
  <conditionalFormatting sqref="Q626:Q629">
    <cfRule type="cellIs" dxfId="2320" priority="1268" operator="lessThan">
      <formula>0</formula>
    </cfRule>
  </conditionalFormatting>
  <conditionalFormatting sqref="C627:J627">
    <cfRule type="cellIs" dxfId="2319" priority="1264" operator="lessThan">
      <formula>0</formula>
    </cfRule>
  </conditionalFormatting>
  <conditionalFormatting sqref="H627:H629">
    <cfRule type="cellIs" dxfId="2318" priority="1261" operator="lessThan">
      <formula>0</formula>
    </cfRule>
  </conditionalFormatting>
  <conditionalFormatting sqref="I627 K626:N627 C628:N629">
    <cfRule type="cellIs" dxfId="2317" priority="1267" operator="lessThan">
      <formula>0</formula>
    </cfRule>
  </conditionalFormatting>
  <conditionalFormatting sqref="R626:R628">
    <cfRule type="cellIs" dxfId="2316" priority="1269" operator="lessThan">
      <formula>0</formula>
    </cfRule>
  </conditionalFormatting>
  <conditionalFormatting sqref="C351:I351">
    <cfRule type="cellIs" dxfId="2315" priority="1255" operator="lessThan">
      <formula>0</formula>
    </cfRule>
  </conditionalFormatting>
  <conditionalFormatting sqref="C353:I354">
    <cfRule type="cellIs" dxfId="2314" priority="1256" operator="lessThan">
      <formula>0</formula>
    </cfRule>
  </conditionalFormatting>
  <conditionalFormatting sqref="Q506:R506">
    <cfRule type="cellIs" dxfId="2313" priority="1239" operator="lessThan">
      <formula>0</formula>
    </cfRule>
  </conditionalFormatting>
  <conditionalFormatting sqref="Q499:Q502">
    <cfRule type="cellIs" dxfId="2312" priority="1240" operator="lessThan">
      <formula>0</formula>
    </cfRule>
  </conditionalFormatting>
  <conditionalFormatting sqref="R611:R613">
    <cfRule type="cellIs" dxfId="2311" priority="1202" operator="lessThan">
      <formula>0</formula>
    </cfRule>
  </conditionalFormatting>
  <conditionalFormatting sqref="B498">
    <cfRule type="cellIs" dxfId="2310" priority="1257" operator="lessThan">
      <formula>0</formula>
    </cfRule>
  </conditionalFormatting>
  <conditionalFormatting sqref="N427">
    <cfRule type="cellIs" dxfId="2309" priority="976" operator="lessThan">
      <formula>0</formula>
    </cfRule>
  </conditionalFormatting>
  <conditionalFormatting sqref="C352:I352">
    <cfRule type="cellIs" dxfId="2308" priority="1254" operator="lessThan">
      <formula>0</formula>
    </cfRule>
  </conditionalFormatting>
  <conditionalFormatting sqref="C355:I355">
    <cfRule type="cellIs" dxfId="2307" priority="1253" operator="lessThan">
      <formula>0</formula>
    </cfRule>
  </conditionalFormatting>
  <conditionalFormatting sqref="C365:I366">
    <cfRule type="cellIs" dxfId="2306" priority="1252" operator="lessThan">
      <formula>0</formula>
    </cfRule>
  </conditionalFormatting>
  <conditionalFormatting sqref="C363:I363">
    <cfRule type="cellIs" dxfId="2305" priority="1251" operator="lessThan">
      <formula>0</formula>
    </cfRule>
  </conditionalFormatting>
  <conditionalFormatting sqref="C364:I364">
    <cfRule type="cellIs" dxfId="2304" priority="1250" operator="lessThan">
      <formula>0</formula>
    </cfRule>
  </conditionalFormatting>
  <conditionalFormatting sqref="C367:I367">
    <cfRule type="cellIs" dxfId="2303" priority="1249" operator="lessThan">
      <formula>0</formula>
    </cfRule>
  </conditionalFormatting>
  <conditionalFormatting sqref="C593:I596">
    <cfRule type="cellIs" dxfId="2302" priority="1247" operator="lessThan">
      <formula>0</formula>
    </cfRule>
  </conditionalFormatting>
  <conditionalFormatting sqref="C594:I594">
    <cfRule type="cellIs" dxfId="2301" priority="1246" operator="lessThan">
      <formula>0</formula>
    </cfRule>
  </conditionalFormatting>
  <conditionalFormatting sqref="C595:I596">
    <cfRule type="cellIs" dxfId="2300" priority="1248" operator="lessThan">
      <formula>0</formula>
    </cfRule>
  </conditionalFormatting>
  <conditionalFormatting sqref="R551">
    <cfRule type="cellIs" dxfId="2299" priority="1228" operator="lessThan">
      <formula>0</formula>
    </cfRule>
  </conditionalFormatting>
  <conditionalFormatting sqref="R551">
    <cfRule type="cellIs" dxfId="2298" priority="1229" operator="lessThan">
      <formula>0</formula>
    </cfRule>
  </conditionalFormatting>
  <conditionalFormatting sqref="C599:I602">
    <cfRule type="cellIs" dxfId="2297" priority="1244" operator="lessThan">
      <formula>0</formula>
    </cfRule>
  </conditionalFormatting>
  <conditionalFormatting sqref="C600:I600">
    <cfRule type="cellIs" dxfId="2296" priority="1243" operator="lessThan">
      <formula>0</formula>
    </cfRule>
  </conditionalFormatting>
  <conditionalFormatting sqref="C601:I602">
    <cfRule type="cellIs" dxfId="2295" priority="1245" operator="lessThan">
      <formula>0</formula>
    </cfRule>
  </conditionalFormatting>
  <conditionalFormatting sqref="C461:C464">
    <cfRule type="cellIs" dxfId="2294" priority="1242" operator="lessThan">
      <formula>0</formula>
    </cfRule>
  </conditionalFormatting>
  <conditionalFormatting sqref="Q468:Q471">
    <cfRule type="cellIs" dxfId="2293" priority="1241" operator="lessThan">
      <formula>0</formula>
    </cfRule>
  </conditionalFormatting>
  <conditionalFormatting sqref="R507:R510">
    <cfRule type="cellIs" dxfId="2292" priority="1238" operator="lessThan">
      <formula>0</formula>
    </cfRule>
  </conditionalFormatting>
  <conditionalFormatting sqref="R511:R512">
    <cfRule type="cellIs" dxfId="2291" priority="1237" operator="lessThan">
      <formula>0</formula>
    </cfRule>
  </conditionalFormatting>
  <conditionalFormatting sqref="R512">
    <cfRule type="cellIs" dxfId="2290" priority="1236" operator="lessThan">
      <formula>0</formula>
    </cfRule>
  </conditionalFormatting>
  <conditionalFormatting sqref="R511">
    <cfRule type="cellIs" dxfId="2289" priority="1235" operator="lessThan">
      <formula>0</formula>
    </cfRule>
  </conditionalFormatting>
  <conditionalFormatting sqref="Q507:Q510">
    <cfRule type="cellIs" dxfId="2288" priority="1234" operator="lessThan">
      <formula>0</formula>
    </cfRule>
  </conditionalFormatting>
  <conditionalFormatting sqref="B506">
    <cfRule type="cellIs" dxfId="2287" priority="1233" operator="lessThan">
      <formula>0</formula>
    </cfRule>
  </conditionalFormatting>
  <conditionalFormatting sqref="C611:N614">
    <cfRule type="cellIs" dxfId="2286" priority="1199" operator="lessThan">
      <formula>0</formula>
    </cfRule>
  </conditionalFormatting>
  <conditionalFormatting sqref="R614">
    <cfRule type="cellIs" dxfId="2285" priority="1196" operator="lessThan">
      <formula>0</formula>
    </cfRule>
  </conditionalFormatting>
  <conditionalFormatting sqref="Q547:Q550">
    <cfRule type="cellIs" dxfId="2284" priority="1227" operator="lessThan">
      <formula>0</formula>
    </cfRule>
  </conditionalFormatting>
  <conditionalFormatting sqref="H611:H614">
    <cfRule type="cellIs" dxfId="2283" priority="1193" operator="lessThan">
      <formula>0</formula>
    </cfRule>
  </conditionalFormatting>
  <conditionalFormatting sqref="R504">
    <cfRule type="cellIs" dxfId="2282" priority="1232" operator="lessThan">
      <formula>0</formula>
    </cfRule>
  </conditionalFormatting>
  <conditionalFormatting sqref="R547:R550 R552 R554:R560">
    <cfRule type="cellIs" dxfId="2281" priority="1231" operator="lessThan">
      <formula>0</formula>
    </cfRule>
  </conditionalFormatting>
  <conditionalFormatting sqref="Q546">
    <cfRule type="cellIs" dxfId="2280" priority="1230" operator="lessThan">
      <formula>0</formula>
    </cfRule>
  </conditionalFormatting>
  <conditionalFormatting sqref="Q554:Q558">
    <cfRule type="cellIs" dxfId="2279" priority="1226" operator="lessThan">
      <formula>0</formula>
    </cfRule>
  </conditionalFormatting>
  <conditionalFormatting sqref="R570:R573 R575">
    <cfRule type="cellIs" dxfId="2278" priority="1224" operator="lessThan">
      <formula>0</formula>
    </cfRule>
  </conditionalFormatting>
  <conditionalFormatting sqref="B546">
    <cfRule type="cellIs" dxfId="2277" priority="1225" operator="lessThan">
      <formula>0</formula>
    </cfRule>
  </conditionalFormatting>
  <conditionalFormatting sqref="Q569">
    <cfRule type="cellIs" dxfId="2276" priority="1223" operator="lessThan">
      <formula>0</formula>
    </cfRule>
  </conditionalFormatting>
  <conditionalFormatting sqref="R574">
    <cfRule type="cellIs" dxfId="2275" priority="1222" operator="lessThan">
      <formula>0</formula>
    </cfRule>
  </conditionalFormatting>
  <conditionalFormatting sqref="R574">
    <cfRule type="cellIs" dxfId="2274" priority="1221" operator="lessThan">
      <formula>0</formula>
    </cfRule>
  </conditionalFormatting>
  <conditionalFormatting sqref="Q570:Q573">
    <cfRule type="cellIs" dxfId="2273" priority="1220" operator="lessThan">
      <formula>0</formula>
    </cfRule>
  </conditionalFormatting>
  <conditionalFormatting sqref="R582 R577:R580">
    <cfRule type="cellIs" dxfId="2272" priority="1218" operator="lessThan">
      <formula>0</formula>
    </cfRule>
  </conditionalFormatting>
  <conditionalFormatting sqref="R581">
    <cfRule type="cellIs" dxfId="2271" priority="1216" operator="lessThan">
      <formula>0</formula>
    </cfRule>
  </conditionalFormatting>
  <conditionalFormatting sqref="B569">
    <cfRule type="cellIs" dxfId="2270" priority="1219" operator="lessThan">
      <formula>0</formula>
    </cfRule>
  </conditionalFormatting>
  <conditionalFormatting sqref="Q576">
    <cfRule type="cellIs" dxfId="2269" priority="1217" operator="lessThan">
      <formula>0</formula>
    </cfRule>
  </conditionalFormatting>
  <conditionalFormatting sqref="Q577:Q580">
    <cfRule type="cellIs" dxfId="2268" priority="1214" operator="lessThan">
      <formula>0</formula>
    </cfRule>
  </conditionalFormatting>
  <conditionalFormatting sqref="R581">
    <cfRule type="cellIs" dxfId="2267" priority="1215" operator="lessThan">
      <formula>0</formula>
    </cfRule>
  </conditionalFormatting>
  <conditionalFormatting sqref="Q605:Q607 Q609">
    <cfRule type="cellIs" dxfId="2266" priority="1212" operator="lessThan">
      <formula>0</formula>
    </cfRule>
  </conditionalFormatting>
  <conditionalFormatting sqref="R605:R607">
    <cfRule type="cellIs" dxfId="2265" priority="1213" operator="lessThan">
      <formula>0</formula>
    </cfRule>
  </conditionalFormatting>
  <conditionalFormatting sqref="C607:I607">
    <cfRule type="cellIs" dxfId="2264" priority="1205" operator="lessThan">
      <formula>0</formula>
    </cfRule>
  </conditionalFormatting>
  <conditionalFormatting sqref="C605:I607">
    <cfRule type="cellIs" dxfId="2263" priority="1204" operator="lessThan">
      <formula>0</formula>
    </cfRule>
  </conditionalFormatting>
  <conditionalFormatting sqref="B604">
    <cfRule type="cellIs" dxfId="2262" priority="1206" operator="lessThan">
      <formula>0</formula>
    </cfRule>
  </conditionalFormatting>
  <conditionalFormatting sqref="J605:N607">
    <cfRule type="cellIs" dxfId="2261" priority="1210" operator="lessThan">
      <formula>0</formula>
    </cfRule>
  </conditionalFormatting>
  <conditionalFormatting sqref="Q611:Q614">
    <cfRule type="cellIs" dxfId="2260" priority="1201" operator="lessThan">
      <formula>0</formula>
    </cfRule>
  </conditionalFormatting>
  <conditionalFormatting sqref="R608:R609">
    <cfRule type="cellIs" dxfId="2259" priority="1207" operator="lessThan">
      <formula>0</formula>
    </cfRule>
  </conditionalFormatting>
  <conditionalFormatting sqref="C433:M433">
    <cfRule type="cellIs" dxfId="2258" priority="974" operator="lessThan">
      <formula>0</formula>
    </cfRule>
  </conditionalFormatting>
  <conditionalFormatting sqref="R608:R609">
    <cfRule type="cellIs" dxfId="2257" priority="1208" operator="lessThan">
      <formula>0</formula>
    </cfRule>
  </conditionalFormatting>
  <conditionalFormatting sqref="J606">
    <cfRule type="cellIs" dxfId="2256" priority="1209" operator="lessThan">
      <formula>0</formula>
    </cfRule>
  </conditionalFormatting>
  <conditionalFormatting sqref="J607:N607 K605:N606">
    <cfRule type="cellIs" dxfId="2255" priority="1211" operator="lessThan">
      <formula>0</formula>
    </cfRule>
  </conditionalFormatting>
  <conditionalFormatting sqref="I612 K611:N612 C613:N614">
    <cfRule type="cellIs" dxfId="2254" priority="1200" operator="lessThan">
      <formula>0</formula>
    </cfRule>
  </conditionalFormatting>
  <conditionalFormatting sqref="N427">
    <cfRule type="cellIs" dxfId="2253" priority="977" operator="lessThan">
      <formula>0</formula>
    </cfRule>
  </conditionalFormatting>
  <conditionalFormatting sqref="B429:N429">
    <cfRule type="cellIs" dxfId="2252" priority="969" operator="lessThan">
      <formula>0</formula>
    </cfRule>
  </conditionalFormatting>
  <conditionalFormatting sqref="C606:I606">
    <cfRule type="cellIs" dxfId="2251" priority="1203" operator="lessThan">
      <formula>0</formula>
    </cfRule>
  </conditionalFormatting>
  <conditionalFormatting sqref="B429:N429">
    <cfRule type="cellIs" dxfId="2250" priority="970" operator="lessThan">
      <formula>0</formula>
    </cfRule>
  </conditionalFormatting>
  <conditionalFormatting sqref="H433">
    <cfRule type="cellIs" dxfId="2249" priority="973" operator="lessThan">
      <formula>0</formula>
    </cfRule>
  </conditionalFormatting>
  <conditionalFormatting sqref="B433">
    <cfRule type="cellIs" dxfId="2248" priority="972" operator="lessThan">
      <formula>0</formula>
    </cfRule>
  </conditionalFormatting>
  <conditionalFormatting sqref="B433">
    <cfRule type="cellIs" dxfId="2247" priority="971" operator="lessThan">
      <formula>0</formula>
    </cfRule>
  </conditionalFormatting>
  <conditionalFormatting sqref="B429:N429">
    <cfRule type="cellIs" dxfId="2246" priority="967" operator="lessThan">
      <formula>0</formula>
    </cfRule>
  </conditionalFormatting>
  <conditionalFormatting sqref="B429:N429">
    <cfRule type="cellIs" dxfId="2245" priority="968" operator="lessThan">
      <formula>0</formula>
    </cfRule>
  </conditionalFormatting>
  <conditionalFormatting sqref="B435:N435">
    <cfRule type="cellIs" dxfId="2244" priority="954" operator="lessThan">
      <formula>0</formula>
    </cfRule>
  </conditionalFormatting>
  <conditionalFormatting sqref="H611">
    <cfRule type="cellIs" dxfId="2243" priority="1192" operator="lessThan">
      <formula>0</formula>
    </cfRule>
  </conditionalFormatting>
  <conditionalFormatting sqref="C433:M433">
    <cfRule type="cellIs" dxfId="2242" priority="975" operator="lessThan">
      <formula>0</formula>
    </cfRule>
  </conditionalFormatting>
  <conditionalFormatting sqref="H612:H614">
    <cfRule type="cellIs" dxfId="2241" priority="1194" operator="lessThan">
      <formula>0</formula>
    </cfRule>
  </conditionalFormatting>
  <conditionalFormatting sqref="R614">
    <cfRule type="cellIs" dxfId="2240" priority="1195" operator="lessThan">
      <formula>0</formula>
    </cfRule>
  </conditionalFormatting>
  <conditionalFormatting sqref="I611">
    <cfRule type="cellIs" dxfId="2239" priority="1198" operator="lessThan">
      <formula>0</formula>
    </cfRule>
  </conditionalFormatting>
  <conditionalFormatting sqref="N439">
    <cfRule type="cellIs" dxfId="2238" priority="947" operator="lessThan">
      <formula>0</formula>
    </cfRule>
  </conditionalFormatting>
  <conditionalFormatting sqref="C612:J612">
    <cfRule type="cellIs" dxfId="2237" priority="1197" operator="lessThan">
      <formula>0</formula>
    </cfRule>
  </conditionalFormatting>
  <conditionalFormatting sqref="B610">
    <cfRule type="cellIs" dxfId="2236" priority="1191" operator="lessThan">
      <formula>0</formula>
    </cfRule>
  </conditionalFormatting>
  <conditionalFormatting sqref="B435:N435">
    <cfRule type="cellIs" dxfId="2235" priority="953" operator="lessThan">
      <formula>0</formula>
    </cfRule>
  </conditionalFormatting>
  <conditionalFormatting sqref="C445:M445">
    <cfRule type="cellIs" dxfId="2234" priority="944" operator="lessThan">
      <formula>0</formula>
    </cfRule>
  </conditionalFormatting>
  <conditionalFormatting sqref="C445:M445">
    <cfRule type="cellIs" dxfId="2233" priority="945" operator="lessThan">
      <formula>0</formula>
    </cfRule>
  </conditionalFormatting>
  <conditionalFormatting sqref="B435:N435">
    <cfRule type="cellIs" dxfId="2232" priority="952" operator="lessThan">
      <formula>0</formula>
    </cfRule>
  </conditionalFormatting>
  <conditionalFormatting sqref="N438">
    <cfRule type="cellIs" dxfId="2231" priority="948" operator="lessThan">
      <formula>0</formula>
    </cfRule>
  </conditionalFormatting>
  <conditionalFormatting sqref="B435:N435">
    <cfRule type="cellIs" dxfId="2230" priority="951" operator="lessThan">
      <formula>0</formula>
    </cfRule>
  </conditionalFormatting>
  <conditionalFormatting sqref="B435:N435">
    <cfRule type="cellIs" dxfId="2229" priority="949" operator="lessThan">
      <formula>0</formula>
    </cfRule>
  </conditionalFormatting>
  <conditionalFormatting sqref="B598">
    <cfRule type="cellIs" dxfId="2228" priority="1190" operator="lessThan">
      <formula>0</formula>
    </cfRule>
  </conditionalFormatting>
  <conditionalFormatting sqref="N439">
    <cfRule type="cellIs" dxfId="2227" priority="946" operator="lessThan">
      <formula>0</formula>
    </cfRule>
  </conditionalFormatting>
  <conditionalFormatting sqref="B435:N435">
    <cfRule type="cellIs" dxfId="2226" priority="950" operator="lessThan">
      <formula>0</formula>
    </cfRule>
  </conditionalFormatting>
  <conditionalFormatting sqref="B598">
    <cfRule type="cellIs" dxfId="2225" priority="1189" operator="lessThan">
      <formula>0</formula>
    </cfRule>
  </conditionalFormatting>
  <conditionalFormatting sqref="B641">
    <cfRule type="cellIs" dxfId="2224" priority="1177" operator="lessThan">
      <formula>0</formula>
    </cfRule>
  </conditionalFormatting>
  <conditionalFormatting sqref="B591">
    <cfRule type="cellIs" dxfId="2223" priority="1187" operator="lessThan">
      <formula>0</formula>
    </cfRule>
  </conditionalFormatting>
  <conditionalFormatting sqref="B591">
    <cfRule type="cellIs" dxfId="2222" priority="1188" operator="lessThan">
      <formula>0</formula>
    </cfRule>
  </conditionalFormatting>
  <conditionalFormatting sqref="B609">
    <cfRule type="cellIs" dxfId="2221" priority="1185" operator="lessThan">
      <formula>0</formula>
    </cfRule>
  </conditionalFormatting>
  <conditionalFormatting sqref="B609">
    <cfRule type="cellIs" dxfId="2220"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219" priority="1184" operator="lessThan">
      <formula>0</formula>
    </cfRule>
  </conditionalFormatting>
  <conditionalFormatting sqref="B646">
    <cfRule type="cellIs" dxfId="2218" priority="1181" operator="lessThan">
      <formula>0</formula>
    </cfRule>
  </conditionalFormatting>
  <conditionalFormatting sqref="B631">
    <cfRule type="cellIs" dxfId="2217" priority="1183" operator="lessThan">
      <formula>0</formula>
    </cfRule>
  </conditionalFormatting>
  <conditionalFormatting sqref="B635">
    <cfRule type="cellIs" dxfId="2216" priority="1182" operator="lessThan">
      <formula>0</formula>
    </cfRule>
  </conditionalFormatting>
  <conditionalFormatting sqref="B662">
    <cfRule type="cellIs" dxfId="2215" priority="1180" operator="lessThan">
      <formula>0</formula>
    </cfRule>
  </conditionalFormatting>
  <conditionalFormatting sqref="B671">
    <cfRule type="cellIs" dxfId="2214" priority="1179" operator="lessThan">
      <formula>0</formula>
    </cfRule>
  </conditionalFormatting>
  <conditionalFormatting sqref="I674:N674 Q672:R675">
    <cfRule type="cellIs" dxfId="2213" priority="1178" operator="lessThan">
      <formula>0</formula>
    </cfRule>
  </conditionalFormatting>
  <conditionalFormatting sqref="Q641">
    <cfRule type="cellIs" dxfId="2212" priority="1175" operator="lessThan">
      <formula>0</formula>
    </cfRule>
  </conditionalFormatting>
  <conditionalFormatting sqref="Q641">
    <cfRule type="cellIs" dxfId="2211" priority="1176" operator="lessThan">
      <formula>0</formula>
    </cfRule>
  </conditionalFormatting>
  <conditionalFormatting sqref="Q422:R422 R423:R425">
    <cfRule type="cellIs" dxfId="2210" priority="1162" operator="lessThan">
      <formula>0</formula>
    </cfRule>
  </conditionalFormatting>
  <conditionalFormatting sqref="B416">
    <cfRule type="cellIs" dxfId="2209" priority="1163" operator="lessThan">
      <formula>0</formula>
    </cfRule>
  </conditionalFormatting>
  <conditionalFormatting sqref="Q423:Q425">
    <cfRule type="cellIs" dxfId="2208" priority="1160" operator="lessThan">
      <formula>0</formula>
    </cfRule>
  </conditionalFormatting>
  <conditionalFormatting sqref="Q422">
    <cfRule type="cellIs" dxfId="2207" priority="1161" operator="lessThan">
      <formula>0</formula>
    </cfRule>
  </conditionalFormatting>
  <conditionalFormatting sqref="R426">
    <cfRule type="cellIs" dxfId="2206" priority="1158" operator="lessThan">
      <formula>0</formula>
    </cfRule>
  </conditionalFormatting>
  <conditionalFormatting sqref="R427">
    <cfRule type="cellIs" dxfId="2205" priority="1159" operator="lessThan">
      <formula>0</formula>
    </cfRule>
  </conditionalFormatting>
  <conditionalFormatting sqref="B422">
    <cfRule type="cellIs" dxfId="2204" priority="1156" operator="lessThan">
      <formula>0</formula>
    </cfRule>
  </conditionalFormatting>
  <conditionalFormatting sqref="R426">
    <cfRule type="cellIs" dxfId="2203" priority="1157" operator="lessThan">
      <formula>0</formula>
    </cfRule>
  </conditionalFormatting>
  <conditionalFormatting sqref="B454:N454">
    <cfRule type="cellIs" dxfId="2202" priority="907" operator="lessThan">
      <formula>0</formula>
    </cfRule>
  </conditionalFormatting>
  <conditionalFormatting sqref="B454:N454">
    <cfRule type="cellIs" dxfId="2201" priority="908" operator="lessThan">
      <formula>0</formula>
    </cfRule>
  </conditionalFormatting>
  <conditionalFormatting sqref="C652:I652">
    <cfRule type="cellIs" dxfId="2200" priority="1174" operator="lessThan">
      <formula>0</formula>
    </cfRule>
  </conditionalFormatting>
  <conditionalFormatting sqref="C653:I653">
    <cfRule type="cellIs" dxfId="2199" priority="1173" operator="lessThan">
      <formula>0</formula>
    </cfRule>
  </conditionalFormatting>
  <conditionalFormatting sqref="C658:M658">
    <cfRule type="cellIs" dxfId="2198" priority="1172" operator="lessThan">
      <formula>0</formula>
    </cfRule>
  </conditionalFormatting>
  <conditionalFormatting sqref="B647:N647">
    <cfRule type="cellIs" dxfId="2197" priority="1171" operator="lessThan">
      <formula>0</formula>
    </cfRule>
  </conditionalFormatting>
  <conditionalFormatting sqref="Q650">
    <cfRule type="cellIs" dxfId="2196" priority="1170" operator="lessThan">
      <formula>0</formula>
    </cfRule>
  </conditionalFormatting>
  <conditionalFormatting sqref="Q417:Q419">
    <cfRule type="cellIs" dxfId="2195" priority="1167" operator="lessThan">
      <formula>0</formula>
    </cfRule>
  </conditionalFormatting>
  <conditionalFormatting sqref="R420">
    <cfRule type="cellIs" dxfId="2194" priority="1164" operator="lessThan">
      <formula>0</formula>
    </cfRule>
  </conditionalFormatting>
  <conditionalFormatting sqref="R421">
    <cfRule type="cellIs" dxfId="2193" priority="1166" operator="lessThan">
      <formula>0</formula>
    </cfRule>
  </conditionalFormatting>
  <conditionalFormatting sqref="Q416:R416 R417:R419">
    <cfRule type="cellIs" dxfId="2192" priority="1169" operator="lessThan">
      <formula>0</formula>
    </cfRule>
  </conditionalFormatting>
  <conditionalFormatting sqref="Q416">
    <cfRule type="cellIs" dxfId="2191" priority="1168" operator="lessThan">
      <formula>0</formula>
    </cfRule>
  </conditionalFormatting>
  <conditionalFormatting sqref="R420">
    <cfRule type="cellIs" dxfId="2190" priority="1165" operator="lessThan">
      <formula>0</formula>
    </cfRule>
  </conditionalFormatting>
  <conditionalFormatting sqref="B454:N454">
    <cfRule type="cellIs" dxfId="2189" priority="906" operator="lessThan">
      <formula>0</formula>
    </cfRule>
  </conditionalFormatting>
  <conditionalFormatting sqref="B454:N454">
    <cfRule type="cellIs" dxfId="2188" priority="905" operator="lessThan">
      <formula>0</formula>
    </cfRule>
  </conditionalFormatting>
  <conditionalFormatting sqref="B454:N454">
    <cfRule type="cellIs" dxfId="2187" priority="904" operator="lessThan">
      <formula>0</formula>
    </cfRule>
  </conditionalFormatting>
  <conditionalFormatting sqref="B454:N454">
    <cfRule type="cellIs" dxfId="2186" priority="902" operator="lessThan">
      <formula>0</formula>
    </cfRule>
  </conditionalFormatting>
  <conditionalFormatting sqref="B454:N454">
    <cfRule type="cellIs" dxfId="2185" priority="903" operator="lessThan">
      <formula>0</formula>
    </cfRule>
  </conditionalFormatting>
  <conditionalFormatting sqref="N457">
    <cfRule type="cellIs" dxfId="2184" priority="900" operator="lessThan">
      <formula>0</formula>
    </cfRule>
  </conditionalFormatting>
  <conditionalFormatting sqref="B454:N454">
    <cfRule type="cellIs" dxfId="2183" priority="901" operator="lessThan">
      <formula>0</formula>
    </cfRule>
  </conditionalFormatting>
  <conditionalFormatting sqref="N458">
    <cfRule type="cellIs" dxfId="2182" priority="899" operator="lessThan">
      <formula>0</formula>
    </cfRule>
  </conditionalFormatting>
  <conditionalFormatting sqref="Q530">
    <cfRule type="cellIs" dxfId="2181" priority="621" operator="lessThan">
      <formula>0</formula>
    </cfRule>
  </conditionalFormatting>
  <conditionalFormatting sqref="N458">
    <cfRule type="cellIs" dxfId="2180" priority="898" operator="lessThan">
      <formula>0</formula>
    </cfRule>
  </conditionalFormatting>
  <conditionalFormatting sqref="D461:N464">
    <cfRule type="cellIs" dxfId="2179" priority="895" operator="lessThan">
      <formula>0</formula>
    </cfRule>
  </conditionalFormatting>
  <conditionalFormatting sqref="Q538">
    <cfRule type="cellIs" dxfId="2178" priority="618" operator="lessThan">
      <formula>0</formula>
    </cfRule>
  </conditionalFormatting>
  <conditionalFormatting sqref="B461:B464">
    <cfRule type="cellIs" dxfId="2177" priority="892" operator="lessThan">
      <formula>0</formula>
    </cfRule>
  </conditionalFormatting>
  <conditionalFormatting sqref="Q553">
    <cfRule type="cellIs" dxfId="2176" priority="615" operator="lessThan">
      <formula>0</formula>
    </cfRule>
  </conditionalFormatting>
  <conditionalFormatting sqref="B512">
    <cfRule type="cellIs" dxfId="2175" priority="889" operator="lessThan">
      <formula>0</formula>
    </cfRule>
  </conditionalFormatting>
  <conditionalFormatting sqref="C512">
    <cfRule type="cellIs" dxfId="2174" priority="886" operator="lessThan">
      <formula>0</formula>
    </cfRule>
  </conditionalFormatting>
  <conditionalFormatting sqref="Q561">
    <cfRule type="cellIs" dxfId="2173" priority="612" operator="lessThan">
      <formula>0</formula>
    </cfRule>
  </conditionalFormatting>
  <conditionalFormatting sqref="Q590">
    <cfRule type="cellIs" dxfId="2172" priority="609" operator="lessThan">
      <formula>0</formula>
    </cfRule>
  </conditionalFormatting>
  <conditionalFormatting sqref="N365">
    <cfRule type="cellIs" dxfId="2171" priority="1155" operator="lessThan">
      <formula>0</formula>
    </cfRule>
  </conditionalFormatting>
  <conditionalFormatting sqref="N371">
    <cfRule type="cellIs" dxfId="2170" priority="1154" operator="lessThan">
      <formula>0</formula>
    </cfRule>
  </conditionalFormatting>
  <conditionalFormatting sqref="N377">
    <cfRule type="cellIs" dxfId="2169" priority="1153" operator="lessThan">
      <formula>0</formula>
    </cfRule>
  </conditionalFormatting>
  <conditionalFormatting sqref="B376">
    <cfRule type="cellIs" dxfId="2168" priority="1136" operator="lessThan">
      <formula>0</formula>
    </cfRule>
  </conditionalFormatting>
  <conditionalFormatting sqref="B588">
    <cfRule type="cellIs" dxfId="2167" priority="1146" operator="lessThan">
      <formula>0</formula>
    </cfRule>
  </conditionalFormatting>
  <conditionalFormatting sqref="B371:B372">
    <cfRule type="cellIs" dxfId="2166" priority="1141" operator="lessThan">
      <formula>0</formula>
    </cfRule>
  </conditionalFormatting>
  <conditionalFormatting sqref="B377:B378">
    <cfRule type="cellIs" dxfId="2165" priority="1138" operator="lessThan">
      <formula>0</formula>
    </cfRule>
  </conditionalFormatting>
  <conditionalFormatting sqref="C351:M354">
    <cfRule type="cellIs" dxfId="2164" priority="1151" operator="lessThan">
      <formula>0</formula>
    </cfRule>
  </conditionalFormatting>
  <conditionalFormatting sqref="B428">
    <cfRule type="cellIs" dxfId="2163" priority="1150" operator="lessThan">
      <formula>0</formula>
    </cfRule>
  </conditionalFormatting>
  <conditionalFormatting sqref="B428">
    <cfRule type="cellIs" dxfId="2162" priority="1149" operator="lessThan">
      <formula>0</formula>
    </cfRule>
  </conditionalFormatting>
  <conditionalFormatting sqref="B391 B397 B381:B385 B375:B379 B369:B373 B363:B367 B361 B351:B355">
    <cfRule type="cellIs" dxfId="2161" priority="1148" operator="lessThan">
      <formula>0</formula>
    </cfRule>
  </conditionalFormatting>
  <conditionalFormatting sqref="B585:B587">
    <cfRule type="cellIs" dxfId="2160" priority="1147" operator="lessThan">
      <formula>0</formula>
    </cfRule>
  </conditionalFormatting>
  <conditionalFormatting sqref="B584">
    <cfRule type="cellIs" dxfId="2159" priority="1145" operator="lessThan">
      <formula>0</formula>
    </cfRule>
  </conditionalFormatting>
  <conditionalFormatting sqref="B397">
    <cfRule type="cellIs" dxfId="2158" priority="1132" operator="lessThan">
      <formula>0</formula>
    </cfRule>
  </conditionalFormatting>
  <conditionalFormatting sqref="B369">
    <cfRule type="cellIs" dxfId="2157" priority="1140" operator="lessThan">
      <formula>0</formula>
    </cfRule>
  </conditionalFormatting>
  <conditionalFormatting sqref="B370">
    <cfRule type="cellIs" dxfId="2156" priority="1139" operator="lessThan">
      <formula>0</formula>
    </cfRule>
  </conditionalFormatting>
  <conditionalFormatting sqref="B375">
    <cfRule type="cellIs" dxfId="2155" priority="1137" operator="lessThan">
      <formula>0</formula>
    </cfRule>
  </conditionalFormatting>
  <conditionalFormatting sqref="B383:B384">
    <cfRule type="cellIs" dxfId="2154" priority="1135" operator="lessThan">
      <formula>0</formula>
    </cfRule>
  </conditionalFormatting>
  <conditionalFormatting sqref="B381">
    <cfRule type="cellIs" dxfId="2153" priority="1134" operator="lessThan">
      <formula>0</formula>
    </cfRule>
  </conditionalFormatting>
  <conditionalFormatting sqref="B382">
    <cfRule type="cellIs" dxfId="2152" priority="1133" operator="lessThan">
      <formula>0</formula>
    </cfRule>
  </conditionalFormatting>
  <conditionalFormatting sqref="B391">
    <cfRule type="cellIs" dxfId="2151" priority="1131" operator="lessThan">
      <formula>0</formula>
    </cfRule>
  </conditionalFormatting>
  <conditionalFormatting sqref="B385">
    <cfRule type="cellIs" dxfId="2150" priority="1130" operator="lessThan">
      <formula>0</formula>
    </cfRule>
  </conditionalFormatting>
  <conditionalFormatting sqref="B379">
    <cfRule type="cellIs" dxfId="2149" priority="1129" operator="lessThan">
      <formula>0</formula>
    </cfRule>
  </conditionalFormatting>
  <conditionalFormatting sqref="B373">
    <cfRule type="cellIs" dxfId="2148" priority="1128" operator="lessThan">
      <formula>0</formula>
    </cfRule>
  </conditionalFormatting>
  <conditionalFormatting sqref="B361">
    <cfRule type="cellIs" dxfId="2147" priority="1127" operator="lessThan">
      <formula>0</formula>
    </cfRule>
  </conditionalFormatting>
  <conditionalFormatting sqref="B621:B624">
    <cfRule type="cellIs" dxfId="2146" priority="1122" operator="lessThan">
      <formula>0</formula>
    </cfRule>
  </conditionalFormatting>
  <conditionalFormatting sqref="B616:B619">
    <cfRule type="cellIs" dxfId="2145" priority="1125" operator="lessThan">
      <formula>0</formula>
    </cfRule>
  </conditionalFormatting>
  <conditionalFormatting sqref="B617">
    <cfRule type="cellIs" dxfId="2144" priority="1124" operator="lessThan">
      <formula>0</formula>
    </cfRule>
  </conditionalFormatting>
  <conditionalFormatting sqref="B618:B619">
    <cfRule type="cellIs" dxfId="2143" priority="1126" operator="lessThan">
      <formula>0</formula>
    </cfRule>
  </conditionalFormatting>
  <conditionalFormatting sqref="B628:B629">
    <cfRule type="cellIs" dxfId="2142" priority="1120" operator="lessThan">
      <formula>0</formula>
    </cfRule>
  </conditionalFormatting>
  <conditionalFormatting sqref="B622">
    <cfRule type="cellIs" dxfId="2141" priority="1121" operator="lessThan">
      <formula>0</formula>
    </cfRule>
  </conditionalFormatting>
  <conditionalFormatting sqref="B623:B624">
    <cfRule type="cellIs" dxfId="2140" priority="1123" operator="lessThan">
      <formula>0</formula>
    </cfRule>
  </conditionalFormatting>
  <conditionalFormatting sqref="B626:B629">
    <cfRule type="cellIs" dxfId="2139" priority="1119" operator="lessThan">
      <formula>0</formula>
    </cfRule>
  </conditionalFormatting>
  <conditionalFormatting sqref="B627">
    <cfRule type="cellIs" dxfId="2138" priority="1118" operator="lessThan">
      <formula>0</formula>
    </cfRule>
  </conditionalFormatting>
  <conditionalFormatting sqref="B365:B366">
    <cfRule type="cellIs" dxfId="2137" priority="1113" operator="lessThan">
      <formula>0</formula>
    </cfRule>
  </conditionalFormatting>
  <conditionalFormatting sqref="B355">
    <cfRule type="cellIs" dxfId="2136" priority="1114" operator="lessThan">
      <formula>0</formula>
    </cfRule>
  </conditionalFormatting>
  <conditionalFormatting sqref="B393:N393">
    <cfRule type="cellIs" dxfId="2135" priority="1068" operator="lessThan">
      <formula>0</formula>
    </cfRule>
  </conditionalFormatting>
  <conditionalFormatting sqref="B387:N387">
    <cfRule type="cellIs" dxfId="2134" priority="1079" operator="lessThan">
      <formula>0</formula>
    </cfRule>
  </conditionalFormatting>
  <conditionalFormatting sqref="B387:N387">
    <cfRule type="cellIs" dxfId="2133" priority="1078" operator="lessThan">
      <formula>0</formula>
    </cfRule>
  </conditionalFormatting>
  <conditionalFormatting sqref="B353:B354">
    <cfRule type="cellIs" dxfId="2132" priority="1117" operator="lessThan">
      <formula>0</formula>
    </cfRule>
  </conditionalFormatting>
  <conditionalFormatting sqref="B351">
    <cfRule type="cellIs" dxfId="2131" priority="1116" operator="lessThan">
      <formula>0</formula>
    </cfRule>
  </conditionalFormatting>
  <conditionalFormatting sqref="B352">
    <cfRule type="cellIs" dxfId="2130" priority="1115" operator="lessThan">
      <formula>0</formula>
    </cfRule>
  </conditionalFormatting>
  <conditionalFormatting sqref="B363">
    <cfRule type="cellIs" dxfId="2129" priority="1112" operator="lessThan">
      <formula>0</formula>
    </cfRule>
  </conditionalFormatting>
  <conditionalFormatting sqref="B364">
    <cfRule type="cellIs" dxfId="2128" priority="1111" operator="lessThan">
      <formula>0</formula>
    </cfRule>
  </conditionalFormatting>
  <conditionalFormatting sqref="B367">
    <cfRule type="cellIs" dxfId="2127" priority="1110" operator="lessThan">
      <formula>0</formula>
    </cfRule>
  </conditionalFormatting>
  <conditionalFormatting sqref="B593:B596">
    <cfRule type="cellIs" dxfId="2126" priority="1108" operator="lessThan">
      <formula>0</formula>
    </cfRule>
  </conditionalFormatting>
  <conditionalFormatting sqref="B594">
    <cfRule type="cellIs" dxfId="2125" priority="1107" operator="lessThan">
      <formula>0</formula>
    </cfRule>
  </conditionalFormatting>
  <conditionalFormatting sqref="B595:B596">
    <cfRule type="cellIs" dxfId="2124" priority="1109" operator="lessThan">
      <formula>0</formula>
    </cfRule>
  </conditionalFormatting>
  <conditionalFormatting sqref="B603">
    <cfRule type="cellIs" dxfId="2123" priority="1102" operator="lessThan">
      <formula>0</formula>
    </cfRule>
  </conditionalFormatting>
  <conditionalFormatting sqref="B603">
    <cfRule type="cellIs" dxfId="2122" priority="1103" operator="lessThan">
      <formula>0</formula>
    </cfRule>
  </conditionalFormatting>
  <conditionalFormatting sqref="B599:B602">
    <cfRule type="cellIs" dxfId="2121" priority="1105" operator="lessThan">
      <formula>0</formula>
    </cfRule>
  </conditionalFormatting>
  <conditionalFormatting sqref="B600">
    <cfRule type="cellIs" dxfId="2120" priority="1104" operator="lessThan">
      <formula>0</formula>
    </cfRule>
  </conditionalFormatting>
  <conditionalFormatting sqref="B601:B602">
    <cfRule type="cellIs" dxfId="2119" priority="1106" operator="lessThan">
      <formula>0</formula>
    </cfRule>
  </conditionalFormatting>
  <conditionalFormatting sqref="N390">
    <cfRule type="cellIs" dxfId="2118" priority="1073" operator="lessThan">
      <formula>0</formula>
    </cfRule>
  </conditionalFormatting>
  <conditionalFormatting sqref="B393:N393">
    <cfRule type="cellIs" dxfId="2117" priority="1071" operator="lessThan">
      <formula>0</formula>
    </cfRule>
  </conditionalFormatting>
  <conditionalFormatting sqref="B571:B573">
    <cfRule type="cellIs" dxfId="2116" priority="1101" operator="lessThan">
      <formula>0</formula>
    </cfRule>
  </conditionalFormatting>
  <conditionalFormatting sqref="B574">
    <cfRule type="cellIs" dxfId="2115" priority="1100" operator="lessThan">
      <formula>0</formula>
    </cfRule>
  </conditionalFormatting>
  <conditionalFormatting sqref="B570">
    <cfRule type="cellIs" dxfId="2114" priority="1099" operator="lessThan">
      <formula>0</formula>
    </cfRule>
  </conditionalFormatting>
  <conditionalFormatting sqref="B607:B608">
    <cfRule type="cellIs" dxfId="2113" priority="1098" operator="lessThan">
      <formula>0</formula>
    </cfRule>
  </conditionalFormatting>
  <conditionalFormatting sqref="B605:B608">
    <cfRule type="cellIs" dxfId="2112" priority="1097" operator="lessThan">
      <formula>0</formula>
    </cfRule>
  </conditionalFormatting>
  <conditionalFormatting sqref="B589">
    <cfRule type="cellIs" dxfId="2111" priority="823" operator="lessThan">
      <formula>0</formula>
    </cfRule>
  </conditionalFormatting>
  <conditionalFormatting sqref="B613:B614">
    <cfRule type="cellIs" dxfId="2110" priority="1095" operator="lessThan">
      <formula>0</formula>
    </cfRule>
  </conditionalFormatting>
  <conditionalFormatting sqref="B606">
    <cfRule type="cellIs" dxfId="2109" priority="1096" operator="lessThan">
      <formula>0</formula>
    </cfRule>
  </conditionalFormatting>
  <conditionalFormatting sqref="B611:B614">
    <cfRule type="cellIs" dxfId="2108" priority="1094" operator="lessThan">
      <formula>0</formula>
    </cfRule>
  </conditionalFormatting>
  <conditionalFormatting sqref="O616:O619">
    <cfRule type="cellIs" dxfId="2107" priority="571" operator="lessThan">
      <formula>0</formula>
    </cfRule>
  </conditionalFormatting>
  <conditionalFormatting sqref="O599 O601:O602">
    <cfRule type="cellIs" dxfId="2106" priority="573" operator="lessThan">
      <formula>0</formula>
    </cfRule>
  </conditionalFormatting>
  <conditionalFormatting sqref="B612">
    <cfRule type="cellIs" dxfId="2105" priority="1093" operator="lessThan">
      <formula>0</formula>
    </cfRule>
  </conditionalFormatting>
  <conditionalFormatting sqref="D589">
    <cfRule type="cellIs" dxfId="2104" priority="817" operator="lessThan">
      <formula>0</formula>
    </cfRule>
  </conditionalFormatting>
  <conditionalFormatting sqref="O605:O607">
    <cfRule type="cellIs" dxfId="2103" priority="565" operator="lessThan">
      <formula>0</formula>
    </cfRule>
  </conditionalFormatting>
  <conditionalFormatting sqref="O626:O629">
    <cfRule type="cellIs" dxfId="2102" priority="567" operator="lessThan">
      <formula>0</formula>
    </cfRule>
  </conditionalFormatting>
  <conditionalFormatting sqref="B650 B655:B657 B663 B665:B668 B642:B645 B670">
    <cfRule type="cellIs" dxfId="2101" priority="1092" operator="lessThan">
      <formula>0</formula>
    </cfRule>
  </conditionalFormatting>
  <conditionalFormatting sqref="N378">
    <cfRule type="cellIs" dxfId="2100" priority="1083" operator="lessThan">
      <formula>0</formula>
    </cfRule>
  </conditionalFormatting>
  <conditionalFormatting sqref="N372">
    <cfRule type="cellIs" dxfId="2099" priority="1084" operator="lessThan">
      <formula>0</formula>
    </cfRule>
  </conditionalFormatting>
  <conditionalFormatting sqref="B387:N387">
    <cfRule type="cellIs" dxfId="2098" priority="1081" operator="lessThan">
      <formula>0</formula>
    </cfRule>
  </conditionalFormatting>
  <conditionalFormatting sqref="N384">
    <cfRule type="cellIs" dxfId="2097" priority="1082" operator="lessThan">
      <formula>0</formula>
    </cfRule>
  </conditionalFormatting>
  <conditionalFormatting sqref="B387:N387">
    <cfRule type="cellIs" dxfId="2096" priority="1080" operator="lessThan">
      <formula>0</formula>
    </cfRule>
  </conditionalFormatting>
  <conditionalFormatting sqref="B387:N387">
    <cfRule type="cellIs" dxfId="2095" priority="1077" operator="lessThan">
      <formula>0</formula>
    </cfRule>
  </conditionalFormatting>
  <conditionalFormatting sqref="B652">
    <cfRule type="cellIs" dxfId="2094" priority="1091" operator="lessThan">
      <formula>0</formula>
    </cfRule>
  </conditionalFormatting>
  <conditionalFormatting sqref="B653">
    <cfRule type="cellIs" dxfId="2093" priority="1090" operator="lessThan">
      <formula>0</formula>
    </cfRule>
  </conditionalFormatting>
  <conditionalFormatting sqref="B658">
    <cfRule type="cellIs" dxfId="2092" priority="1089" operator="lessThan">
      <formula>0</formula>
    </cfRule>
  </conditionalFormatting>
  <conditionalFormatting sqref="O365">
    <cfRule type="cellIs" dxfId="2091" priority="559" operator="lessThan">
      <formula>0</formula>
    </cfRule>
  </conditionalFormatting>
  <conditionalFormatting sqref="O371">
    <cfRule type="cellIs" dxfId="2090" priority="558" operator="lessThan">
      <formula>0</formula>
    </cfRule>
  </conditionalFormatting>
  <conditionalFormatting sqref="G589">
    <cfRule type="cellIs" dxfId="2089" priority="808" operator="lessThan">
      <formula>0</formula>
    </cfRule>
  </conditionalFormatting>
  <conditionalFormatting sqref="H589">
    <cfRule type="cellIs" dxfId="2088" priority="805" operator="lessThan">
      <formula>0</formula>
    </cfRule>
  </conditionalFormatting>
  <conditionalFormatting sqref="B351:B354">
    <cfRule type="cellIs" dxfId="2087" priority="1087" operator="lessThan">
      <formula>0</formula>
    </cfRule>
  </conditionalFormatting>
  <conditionalFormatting sqref="N366">
    <cfRule type="cellIs" dxfId="2086" priority="1085" operator="lessThan">
      <formula>0</formula>
    </cfRule>
  </conditionalFormatting>
  <conditionalFormatting sqref="B387:N387">
    <cfRule type="cellIs" dxfId="2085" priority="1076" operator="lessThan">
      <formula>0</formula>
    </cfRule>
  </conditionalFormatting>
  <conditionalFormatting sqref="B387:N387">
    <cfRule type="cellIs" dxfId="2084" priority="1075" operator="lessThan">
      <formula>0</formula>
    </cfRule>
  </conditionalFormatting>
  <conditionalFormatting sqref="B387:N387">
    <cfRule type="cellIs" dxfId="2083" priority="1074" operator="lessThan">
      <formula>0</formula>
    </cfRule>
  </conditionalFormatting>
  <conditionalFormatting sqref="B393:N393">
    <cfRule type="cellIs" dxfId="2082" priority="1069" operator="lessThan">
      <formula>0</formula>
    </cfRule>
  </conditionalFormatting>
  <conditionalFormatting sqref="B393:N393">
    <cfRule type="cellIs" dxfId="2081" priority="1072" operator="lessThan">
      <formula>0</formula>
    </cfRule>
  </conditionalFormatting>
  <conditionalFormatting sqref="B393:N393">
    <cfRule type="cellIs" dxfId="2080" priority="1067" operator="lessThan">
      <formula>0</formula>
    </cfRule>
  </conditionalFormatting>
  <conditionalFormatting sqref="B393:N393">
    <cfRule type="cellIs" dxfId="2079" priority="1070" operator="lessThan">
      <formula>0</formula>
    </cfRule>
  </conditionalFormatting>
  <conditionalFormatting sqref="B393:N393">
    <cfRule type="cellIs" dxfId="2078" priority="1065" operator="lessThan">
      <formula>0</formula>
    </cfRule>
  </conditionalFormatting>
  <conditionalFormatting sqref="B393:N393">
    <cfRule type="cellIs" dxfId="2077" priority="1066" operator="lessThan">
      <formula>0</formula>
    </cfRule>
  </conditionalFormatting>
  <conditionalFormatting sqref="B399:N399">
    <cfRule type="cellIs" dxfId="2076" priority="1063" operator="lessThan">
      <formula>0</formula>
    </cfRule>
  </conditionalFormatting>
  <conditionalFormatting sqref="N396">
    <cfRule type="cellIs" dxfId="2075" priority="1064" operator="lessThan">
      <formula>0</formula>
    </cfRule>
  </conditionalFormatting>
  <conditionalFormatting sqref="B399:N399">
    <cfRule type="cellIs" dxfId="2074" priority="1062" operator="lessThan">
      <formula>0</formula>
    </cfRule>
  </conditionalFormatting>
  <conditionalFormatting sqref="B399:N399">
    <cfRule type="cellIs" dxfId="2073" priority="1061" operator="lessThan">
      <formula>0</formula>
    </cfRule>
  </conditionalFormatting>
  <conditionalFormatting sqref="B399:N399">
    <cfRule type="cellIs" dxfId="2072" priority="1060" operator="lessThan">
      <formula>0</formula>
    </cfRule>
  </conditionalFormatting>
  <conditionalFormatting sqref="B399:N399">
    <cfRule type="cellIs" dxfId="2071" priority="1059" operator="lessThan">
      <formula>0</formula>
    </cfRule>
  </conditionalFormatting>
  <conditionalFormatting sqref="B399:N399">
    <cfRule type="cellIs" dxfId="2070" priority="1058" operator="lessThan">
      <formula>0</formula>
    </cfRule>
  </conditionalFormatting>
  <conditionalFormatting sqref="B399:N399">
    <cfRule type="cellIs" dxfId="2069" priority="1057" operator="lessThan">
      <formula>0</formula>
    </cfRule>
  </conditionalFormatting>
  <conditionalFormatting sqref="B399:N399">
    <cfRule type="cellIs" dxfId="2068" priority="1056" operator="lessThan">
      <formula>0</formula>
    </cfRule>
  </conditionalFormatting>
  <conditionalFormatting sqref="N402">
    <cfRule type="cellIs" dxfId="2067" priority="1055" operator="lessThan">
      <formula>0</formula>
    </cfRule>
  </conditionalFormatting>
  <conditionalFormatting sqref="N355">
    <cfRule type="cellIs" dxfId="2066" priority="1054" operator="lessThan">
      <formula>0</formula>
    </cfRule>
  </conditionalFormatting>
  <conditionalFormatting sqref="N361">
    <cfRule type="cellIs" dxfId="2065" priority="1053" operator="lessThan">
      <formula>0</formula>
    </cfRule>
  </conditionalFormatting>
  <conditionalFormatting sqref="N361">
    <cfRule type="cellIs" dxfId="2064" priority="1052" operator="lessThan">
      <formula>0</formula>
    </cfRule>
  </conditionalFormatting>
  <conditionalFormatting sqref="N367">
    <cfRule type="cellIs" dxfId="2063" priority="1051" operator="lessThan">
      <formula>0</formula>
    </cfRule>
  </conditionalFormatting>
  <conditionalFormatting sqref="N367">
    <cfRule type="cellIs" dxfId="2062" priority="1050" operator="lessThan">
      <formula>0</formula>
    </cfRule>
  </conditionalFormatting>
  <conditionalFormatting sqref="N373">
    <cfRule type="cellIs" dxfId="2061" priority="1049" operator="lessThan">
      <formula>0</formula>
    </cfRule>
  </conditionalFormatting>
  <conditionalFormatting sqref="N373">
    <cfRule type="cellIs" dxfId="2060" priority="1048" operator="lessThan">
      <formula>0</formula>
    </cfRule>
  </conditionalFormatting>
  <conditionalFormatting sqref="N379">
    <cfRule type="cellIs" dxfId="2059" priority="1047" operator="lessThan">
      <formula>0</formula>
    </cfRule>
  </conditionalFormatting>
  <conditionalFormatting sqref="N379">
    <cfRule type="cellIs" dxfId="2058" priority="1046" operator="lessThan">
      <formula>0</formula>
    </cfRule>
  </conditionalFormatting>
  <conditionalFormatting sqref="N385">
    <cfRule type="cellIs" dxfId="2057" priority="1045" operator="lessThan">
      <formula>0</formula>
    </cfRule>
  </conditionalFormatting>
  <conditionalFormatting sqref="N385">
    <cfRule type="cellIs" dxfId="2056" priority="1044" operator="lessThan">
      <formula>0</formula>
    </cfRule>
  </conditionalFormatting>
  <conditionalFormatting sqref="N391">
    <cfRule type="cellIs" dxfId="2055" priority="1043" operator="lessThan">
      <formula>0</formula>
    </cfRule>
  </conditionalFormatting>
  <conditionalFormatting sqref="N391">
    <cfRule type="cellIs" dxfId="2054" priority="1042" operator="lessThan">
      <formula>0</formula>
    </cfRule>
  </conditionalFormatting>
  <conditionalFormatting sqref="N397">
    <cfRule type="cellIs" dxfId="2053" priority="1041" operator="lessThan">
      <formula>0</formula>
    </cfRule>
  </conditionalFormatting>
  <conditionalFormatting sqref="N397">
    <cfRule type="cellIs" dxfId="2052" priority="1040" operator="lessThan">
      <formula>0</formula>
    </cfRule>
  </conditionalFormatting>
  <conditionalFormatting sqref="C409:M409">
    <cfRule type="cellIs" dxfId="2051" priority="1039" operator="lessThan">
      <formula>0</formula>
    </cfRule>
  </conditionalFormatting>
  <conditionalFormatting sqref="C409:M409">
    <cfRule type="cellIs" dxfId="2050" priority="1038" operator="lessThan">
      <formula>0</formula>
    </cfRule>
  </conditionalFormatting>
  <conditionalFormatting sqref="H409">
    <cfRule type="cellIs" dxfId="2049" priority="1037" operator="lessThan">
      <formula>0</formula>
    </cfRule>
  </conditionalFormatting>
  <conditionalFormatting sqref="B409">
    <cfRule type="cellIs" dxfId="2048" priority="1036" operator="lessThan">
      <formula>0</formula>
    </cfRule>
  </conditionalFormatting>
  <conditionalFormatting sqref="B409">
    <cfRule type="cellIs" dxfId="2047" priority="1035" operator="lessThan">
      <formula>0</formula>
    </cfRule>
  </conditionalFormatting>
  <conditionalFormatting sqref="B405:N405">
    <cfRule type="cellIs" dxfId="2046" priority="1034" operator="lessThan">
      <formula>0</formula>
    </cfRule>
  </conditionalFormatting>
  <conditionalFormatting sqref="B405:N405">
    <cfRule type="cellIs" dxfId="2045" priority="1033" operator="lessThan">
      <formula>0</formula>
    </cfRule>
  </conditionalFormatting>
  <conditionalFormatting sqref="B405:N405">
    <cfRule type="cellIs" dxfId="2044" priority="1032" operator="lessThan">
      <formula>0</formula>
    </cfRule>
  </conditionalFormatting>
  <conditionalFormatting sqref="B405:N405">
    <cfRule type="cellIs" dxfId="2043" priority="1031" operator="lessThan">
      <formula>0</formula>
    </cfRule>
  </conditionalFormatting>
  <conditionalFormatting sqref="B405:N405">
    <cfRule type="cellIs" dxfId="2042" priority="1030" operator="lessThan">
      <formula>0</formula>
    </cfRule>
  </conditionalFormatting>
  <conditionalFormatting sqref="B405:N405">
    <cfRule type="cellIs" dxfId="2041" priority="1029" operator="lessThan">
      <formula>0</formula>
    </cfRule>
  </conditionalFormatting>
  <conditionalFormatting sqref="B405:N405">
    <cfRule type="cellIs" dxfId="2040" priority="1028" operator="lessThan">
      <formula>0</formula>
    </cfRule>
  </conditionalFormatting>
  <conditionalFormatting sqref="B405:N405">
    <cfRule type="cellIs" dxfId="2039" priority="1027" operator="lessThan">
      <formula>0</formula>
    </cfRule>
  </conditionalFormatting>
  <conditionalFormatting sqref="N408">
    <cfRule type="cellIs" dxfId="2038" priority="1026" operator="lessThan">
      <formula>0</formula>
    </cfRule>
  </conditionalFormatting>
  <conditionalFormatting sqref="N409">
    <cfRule type="cellIs" dxfId="2037" priority="1025" operator="lessThan">
      <formula>0</formula>
    </cfRule>
  </conditionalFormatting>
  <conditionalFormatting sqref="N409">
    <cfRule type="cellIs" dxfId="2036" priority="1024" operator="lessThan">
      <formula>0</formula>
    </cfRule>
  </conditionalFormatting>
  <conditionalFormatting sqref="C415:M415">
    <cfRule type="cellIs" dxfId="2035" priority="1023" operator="lessThan">
      <formula>0</formula>
    </cfRule>
  </conditionalFormatting>
  <conditionalFormatting sqref="C415:M415">
    <cfRule type="cellIs" dxfId="2034" priority="1022" operator="lessThan">
      <formula>0</formula>
    </cfRule>
  </conditionalFormatting>
  <conditionalFormatting sqref="H415">
    <cfRule type="cellIs" dxfId="2033" priority="1021" operator="lessThan">
      <formula>0</formula>
    </cfRule>
  </conditionalFormatting>
  <conditionalFormatting sqref="B415">
    <cfRule type="cellIs" dxfId="2032" priority="1020" operator="lessThan">
      <formula>0</formula>
    </cfRule>
  </conditionalFormatting>
  <conditionalFormatting sqref="B415">
    <cfRule type="cellIs" dxfId="2031" priority="1019" operator="lessThan">
      <formula>0</formula>
    </cfRule>
  </conditionalFormatting>
  <conditionalFormatting sqref="B411:N411">
    <cfRule type="cellIs" dxfId="2030" priority="1018" operator="lessThan">
      <formula>0</formula>
    </cfRule>
  </conditionalFormatting>
  <conditionalFormatting sqref="B411:N411">
    <cfRule type="cellIs" dxfId="2029" priority="1017" operator="lessThan">
      <formula>0</formula>
    </cfRule>
  </conditionalFormatting>
  <conditionalFormatting sqref="B411:N411">
    <cfRule type="cellIs" dxfId="2028" priority="1016" operator="lessThan">
      <formula>0</formula>
    </cfRule>
  </conditionalFormatting>
  <conditionalFormatting sqref="B411:N411">
    <cfRule type="cellIs" dxfId="2027" priority="1015" operator="lessThan">
      <formula>0</formula>
    </cfRule>
  </conditionalFormatting>
  <conditionalFormatting sqref="B411:N411">
    <cfRule type="cellIs" dxfId="2026" priority="1014" operator="lessThan">
      <formula>0</formula>
    </cfRule>
  </conditionalFormatting>
  <conditionalFormatting sqref="B411:N411">
    <cfRule type="cellIs" dxfId="2025" priority="1013" operator="lessThan">
      <formula>0</formula>
    </cfRule>
  </conditionalFormatting>
  <conditionalFormatting sqref="B411:N411">
    <cfRule type="cellIs" dxfId="2024" priority="1012" operator="lessThan">
      <formula>0</formula>
    </cfRule>
  </conditionalFormatting>
  <conditionalFormatting sqref="B411:N411">
    <cfRule type="cellIs" dxfId="2023" priority="1011" operator="lessThan">
      <formula>0</formula>
    </cfRule>
  </conditionalFormatting>
  <conditionalFormatting sqref="N414">
    <cfRule type="cellIs" dxfId="2022" priority="1010" operator="lessThan">
      <formula>0</formula>
    </cfRule>
  </conditionalFormatting>
  <conditionalFormatting sqref="N415">
    <cfRule type="cellIs" dxfId="2021" priority="1009" operator="lessThan">
      <formula>0</formula>
    </cfRule>
  </conditionalFormatting>
  <conditionalFormatting sqref="N415">
    <cfRule type="cellIs" dxfId="2020" priority="1008" operator="lessThan">
      <formula>0</formula>
    </cfRule>
  </conditionalFormatting>
  <conditionalFormatting sqref="C421:M421">
    <cfRule type="cellIs" dxfId="2019" priority="1007" operator="lessThan">
      <formula>0</formula>
    </cfRule>
  </conditionalFormatting>
  <conditionalFormatting sqref="C421:M421">
    <cfRule type="cellIs" dxfId="2018" priority="1006" operator="lessThan">
      <formula>0</formula>
    </cfRule>
  </conditionalFormatting>
  <conditionalFormatting sqref="H421">
    <cfRule type="cellIs" dxfId="2017" priority="1005" operator="lessThan">
      <formula>0</formula>
    </cfRule>
  </conditionalFormatting>
  <conditionalFormatting sqref="B421">
    <cfRule type="cellIs" dxfId="2016" priority="1004" operator="lessThan">
      <formula>0</formula>
    </cfRule>
  </conditionalFormatting>
  <conditionalFormatting sqref="B421">
    <cfRule type="cellIs" dxfId="2015" priority="1003" operator="lessThan">
      <formula>0</formula>
    </cfRule>
  </conditionalFormatting>
  <conditionalFormatting sqref="B417:N417">
    <cfRule type="cellIs" dxfId="2014" priority="1002" operator="lessThan">
      <formula>0</formula>
    </cfRule>
  </conditionalFormatting>
  <conditionalFormatting sqref="B417:N417">
    <cfRule type="cellIs" dxfId="2013" priority="1001" operator="lessThan">
      <formula>0</formula>
    </cfRule>
  </conditionalFormatting>
  <conditionalFormatting sqref="B417:N417">
    <cfRule type="cellIs" dxfId="2012" priority="1000" operator="lessThan">
      <formula>0</formula>
    </cfRule>
  </conditionalFormatting>
  <conditionalFormatting sqref="B417:N417">
    <cfRule type="cellIs" dxfId="2011" priority="999" operator="lessThan">
      <formula>0</formula>
    </cfRule>
  </conditionalFormatting>
  <conditionalFormatting sqref="B417:N417">
    <cfRule type="cellIs" dxfId="2010" priority="998" operator="lessThan">
      <formula>0</formula>
    </cfRule>
  </conditionalFormatting>
  <conditionalFormatting sqref="B417:N417">
    <cfRule type="cellIs" dxfId="2009" priority="997" operator="lessThan">
      <formula>0</formula>
    </cfRule>
  </conditionalFormatting>
  <conditionalFormatting sqref="B417:N417">
    <cfRule type="cellIs" dxfId="2008" priority="996" operator="lessThan">
      <formula>0</formula>
    </cfRule>
  </conditionalFormatting>
  <conditionalFormatting sqref="B417:N417">
    <cfRule type="cellIs" dxfId="2007" priority="995" operator="lessThan">
      <formula>0</formula>
    </cfRule>
  </conditionalFormatting>
  <conditionalFormatting sqref="N420">
    <cfRule type="cellIs" dxfId="2006" priority="994" operator="lessThan">
      <formula>0</formula>
    </cfRule>
  </conditionalFormatting>
  <conditionalFormatting sqref="N421">
    <cfRule type="cellIs" dxfId="2005" priority="993" operator="lessThan">
      <formula>0</formula>
    </cfRule>
  </conditionalFormatting>
  <conditionalFormatting sqref="N421">
    <cfRule type="cellIs" dxfId="2004" priority="992" operator="lessThan">
      <formula>0</formula>
    </cfRule>
  </conditionalFormatting>
  <conditionalFormatting sqref="C427:M427">
    <cfRule type="cellIs" dxfId="2003" priority="991" operator="lessThan">
      <formula>0</formula>
    </cfRule>
  </conditionalFormatting>
  <conditionalFormatting sqref="C427:M427">
    <cfRule type="cellIs" dxfId="2002" priority="990" operator="lessThan">
      <formula>0</formula>
    </cfRule>
  </conditionalFormatting>
  <conditionalFormatting sqref="H427">
    <cfRule type="cellIs" dxfId="2001" priority="989" operator="lessThan">
      <formula>0</formula>
    </cfRule>
  </conditionalFormatting>
  <conditionalFormatting sqref="B427">
    <cfRule type="cellIs" dxfId="2000" priority="988" operator="lessThan">
      <formula>0</formula>
    </cfRule>
  </conditionalFormatting>
  <conditionalFormatting sqref="B427">
    <cfRule type="cellIs" dxfId="1999" priority="987" operator="lessThan">
      <formula>0</formula>
    </cfRule>
  </conditionalFormatting>
  <conditionalFormatting sqref="B423:N423">
    <cfRule type="cellIs" dxfId="1998" priority="986" operator="lessThan">
      <formula>0</formula>
    </cfRule>
  </conditionalFormatting>
  <conditionalFormatting sqref="B423:N423">
    <cfRule type="cellIs" dxfId="1997" priority="985" operator="lessThan">
      <formula>0</formula>
    </cfRule>
  </conditionalFormatting>
  <conditionalFormatting sqref="B423:N423">
    <cfRule type="cellIs" dxfId="1996" priority="984" operator="lessThan">
      <formula>0</formula>
    </cfRule>
  </conditionalFormatting>
  <conditionalFormatting sqref="B423:N423">
    <cfRule type="cellIs" dxfId="1995" priority="983" operator="lessThan">
      <formula>0</formula>
    </cfRule>
  </conditionalFormatting>
  <conditionalFormatting sqref="B423:N423">
    <cfRule type="cellIs" dxfId="1994" priority="982" operator="lessThan">
      <formula>0</formula>
    </cfRule>
  </conditionalFormatting>
  <conditionalFormatting sqref="B423:N423">
    <cfRule type="cellIs" dxfId="1993" priority="981" operator="lessThan">
      <formula>0</formula>
    </cfRule>
  </conditionalFormatting>
  <conditionalFormatting sqref="B423:N423">
    <cfRule type="cellIs" dxfId="1992" priority="980" operator="lessThan">
      <formula>0</formula>
    </cfRule>
  </conditionalFormatting>
  <conditionalFormatting sqref="B423:N423">
    <cfRule type="cellIs" dxfId="1991" priority="979" operator="lessThan">
      <formula>0</formula>
    </cfRule>
  </conditionalFormatting>
  <conditionalFormatting sqref="N426">
    <cfRule type="cellIs" dxfId="1990" priority="978" operator="lessThan">
      <formula>0</formula>
    </cfRule>
  </conditionalFormatting>
  <conditionalFormatting sqref="C537:N537">
    <cfRule type="cellIs" dxfId="1989" priority="698" operator="lessThan">
      <formula>0</formula>
    </cfRule>
  </conditionalFormatting>
  <conditionalFormatting sqref="C568:N568">
    <cfRule type="cellIs" dxfId="1988" priority="695" operator="lessThan">
      <formula>0</formula>
    </cfRule>
  </conditionalFormatting>
  <conditionalFormatting sqref="I552:N552">
    <cfRule type="cellIs" dxfId="1987" priority="692" operator="lessThan">
      <formula>0</formula>
    </cfRule>
  </conditionalFormatting>
  <conditionalFormatting sqref="I560:N560">
    <cfRule type="cellIs" dxfId="1986" priority="689" operator="lessThan">
      <formula>0</formula>
    </cfRule>
  </conditionalFormatting>
  <conditionalFormatting sqref="B429:N429">
    <cfRule type="cellIs" dxfId="1985" priority="966" operator="lessThan">
      <formula>0</formula>
    </cfRule>
  </conditionalFormatting>
  <conditionalFormatting sqref="B429:N429">
    <cfRule type="cellIs" dxfId="1984" priority="965" operator="lessThan">
      <formula>0</formula>
    </cfRule>
  </conditionalFormatting>
  <conditionalFormatting sqref="B429:N429">
    <cfRule type="cellIs" dxfId="1983" priority="964" operator="lessThan">
      <formula>0</formula>
    </cfRule>
  </conditionalFormatting>
  <conditionalFormatting sqref="B429:N429">
    <cfRule type="cellIs" dxfId="1982" priority="963" operator="lessThan">
      <formula>0</formula>
    </cfRule>
  </conditionalFormatting>
  <conditionalFormatting sqref="N432">
    <cfRule type="cellIs" dxfId="1981" priority="962" operator="lessThan">
      <formula>0</formula>
    </cfRule>
  </conditionalFormatting>
  <conditionalFormatting sqref="C439:M439">
    <cfRule type="cellIs" dxfId="1980" priority="961" operator="lessThan">
      <formula>0</formula>
    </cfRule>
  </conditionalFormatting>
  <conditionalFormatting sqref="C439:M439">
    <cfRule type="cellIs" dxfId="1979" priority="960" operator="lessThan">
      <formula>0</formula>
    </cfRule>
  </conditionalFormatting>
  <conditionalFormatting sqref="H439">
    <cfRule type="cellIs" dxfId="1978" priority="959" operator="lessThan">
      <formula>0</formula>
    </cfRule>
  </conditionalFormatting>
  <conditionalFormatting sqref="B439">
    <cfRule type="cellIs" dxfId="1977" priority="958" operator="lessThan">
      <formula>0</formula>
    </cfRule>
  </conditionalFormatting>
  <conditionalFormatting sqref="B439">
    <cfRule type="cellIs" dxfId="1976" priority="957" operator="lessThan">
      <formula>0</formula>
    </cfRule>
  </conditionalFormatting>
  <conditionalFormatting sqref="B435:N435">
    <cfRule type="cellIs" dxfId="1975" priority="956" operator="lessThan">
      <formula>0</formula>
    </cfRule>
  </conditionalFormatting>
  <conditionalFormatting sqref="B435:N435">
    <cfRule type="cellIs" dxfId="1974" priority="955" operator="lessThan">
      <formula>0</formula>
    </cfRule>
  </conditionalFormatting>
  <conditionalFormatting sqref="C641:N645">
    <cfRule type="cellIs" dxfId="1973" priority="674" operator="lessThan">
      <formula>0</formula>
    </cfRule>
  </conditionalFormatting>
  <conditionalFormatting sqref="C597:N597">
    <cfRule type="cellIs" dxfId="1972" priority="673" operator="lessThan">
      <formula>0</formula>
    </cfRule>
  </conditionalFormatting>
  <conditionalFormatting sqref="C603:N603">
    <cfRule type="cellIs" dxfId="1971" priority="670" operator="lessThan">
      <formula>0</formula>
    </cfRule>
  </conditionalFormatting>
  <conditionalFormatting sqref="C603:N603">
    <cfRule type="cellIs" dxfId="1970" priority="669" operator="lessThan">
      <formula>0</formula>
    </cfRule>
  </conditionalFormatting>
  <conditionalFormatting sqref="C603:N603">
    <cfRule type="cellIs" dxfId="1969" priority="668" operator="lessThan">
      <formula>0</formula>
    </cfRule>
  </conditionalFormatting>
  <conditionalFormatting sqref="H445">
    <cfRule type="cellIs" dxfId="1968" priority="943" operator="lessThan">
      <formula>0</formula>
    </cfRule>
  </conditionalFormatting>
  <conditionalFormatting sqref="B445">
    <cfRule type="cellIs" dxfId="1967" priority="942" operator="lessThan">
      <formula>0</formula>
    </cfRule>
  </conditionalFormatting>
  <conditionalFormatting sqref="B445">
    <cfRule type="cellIs" dxfId="1966" priority="941" operator="lessThan">
      <formula>0</formula>
    </cfRule>
  </conditionalFormatting>
  <conditionalFormatting sqref="B441:N441">
    <cfRule type="cellIs" dxfId="1965" priority="940" operator="lessThan">
      <formula>0</formula>
    </cfRule>
  </conditionalFormatting>
  <conditionalFormatting sqref="B441:N441">
    <cfRule type="cellIs" dxfId="1964" priority="939" operator="lessThan">
      <formula>0</formula>
    </cfRule>
  </conditionalFormatting>
  <conditionalFormatting sqref="B441:N441">
    <cfRule type="cellIs" dxfId="1963" priority="938" operator="lessThan">
      <formula>0</formula>
    </cfRule>
  </conditionalFormatting>
  <conditionalFormatting sqref="B441:N441">
    <cfRule type="cellIs" dxfId="1962" priority="937" operator="lessThan">
      <formula>0</formula>
    </cfRule>
  </conditionalFormatting>
  <conditionalFormatting sqref="B441:N441">
    <cfRule type="cellIs" dxfId="1961" priority="936" operator="lessThan">
      <formula>0</formula>
    </cfRule>
  </conditionalFormatting>
  <conditionalFormatting sqref="B441:N441">
    <cfRule type="cellIs" dxfId="1960" priority="935" operator="lessThan">
      <formula>0</formula>
    </cfRule>
  </conditionalFormatting>
  <conditionalFormatting sqref="B441:N441">
    <cfRule type="cellIs" dxfId="1959" priority="934" operator="lessThan">
      <formula>0</formula>
    </cfRule>
  </conditionalFormatting>
  <conditionalFormatting sqref="B441:N441">
    <cfRule type="cellIs" dxfId="1958" priority="933" operator="lessThan">
      <formula>0</formula>
    </cfRule>
  </conditionalFormatting>
  <conditionalFormatting sqref="N444">
    <cfRule type="cellIs" dxfId="1957" priority="932" operator="lessThan">
      <formula>0</formula>
    </cfRule>
  </conditionalFormatting>
  <conditionalFormatting sqref="N445">
    <cfRule type="cellIs" dxfId="1956" priority="931" operator="lessThan">
      <formula>0</formula>
    </cfRule>
  </conditionalFormatting>
  <conditionalFormatting sqref="N445">
    <cfRule type="cellIs" dxfId="1955" priority="930" operator="lessThan">
      <formula>0</formula>
    </cfRule>
  </conditionalFormatting>
  <conditionalFormatting sqref="C452:M452">
    <cfRule type="cellIs" dxfId="1954" priority="929" operator="lessThan">
      <formula>0</formula>
    </cfRule>
  </conditionalFormatting>
  <conditionalFormatting sqref="C452:M452">
    <cfRule type="cellIs" dxfId="1953" priority="928" operator="lessThan">
      <formula>0</formula>
    </cfRule>
  </conditionalFormatting>
  <conditionalFormatting sqref="H452">
    <cfRule type="cellIs" dxfId="1952" priority="927" operator="lessThan">
      <formula>0</formula>
    </cfRule>
  </conditionalFormatting>
  <conditionalFormatting sqref="B452">
    <cfRule type="cellIs" dxfId="1951" priority="926" operator="lessThan">
      <formula>0</formula>
    </cfRule>
  </conditionalFormatting>
  <conditionalFormatting sqref="B452">
    <cfRule type="cellIs" dxfId="1950" priority="925" operator="lessThan">
      <formula>0</formula>
    </cfRule>
  </conditionalFormatting>
  <conditionalFormatting sqref="B448:N448">
    <cfRule type="cellIs" dxfId="1949" priority="924" operator="lessThan">
      <formula>0</formula>
    </cfRule>
  </conditionalFormatting>
  <conditionalFormatting sqref="B448:N448">
    <cfRule type="cellIs" dxfId="1948" priority="923" operator="lessThan">
      <formula>0</formula>
    </cfRule>
  </conditionalFormatting>
  <conditionalFormatting sqref="B448:N448">
    <cfRule type="cellIs" dxfId="1947" priority="922" operator="lessThan">
      <formula>0</formula>
    </cfRule>
  </conditionalFormatting>
  <conditionalFormatting sqref="B448:N448">
    <cfRule type="cellIs" dxfId="1946" priority="921" operator="lessThan">
      <formula>0</formula>
    </cfRule>
  </conditionalFormatting>
  <conditionalFormatting sqref="B448:N448">
    <cfRule type="cellIs" dxfId="1945" priority="920" operator="lessThan">
      <formula>0</formula>
    </cfRule>
  </conditionalFormatting>
  <conditionalFormatting sqref="B448:N448">
    <cfRule type="cellIs" dxfId="1944" priority="919" operator="lessThan">
      <formula>0</formula>
    </cfRule>
  </conditionalFormatting>
  <conditionalFormatting sqref="B448:N448">
    <cfRule type="cellIs" dxfId="1943" priority="918" operator="lessThan">
      <formula>0</formula>
    </cfRule>
  </conditionalFormatting>
  <conditionalFormatting sqref="B448:N448">
    <cfRule type="cellIs" dxfId="1942" priority="917" operator="lessThan">
      <formula>0</formula>
    </cfRule>
  </conditionalFormatting>
  <conditionalFormatting sqref="N451">
    <cfRule type="cellIs" dxfId="1941" priority="916" operator="lessThan">
      <formula>0</formula>
    </cfRule>
  </conditionalFormatting>
  <conditionalFormatting sqref="N452">
    <cfRule type="cellIs" dxfId="1940" priority="915" operator="lessThan">
      <formula>0</formula>
    </cfRule>
  </conditionalFormatting>
  <conditionalFormatting sqref="N452">
    <cfRule type="cellIs" dxfId="1939" priority="914" operator="lessThan">
      <formula>0</formula>
    </cfRule>
  </conditionalFormatting>
  <conditionalFormatting sqref="C458:M458">
    <cfRule type="cellIs" dxfId="1938" priority="913" operator="lessThan">
      <formula>0</formula>
    </cfRule>
  </conditionalFormatting>
  <conditionalFormatting sqref="C458:M458">
    <cfRule type="cellIs" dxfId="1937" priority="912" operator="lessThan">
      <formula>0</formula>
    </cfRule>
  </conditionalFormatting>
  <conditionalFormatting sqref="H458">
    <cfRule type="cellIs" dxfId="1936" priority="911" operator="lessThan">
      <formula>0</formula>
    </cfRule>
  </conditionalFormatting>
  <conditionalFormatting sqref="B458">
    <cfRule type="cellIs" dxfId="1935" priority="910" operator="lessThan">
      <formula>0</formula>
    </cfRule>
  </conditionalFormatting>
  <conditionalFormatting sqref="B458">
    <cfRule type="cellIs" dxfId="1934" priority="909" operator="lessThan">
      <formula>0</formula>
    </cfRule>
  </conditionalFormatting>
  <conditionalFormatting sqref="R505">
    <cfRule type="cellIs" dxfId="1933" priority="631" operator="lessThan">
      <formula>0</formula>
    </cfRule>
  </conditionalFormatting>
  <conditionalFormatting sqref="Q505">
    <cfRule type="cellIs" dxfId="1932" priority="630" operator="lessThan">
      <formula>0</formula>
    </cfRule>
  </conditionalFormatting>
  <conditionalFormatting sqref="R513">
    <cfRule type="cellIs" dxfId="1931" priority="628" operator="lessThan">
      <formula>0</formula>
    </cfRule>
  </conditionalFormatting>
  <conditionalFormatting sqref="Q513">
    <cfRule type="cellIs" dxfId="1930" priority="627" operator="lessThan">
      <formula>0</formula>
    </cfRule>
  </conditionalFormatting>
  <conditionalFormatting sqref="R522">
    <cfRule type="cellIs" dxfId="1929" priority="625" operator="lessThan">
      <formula>0</formula>
    </cfRule>
  </conditionalFormatting>
  <conditionalFormatting sqref="Q522">
    <cfRule type="cellIs" dxfId="1928" priority="624" operator="lessThan">
      <formula>0</formula>
    </cfRule>
  </conditionalFormatting>
  <conditionalFormatting sqref="R530">
    <cfRule type="cellIs" dxfId="1927" priority="622" operator="lessThan">
      <formula>0</formula>
    </cfRule>
  </conditionalFormatting>
  <conditionalFormatting sqref="C461:C464">
    <cfRule type="expression" dxfId="1926" priority="896">
      <formula>C461/B461&gt;1</formula>
    </cfRule>
    <cfRule type="expression" dxfId="1925" priority="897">
      <formula>C461/B461&lt;1</formula>
    </cfRule>
  </conditionalFormatting>
  <conditionalFormatting sqref="R538">
    <cfRule type="cellIs" dxfId="1924" priority="619" operator="lessThan">
      <formula>0</formula>
    </cfRule>
  </conditionalFormatting>
  <conditionalFormatting sqref="D461:N464">
    <cfRule type="expression" dxfId="1923" priority="893">
      <formula>D461/C461&gt;1</formula>
    </cfRule>
    <cfRule type="expression" dxfId="1922" priority="894">
      <formula>D461/C461&lt;1</formula>
    </cfRule>
  </conditionalFormatting>
  <conditionalFormatting sqref="R553">
    <cfRule type="cellIs" dxfId="1921" priority="616" operator="lessThan">
      <formula>0</formula>
    </cfRule>
  </conditionalFormatting>
  <conditionalFormatting sqref="B461:B464 B552:N552 B560:N560 B575:N575 B589:N589">
    <cfRule type="expression" dxfId="1920" priority="890">
      <formula>B461/#REF!&gt;1</formula>
    </cfRule>
    <cfRule type="expression" dxfId="1919" priority="891">
      <formula>B461/#REF!&lt;1</formula>
    </cfRule>
  </conditionalFormatting>
  <conditionalFormatting sqref="R561">
    <cfRule type="cellIs" dxfId="1918" priority="613" operator="lessThan">
      <formula>0</formula>
    </cfRule>
  </conditionalFormatting>
  <conditionalFormatting sqref="B512">
    <cfRule type="expression" dxfId="1917" priority="887">
      <formula>B512/#REF!&gt;1</formula>
    </cfRule>
    <cfRule type="expression" dxfId="1916" priority="888">
      <formula>B512/#REF!&lt;1</formula>
    </cfRule>
  </conditionalFormatting>
  <conditionalFormatting sqref="R590">
    <cfRule type="cellIs" dxfId="1915" priority="610" operator="lessThan">
      <formula>0</formula>
    </cfRule>
  </conditionalFormatting>
  <conditionalFormatting sqref="C512">
    <cfRule type="expression" dxfId="1914" priority="884">
      <formula>C512/B512&gt;1</formula>
    </cfRule>
    <cfRule type="expression" dxfId="1913" priority="885">
      <formula>C512/B512&lt;1</formula>
    </cfRule>
  </conditionalFormatting>
  <conditionalFormatting sqref="D512">
    <cfRule type="cellIs" dxfId="1912" priority="883" operator="lessThan">
      <formula>0</formula>
    </cfRule>
  </conditionalFormatting>
  <conditionalFormatting sqref="D512">
    <cfRule type="expression" dxfId="1911" priority="881">
      <formula>D512/C512&gt;1</formula>
    </cfRule>
    <cfRule type="expression" dxfId="1910" priority="882">
      <formula>D512/C512&lt;1</formula>
    </cfRule>
  </conditionalFormatting>
  <conditionalFormatting sqref="E512">
    <cfRule type="cellIs" dxfId="1909" priority="880" operator="lessThan">
      <formula>0</formula>
    </cfRule>
  </conditionalFormatting>
  <conditionalFormatting sqref="E512">
    <cfRule type="expression" dxfId="1908" priority="878">
      <formula>E512/D512&gt;1</formula>
    </cfRule>
    <cfRule type="expression" dxfId="1907" priority="879">
      <formula>E512/D512&lt;1</formula>
    </cfRule>
  </conditionalFormatting>
  <conditionalFormatting sqref="F512">
    <cfRule type="cellIs" dxfId="1906" priority="877" operator="lessThan">
      <formula>0</formula>
    </cfRule>
  </conditionalFormatting>
  <conditionalFormatting sqref="F512">
    <cfRule type="expression" dxfId="1905" priority="875">
      <formula>F512/E512&gt;1</formula>
    </cfRule>
    <cfRule type="expression" dxfId="1904" priority="876">
      <formula>F512/E512&lt;1</formula>
    </cfRule>
  </conditionalFormatting>
  <conditionalFormatting sqref="G512">
    <cfRule type="cellIs" dxfId="1903" priority="874" operator="lessThan">
      <formula>0</formula>
    </cfRule>
  </conditionalFormatting>
  <conditionalFormatting sqref="G512">
    <cfRule type="expression" dxfId="1902" priority="872">
      <formula>G512/F512&gt;1</formula>
    </cfRule>
    <cfRule type="expression" dxfId="1901" priority="873">
      <formula>G512/F512&lt;1</formula>
    </cfRule>
  </conditionalFormatting>
  <conditionalFormatting sqref="H512">
    <cfRule type="cellIs" dxfId="1900" priority="871" operator="lessThan">
      <formula>0</formula>
    </cfRule>
  </conditionalFormatting>
  <conditionalFormatting sqref="H512">
    <cfRule type="expression" dxfId="1899" priority="869">
      <formula>H512/G512&gt;1</formula>
    </cfRule>
    <cfRule type="expression" dxfId="1898" priority="870">
      <formula>H512/G512&lt;1</formula>
    </cfRule>
  </conditionalFormatting>
  <conditionalFormatting sqref="I512:N512">
    <cfRule type="cellIs" dxfId="1897" priority="868" operator="lessThan">
      <formula>0</formula>
    </cfRule>
  </conditionalFormatting>
  <conditionalFormatting sqref="I512:N512">
    <cfRule type="expression" dxfId="1896" priority="866">
      <formula>I512/H512&gt;1</formula>
    </cfRule>
    <cfRule type="expression" dxfId="1895" priority="867">
      <formula>I512/H512&lt;1</formula>
    </cfRule>
  </conditionalFormatting>
  <conditionalFormatting sqref="B552">
    <cfRule type="cellIs" dxfId="1894" priority="865" operator="lessThan">
      <formula>0</formula>
    </cfRule>
  </conditionalFormatting>
  <conditionalFormatting sqref="B552">
    <cfRule type="expression" dxfId="1893" priority="863">
      <formula>B552/#REF!&gt;1</formula>
    </cfRule>
    <cfRule type="expression" dxfId="1892" priority="864">
      <formula>B552/#REF!&lt;1</formula>
    </cfRule>
  </conditionalFormatting>
  <conditionalFormatting sqref="C552">
    <cfRule type="cellIs" dxfId="1891" priority="862" operator="lessThan">
      <formula>0</formula>
    </cfRule>
  </conditionalFormatting>
  <conditionalFormatting sqref="C552">
    <cfRule type="expression" dxfId="1890" priority="860">
      <formula>C552/B552&gt;1</formula>
    </cfRule>
    <cfRule type="expression" dxfId="1889" priority="861">
      <formula>C552/B552&lt;1</formula>
    </cfRule>
  </conditionalFormatting>
  <conditionalFormatting sqref="D552">
    <cfRule type="cellIs" dxfId="1888" priority="859" operator="lessThan">
      <formula>0</formula>
    </cfRule>
  </conditionalFormatting>
  <conditionalFormatting sqref="D552">
    <cfRule type="expression" dxfId="1887" priority="857">
      <formula>D552/C552&gt;1</formula>
    </cfRule>
    <cfRule type="expression" dxfId="1886" priority="858">
      <formula>D552/C552&lt;1</formula>
    </cfRule>
  </conditionalFormatting>
  <conditionalFormatting sqref="E552">
    <cfRule type="cellIs" dxfId="1885" priority="856" operator="lessThan">
      <formula>0</formula>
    </cfRule>
  </conditionalFormatting>
  <conditionalFormatting sqref="E552">
    <cfRule type="expression" dxfId="1884" priority="854">
      <formula>E552/D552&gt;1</formula>
    </cfRule>
    <cfRule type="expression" dxfId="1883" priority="855">
      <formula>E552/D552&lt;1</formula>
    </cfRule>
  </conditionalFormatting>
  <conditionalFormatting sqref="F552">
    <cfRule type="cellIs" dxfId="1882" priority="853" operator="lessThan">
      <formula>0</formula>
    </cfRule>
  </conditionalFormatting>
  <conditionalFormatting sqref="F552">
    <cfRule type="expression" dxfId="1881" priority="851">
      <formula>F552/E552&gt;1</formula>
    </cfRule>
    <cfRule type="expression" dxfId="1880" priority="852">
      <formula>F552/E552&lt;1</formula>
    </cfRule>
  </conditionalFormatting>
  <conditionalFormatting sqref="G552">
    <cfRule type="cellIs" dxfId="1879" priority="850" operator="lessThan">
      <formula>0</formula>
    </cfRule>
  </conditionalFormatting>
  <conditionalFormatting sqref="G552">
    <cfRule type="expression" dxfId="1878" priority="848">
      <formula>G552/F552&gt;1</formula>
    </cfRule>
    <cfRule type="expression" dxfId="1877" priority="849">
      <formula>G552/F552&lt;1</formula>
    </cfRule>
  </conditionalFormatting>
  <conditionalFormatting sqref="H552">
    <cfRule type="cellIs" dxfId="1876" priority="847" operator="lessThan">
      <formula>0</formula>
    </cfRule>
  </conditionalFormatting>
  <conditionalFormatting sqref="H552">
    <cfRule type="expression" dxfId="1875" priority="845">
      <formula>H552/G552&gt;1</formula>
    </cfRule>
    <cfRule type="expression" dxfId="1874" priority="846">
      <formula>H552/G552&lt;1</formula>
    </cfRule>
  </conditionalFormatting>
  <conditionalFormatting sqref="B560">
    <cfRule type="cellIs" dxfId="1873" priority="844" operator="lessThan">
      <formula>0</formula>
    </cfRule>
  </conditionalFormatting>
  <conditionalFormatting sqref="B560">
    <cfRule type="expression" dxfId="1872" priority="842">
      <formula>B560/#REF!&gt;1</formula>
    </cfRule>
    <cfRule type="expression" dxfId="1871" priority="843">
      <formula>B560/#REF!&lt;1</formula>
    </cfRule>
  </conditionalFormatting>
  <conditionalFormatting sqref="C560">
    <cfRule type="cellIs" dxfId="1870" priority="841" operator="lessThan">
      <formula>0</formula>
    </cfRule>
  </conditionalFormatting>
  <conditionalFormatting sqref="C560">
    <cfRule type="expression" dxfId="1869" priority="839">
      <formula>C560/B560&gt;1</formula>
    </cfRule>
    <cfRule type="expression" dxfId="1868" priority="840">
      <formula>C560/B560&lt;1</formula>
    </cfRule>
  </conditionalFormatting>
  <conditionalFormatting sqref="D560">
    <cfRule type="cellIs" dxfId="1867" priority="838" operator="lessThan">
      <formula>0</formula>
    </cfRule>
  </conditionalFormatting>
  <conditionalFormatting sqref="D560">
    <cfRule type="expression" dxfId="1866" priority="836">
      <formula>D560/C560&gt;1</formula>
    </cfRule>
    <cfRule type="expression" dxfId="1865" priority="837">
      <formula>D560/C560&lt;1</formula>
    </cfRule>
  </conditionalFormatting>
  <conditionalFormatting sqref="E560">
    <cfRule type="cellIs" dxfId="1864" priority="835" operator="lessThan">
      <formula>0</formula>
    </cfRule>
  </conditionalFormatting>
  <conditionalFormatting sqref="E560">
    <cfRule type="expression" dxfId="1863" priority="833">
      <formula>E560/D560&gt;1</formula>
    </cfRule>
    <cfRule type="expression" dxfId="1862" priority="834">
      <formula>E560/D560&lt;1</formula>
    </cfRule>
  </conditionalFormatting>
  <conditionalFormatting sqref="F560">
    <cfRule type="cellIs" dxfId="1861" priority="832" operator="lessThan">
      <formula>0</formula>
    </cfRule>
  </conditionalFormatting>
  <conditionalFormatting sqref="F560">
    <cfRule type="expression" dxfId="1860" priority="830">
      <formula>F560/E560&gt;1</formula>
    </cfRule>
    <cfRule type="expression" dxfId="1859" priority="831">
      <formula>F560/E560&lt;1</formula>
    </cfRule>
  </conditionalFormatting>
  <conditionalFormatting sqref="G560">
    <cfRule type="cellIs" dxfId="1858" priority="829" operator="lessThan">
      <formula>0</formula>
    </cfRule>
  </conditionalFormatting>
  <conditionalFormatting sqref="G560">
    <cfRule type="expression" dxfId="1857" priority="827">
      <formula>G560/F560&gt;1</formula>
    </cfRule>
    <cfRule type="expression" dxfId="1856" priority="828">
      <formula>G560/F560&lt;1</formula>
    </cfRule>
  </conditionalFormatting>
  <conditionalFormatting sqref="H560">
    <cfRule type="cellIs" dxfId="1855" priority="826" operator="lessThan">
      <formula>0</formula>
    </cfRule>
  </conditionalFormatting>
  <conditionalFormatting sqref="H560">
    <cfRule type="expression" dxfId="1854" priority="824">
      <formula>H560/G560&gt;1</formula>
    </cfRule>
    <cfRule type="expression" dxfId="1853" priority="825">
      <formula>H560/G560&lt;1</formula>
    </cfRule>
  </conditionalFormatting>
  <conditionalFormatting sqref="O616:O619">
    <cfRule type="cellIs" dxfId="1852" priority="572" operator="lessThan">
      <formula>0</formula>
    </cfRule>
  </conditionalFormatting>
  <conditionalFormatting sqref="B589">
    <cfRule type="expression" dxfId="1851" priority="821">
      <formula>B589/#REF!&gt;1</formula>
    </cfRule>
    <cfRule type="expression" dxfId="1850" priority="822">
      <formula>B589/#REF!&lt;1</formula>
    </cfRule>
  </conditionalFormatting>
  <conditionalFormatting sqref="C589">
    <cfRule type="cellIs" dxfId="1849" priority="820" operator="lessThan">
      <formula>0</formula>
    </cfRule>
  </conditionalFormatting>
  <conditionalFormatting sqref="C589">
    <cfRule type="expression" dxfId="1848" priority="818">
      <formula>C589/B589&gt;1</formula>
    </cfRule>
    <cfRule type="expression" dxfId="1847" priority="819">
      <formula>C589/B589&lt;1</formula>
    </cfRule>
  </conditionalFormatting>
  <conditionalFormatting sqref="O605:O607">
    <cfRule type="cellIs" dxfId="1846" priority="566" operator="lessThan">
      <formula>0</formula>
    </cfRule>
  </conditionalFormatting>
  <conditionalFormatting sqref="D589">
    <cfRule type="expression" dxfId="1845" priority="815">
      <formula>D589/C589&gt;1</formula>
    </cfRule>
    <cfRule type="expression" dxfId="1844" priority="816">
      <formula>D589/C589&lt;1</formula>
    </cfRule>
  </conditionalFormatting>
  <conditionalFormatting sqref="E589">
    <cfRule type="cellIs" dxfId="1843" priority="814" operator="lessThan">
      <formula>0</formula>
    </cfRule>
  </conditionalFormatting>
  <conditionalFormatting sqref="E589">
    <cfRule type="expression" dxfId="1842" priority="812">
      <formula>E589/D589&gt;1</formula>
    </cfRule>
    <cfRule type="expression" dxfId="1841" priority="813">
      <formula>E589/D589&lt;1</formula>
    </cfRule>
  </conditionalFormatting>
  <conditionalFormatting sqref="F589">
    <cfRule type="cellIs" dxfId="1840" priority="811" operator="lessThan">
      <formula>0</formula>
    </cfRule>
  </conditionalFormatting>
  <conditionalFormatting sqref="F589">
    <cfRule type="expression" dxfId="1839" priority="809">
      <formula>F589/E589&gt;1</formula>
    </cfRule>
    <cfRule type="expression" dxfId="1838" priority="810">
      <formula>F589/E589&lt;1</formula>
    </cfRule>
  </conditionalFormatting>
  <conditionalFormatting sqref="O377">
    <cfRule type="cellIs" dxfId="1837" priority="557" operator="lessThan">
      <formula>0</formula>
    </cfRule>
  </conditionalFormatting>
  <conditionalFormatting sqref="G589">
    <cfRule type="expression" dxfId="1836" priority="806">
      <formula>G589/F589&gt;1</formula>
    </cfRule>
    <cfRule type="expression" dxfId="1835" priority="807">
      <formula>G589/F589&lt;1</formula>
    </cfRule>
  </conditionalFormatting>
  <conditionalFormatting sqref="O366">
    <cfRule type="cellIs" dxfId="1834" priority="554" operator="lessThan">
      <formula>0</formula>
    </cfRule>
  </conditionalFormatting>
  <conditionalFormatting sqref="H589">
    <cfRule type="expression" dxfId="1833" priority="803">
      <formula>H589/G589&gt;1</formula>
    </cfRule>
    <cfRule type="expression" dxfId="1832" priority="804">
      <formula>H589/G589&lt;1</formula>
    </cfRule>
  </conditionalFormatting>
  <conditionalFormatting sqref="N596">
    <cfRule type="cellIs" dxfId="1831" priority="802" operator="lessThan">
      <formula>0</formula>
    </cfRule>
  </conditionalFormatting>
  <conditionalFormatting sqref="O387">
    <cfRule type="cellIs" dxfId="1830" priority="549" operator="lessThan">
      <formula>0</formula>
    </cfRule>
  </conditionalFormatting>
  <conditionalFormatting sqref="O387">
    <cfRule type="cellIs" dxfId="1829" priority="550" operator="lessThan">
      <formula>0</formula>
    </cfRule>
  </conditionalFormatting>
  <conditionalFormatting sqref="O387">
    <cfRule type="cellIs" dxfId="1828" priority="547" operator="lessThan">
      <formula>0</formula>
    </cfRule>
  </conditionalFormatting>
  <conditionalFormatting sqref="O387">
    <cfRule type="cellIs" dxfId="1827" priority="548" operator="lessThan">
      <formula>0</formula>
    </cfRule>
  </conditionalFormatting>
  <conditionalFormatting sqref="N600">
    <cfRule type="cellIs" dxfId="1826" priority="801" operator="lessThan">
      <formula>0</formula>
    </cfRule>
  </conditionalFormatting>
  <conditionalFormatting sqref="N600">
    <cfRule type="cellIs" dxfId="1825" priority="800" operator="lessThan">
      <formula>0</formula>
    </cfRule>
  </conditionalFormatting>
  <conditionalFormatting sqref="Q363">
    <cfRule type="cellIs" dxfId="1824" priority="799" operator="lessThan">
      <formula>0</formula>
    </cfRule>
  </conditionalFormatting>
  <conditionalFormatting sqref="Q364:Q365">
    <cfRule type="cellIs" dxfId="1823" priority="798" operator="lessThan">
      <formula>0</formula>
    </cfRule>
  </conditionalFormatting>
  <conditionalFormatting sqref="Q461:Q464">
    <cfRule type="cellIs" dxfId="1822" priority="797" operator="lessThan">
      <formula>0</formula>
    </cfRule>
  </conditionalFormatting>
  <conditionalFormatting sqref="Q361">
    <cfRule type="cellIs" dxfId="1821" priority="796" operator="lessThan">
      <formula>0</formula>
    </cfRule>
  </conditionalFormatting>
  <conditionalFormatting sqref="Q366:Q367">
    <cfRule type="cellIs" dxfId="1820" priority="795" operator="lessThan">
      <formula>0</formula>
    </cfRule>
  </conditionalFormatting>
  <conditionalFormatting sqref="Q369:Q373">
    <cfRule type="cellIs" dxfId="1819" priority="794" operator="lessThan">
      <formula>0</formula>
    </cfRule>
  </conditionalFormatting>
  <conditionalFormatting sqref="Q378:Q379">
    <cfRule type="cellIs" dxfId="1818" priority="793" operator="lessThan">
      <formula>0</formula>
    </cfRule>
  </conditionalFormatting>
  <conditionalFormatting sqref="Q384:Q385">
    <cfRule type="cellIs" dxfId="1817" priority="792" operator="lessThan">
      <formula>0</formula>
    </cfRule>
  </conditionalFormatting>
  <conditionalFormatting sqref="Q390:Q391">
    <cfRule type="cellIs" dxfId="1816" priority="791" operator="lessThan">
      <formula>0</formula>
    </cfRule>
  </conditionalFormatting>
  <conditionalFormatting sqref="Q396:Q397">
    <cfRule type="cellIs" dxfId="1815" priority="790" operator="lessThan">
      <formula>0</formula>
    </cfRule>
  </conditionalFormatting>
  <conditionalFormatting sqref="Q402">
    <cfRule type="cellIs" dxfId="1814" priority="789" operator="lessThan">
      <formula>0</formula>
    </cfRule>
  </conditionalFormatting>
  <conditionalFormatting sqref="Q408:Q409">
    <cfRule type="cellIs" dxfId="1813" priority="788" operator="lessThan">
      <formula>0</formula>
    </cfRule>
  </conditionalFormatting>
  <conditionalFormatting sqref="Q414:Q415">
    <cfRule type="cellIs" dxfId="1812" priority="787" operator="lessThan">
      <formula>0</formula>
    </cfRule>
  </conditionalFormatting>
  <conditionalFormatting sqref="Q420:Q421">
    <cfRule type="cellIs" dxfId="1811" priority="786" operator="lessThan">
      <formula>0</formula>
    </cfRule>
  </conditionalFormatting>
  <conditionalFormatting sqref="Q426:Q427">
    <cfRule type="cellIs" dxfId="1810" priority="785" operator="lessThan">
      <formula>0</formula>
    </cfRule>
  </conditionalFormatting>
  <conditionalFormatting sqref="Q432:Q433">
    <cfRule type="cellIs" dxfId="1809" priority="784" operator="lessThan">
      <formula>0</formula>
    </cfRule>
  </conditionalFormatting>
  <conditionalFormatting sqref="Q438:Q439">
    <cfRule type="cellIs" dxfId="1808" priority="783" operator="lessThan">
      <formula>0</formula>
    </cfRule>
  </conditionalFormatting>
  <conditionalFormatting sqref="Q444:Q445">
    <cfRule type="cellIs" dxfId="1807" priority="782" operator="lessThan">
      <formula>0</formula>
    </cfRule>
  </conditionalFormatting>
  <conditionalFormatting sqref="Q451:Q452">
    <cfRule type="cellIs" dxfId="1806" priority="781" operator="lessThan">
      <formula>0</formula>
    </cfRule>
  </conditionalFormatting>
  <conditionalFormatting sqref="Q457:Q458">
    <cfRule type="cellIs" dxfId="1805" priority="780" operator="lessThan">
      <formula>0</formula>
    </cfRule>
  </conditionalFormatting>
  <conditionalFormatting sqref="Q465">
    <cfRule type="cellIs" dxfId="1804" priority="779" operator="lessThan">
      <formula>0</formula>
    </cfRule>
  </conditionalFormatting>
  <conditionalFormatting sqref="Q472">
    <cfRule type="cellIs" dxfId="1803" priority="778" operator="lessThan">
      <formula>0</formula>
    </cfRule>
  </conditionalFormatting>
  <conditionalFormatting sqref="Q503:Q504">
    <cfRule type="cellIs" dxfId="1802" priority="777" operator="lessThan">
      <formula>0</formula>
    </cfRule>
  </conditionalFormatting>
  <conditionalFormatting sqref="Q511:Q512">
    <cfRule type="cellIs" dxfId="1801" priority="776" operator="lessThan">
      <formula>0</formula>
    </cfRule>
  </conditionalFormatting>
  <conditionalFormatting sqref="Q520:Q521">
    <cfRule type="cellIs" dxfId="1800" priority="775" operator="lessThan">
      <formula>0</formula>
    </cfRule>
  </conditionalFormatting>
  <conditionalFormatting sqref="Q528:Q529">
    <cfRule type="cellIs" dxfId="1799" priority="774" operator="lessThan">
      <formula>0</formula>
    </cfRule>
  </conditionalFormatting>
  <conditionalFormatting sqref="Q544:Q545">
    <cfRule type="cellIs" dxfId="1798" priority="773" operator="lessThan">
      <formula>0</formula>
    </cfRule>
  </conditionalFormatting>
  <conditionalFormatting sqref="Q536:Q537">
    <cfRule type="cellIs" dxfId="1797" priority="772" operator="lessThan">
      <formula>0</formula>
    </cfRule>
  </conditionalFormatting>
  <conditionalFormatting sqref="Q551:Q552">
    <cfRule type="cellIs" dxfId="1796" priority="771" operator="lessThan">
      <formula>0</formula>
    </cfRule>
  </conditionalFormatting>
  <conditionalFormatting sqref="Q559:Q560">
    <cfRule type="cellIs" dxfId="1795" priority="770" operator="lessThan">
      <formula>0</formula>
    </cfRule>
  </conditionalFormatting>
  <conditionalFormatting sqref="Q567:Q568">
    <cfRule type="cellIs" dxfId="1794" priority="769" operator="lessThan">
      <formula>0</formula>
    </cfRule>
  </conditionalFormatting>
  <conditionalFormatting sqref="Q574:Q575">
    <cfRule type="cellIs" dxfId="1793" priority="768" operator="lessThan">
      <formula>0</formula>
    </cfRule>
  </conditionalFormatting>
  <conditionalFormatting sqref="Q581:Q582">
    <cfRule type="cellIs" dxfId="1792" priority="767" operator="lessThan">
      <formula>0</formula>
    </cfRule>
  </conditionalFormatting>
  <conditionalFormatting sqref="Q588:Q589">
    <cfRule type="cellIs" dxfId="1791" priority="766" operator="lessThan">
      <formula>0</formula>
    </cfRule>
  </conditionalFormatting>
  <conditionalFormatting sqref="Q596:Q597">
    <cfRule type="cellIs" dxfId="1790" priority="765" operator="lessThan">
      <formula>0</formula>
    </cfRule>
  </conditionalFormatting>
  <conditionalFormatting sqref="Q603">
    <cfRule type="cellIs" dxfId="1789" priority="764" operator="lessThan">
      <formula>0</formula>
    </cfRule>
  </conditionalFormatting>
  <conditionalFormatting sqref="Q608">
    <cfRule type="cellIs" dxfId="1788" priority="763" operator="lessThan">
      <formula>0</formula>
    </cfRule>
  </conditionalFormatting>
  <conditionalFormatting sqref="O405">
    <cfRule type="cellIs" dxfId="1787" priority="507" operator="lessThan">
      <formula>0</formula>
    </cfRule>
  </conditionalFormatting>
  <conditionalFormatting sqref="Q632:Q634">
    <cfRule type="cellIs" dxfId="1786" priority="762" operator="lessThan">
      <formula>0</formula>
    </cfRule>
  </conditionalFormatting>
  <conditionalFormatting sqref="I710:N710 Q708:R711">
    <cfRule type="cellIs" dxfId="1785" priority="756" operator="lessThan">
      <formula>0</formula>
    </cfRule>
  </conditionalFormatting>
  <conditionalFormatting sqref="Q636:Q637 Q641:Q645">
    <cfRule type="cellIs" dxfId="1784" priority="761" operator="lessThan">
      <formula>0</formula>
    </cfRule>
  </conditionalFormatting>
  <conditionalFormatting sqref="Q648">
    <cfRule type="cellIs" dxfId="1783" priority="760" operator="lessThan">
      <formula>0</formula>
    </cfRule>
  </conditionalFormatting>
  <conditionalFormatting sqref="Q649">
    <cfRule type="cellIs" dxfId="1782" priority="759" operator="lessThan">
      <formula>0</formula>
    </cfRule>
  </conditionalFormatting>
  <conditionalFormatting sqref="Q651">
    <cfRule type="cellIs" dxfId="1781" priority="758" operator="lessThan">
      <formula>0</formula>
    </cfRule>
  </conditionalFormatting>
  <conditionalFormatting sqref="Q652">
    <cfRule type="cellIs" dxfId="1780" priority="757" operator="lessThan">
      <formula>0</formula>
    </cfRule>
  </conditionalFormatting>
  <conditionalFormatting sqref="D654:N654 D651:N651 D648:N649 D632:N634">
    <cfRule type="expression" dxfId="1779" priority="729">
      <formula>D632/C632&gt;1</formula>
    </cfRule>
    <cfRule type="expression" dxfId="1778" priority="730">
      <formula>D632/C632&lt;1</formula>
    </cfRule>
  </conditionalFormatting>
  <conditionalFormatting sqref="C507:C510">
    <cfRule type="cellIs" dxfId="1777" priority="755" operator="lessThan">
      <formula>0</formula>
    </cfRule>
  </conditionalFormatting>
  <conditionalFormatting sqref="C507:C510">
    <cfRule type="expression" dxfId="1776" priority="753">
      <formula>C507/B507&gt;1</formula>
    </cfRule>
    <cfRule type="expression" dxfId="1775" priority="754">
      <formula>C507/B507&lt;1</formula>
    </cfRule>
  </conditionalFormatting>
  <conditionalFormatting sqref="D507:N510">
    <cfRule type="cellIs" dxfId="1774" priority="752" operator="lessThan">
      <formula>0</formula>
    </cfRule>
  </conditionalFormatting>
  <conditionalFormatting sqref="D507:N510">
    <cfRule type="expression" dxfId="1773" priority="750">
      <formula>D507/C507&gt;1</formula>
    </cfRule>
    <cfRule type="expression" dxfId="1772" priority="751">
      <formula>D507/C507&lt;1</formula>
    </cfRule>
  </conditionalFormatting>
  <conditionalFormatting sqref="B507:B510">
    <cfRule type="cellIs" dxfId="1771" priority="749" operator="lessThan">
      <formula>0</formula>
    </cfRule>
  </conditionalFormatting>
  <conditionalFormatting sqref="B507:B510">
    <cfRule type="expression" dxfId="1770" priority="747">
      <formula>B507/#REF!&gt;1</formula>
    </cfRule>
    <cfRule type="expression" dxfId="1769" priority="748">
      <formula>B507/#REF!&lt;1</formula>
    </cfRule>
  </conditionalFormatting>
  <conditionalFormatting sqref="J588:N588 J574:N574 J559:N559 J551:N551">
    <cfRule type="cellIs" dxfId="1768" priority="746" operator="lessThan">
      <formula>0</formula>
    </cfRule>
  </conditionalFormatting>
  <conditionalFormatting sqref="C588:I588 C584:C587 C574:I574 C570:C573 C559:I559 C555:C558 C551:I551 C547:C550">
    <cfRule type="cellIs" dxfId="1767" priority="745" operator="lessThan">
      <formula>0</formula>
    </cfRule>
  </conditionalFormatting>
  <conditionalFormatting sqref="C588:M588 C574:M574 C559:M559 C551:M551">
    <cfRule type="cellIs" dxfId="1766" priority="744" operator="lessThan">
      <formula>0</formula>
    </cfRule>
  </conditionalFormatting>
  <conditionalFormatting sqref="C584:C587 C570:C573 C555:C558 C547:C550">
    <cfRule type="expression" dxfId="1765" priority="742">
      <formula>C547/B547&gt;1</formula>
    </cfRule>
    <cfRule type="expression" dxfId="1764" priority="743">
      <formula>C547/B547&lt;1</formula>
    </cfRule>
  </conditionalFormatting>
  <conditionalFormatting sqref="D584:N587 D570:N573 D555:N558 D547:N550">
    <cfRule type="cellIs" dxfId="1763" priority="741" operator="lessThan">
      <formula>0</formula>
    </cfRule>
  </conditionalFormatting>
  <conditionalFormatting sqref="D584:N587 D570:N573 D555:N558 D547:N550">
    <cfRule type="expression" dxfId="1762" priority="739">
      <formula>D547/C547&gt;1</formula>
    </cfRule>
    <cfRule type="expression" dxfId="1761" priority="740">
      <formula>D547/C547&lt;1</formula>
    </cfRule>
  </conditionalFormatting>
  <conditionalFormatting sqref="C588:N588 C574:N574 C559:N559 C551:N551">
    <cfRule type="cellIs" dxfId="1760" priority="738" operator="lessThan">
      <formula>0</formula>
    </cfRule>
  </conditionalFormatting>
  <conditionalFormatting sqref="C588:N588 C574:N574 C559:N559 C551:N551">
    <cfRule type="expression" dxfId="1759" priority="736">
      <formula>C551/B551&gt;1</formula>
    </cfRule>
    <cfRule type="expression" dxfId="1758" priority="737">
      <formula>C551/B551&lt;1</formula>
    </cfRule>
  </conditionalFormatting>
  <conditionalFormatting sqref="B654 B651 B648:B649 B632:B634 B641:B645">
    <cfRule type="cellIs" dxfId="1757" priority="735" operator="lessThan">
      <formula>0</formula>
    </cfRule>
  </conditionalFormatting>
  <conditionalFormatting sqref="C654 C651 C648:C649 C632:C634">
    <cfRule type="cellIs" dxfId="1756" priority="734" operator="lessThan">
      <formula>0</formula>
    </cfRule>
  </conditionalFormatting>
  <conditionalFormatting sqref="C654 C651 C648:C649 C632:C634">
    <cfRule type="expression" dxfId="1755" priority="732">
      <formula>C632/B632&gt;1</formula>
    </cfRule>
    <cfRule type="expression" dxfId="1754" priority="733">
      <formula>C632/B632&lt;1</formula>
    </cfRule>
  </conditionalFormatting>
  <conditionalFormatting sqref="D654:N654 D651:N651 D648:N649 D632:N634">
    <cfRule type="cellIs" dxfId="1753" priority="731" operator="lessThan">
      <formula>0</formula>
    </cfRule>
  </conditionalFormatting>
  <conditionalFormatting sqref="B504:N504 B537 B568 B597">
    <cfRule type="expression" dxfId="1752" priority="1501">
      <formula>B504/#REF!&gt;1</formula>
    </cfRule>
    <cfRule type="expression" dxfId="1751" priority="1502">
      <formula>B504/#REF!&lt;1</formula>
    </cfRule>
  </conditionalFormatting>
  <conditionalFormatting sqref="C465">
    <cfRule type="cellIs" dxfId="1750" priority="728" operator="lessThan">
      <formula>0</formula>
    </cfRule>
  </conditionalFormatting>
  <conditionalFormatting sqref="C465">
    <cfRule type="expression" dxfId="1749" priority="726">
      <formula>C465/B465&gt;1</formula>
    </cfRule>
    <cfRule type="expression" dxfId="1748" priority="727">
      <formula>C465/B465&lt;1</formula>
    </cfRule>
  </conditionalFormatting>
  <conditionalFormatting sqref="D465:N465">
    <cfRule type="cellIs" dxfId="1747" priority="725" operator="lessThan">
      <formula>0</formula>
    </cfRule>
  </conditionalFormatting>
  <conditionalFormatting sqref="D465:N465">
    <cfRule type="expression" dxfId="1746" priority="723">
      <formula>D465/C465&gt;1</formula>
    </cfRule>
    <cfRule type="expression" dxfId="1745" priority="724">
      <formula>D465/C465&lt;1</formula>
    </cfRule>
  </conditionalFormatting>
  <conditionalFormatting sqref="B465">
    <cfRule type="cellIs" dxfId="1744" priority="722" operator="lessThan">
      <formula>0</formula>
    </cfRule>
  </conditionalFormatting>
  <conditionalFormatting sqref="B465">
    <cfRule type="expression" dxfId="1743" priority="720">
      <formula>B465/#REF!&gt;1</formula>
    </cfRule>
    <cfRule type="expression" dxfId="1742" priority="721">
      <formula>B465/#REF!&lt;1</formula>
    </cfRule>
  </conditionalFormatting>
  <conditionalFormatting sqref="C511">
    <cfRule type="cellIs" dxfId="1741" priority="719" operator="lessThan">
      <formula>0</formula>
    </cfRule>
  </conditionalFormatting>
  <conditionalFormatting sqref="D511:N511">
    <cfRule type="cellIs" dxfId="1740" priority="716" operator="lessThan">
      <formula>0</formula>
    </cfRule>
  </conditionalFormatting>
  <conditionalFormatting sqref="C511">
    <cfRule type="expression" dxfId="1739" priority="717">
      <formula>C511/B511&gt;1</formula>
    </cfRule>
    <cfRule type="expression" dxfId="1738" priority="718">
      <formula>C511/B511&lt;1</formula>
    </cfRule>
  </conditionalFormatting>
  <conditionalFormatting sqref="D511:N511">
    <cfRule type="expression" dxfId="1737" priority="714">
      <formula>D511/C511&gt;1</formula>
    </cfRule>
    <cfRule type="expression" dxfId="1736" priority="715">
      <formula>D511/C511&lt;1</formula>
    </cfRule>
  </conditionalFormatting>
  <conditionalFormatting sqref="B511">
    <cfRule type="cellIs" dxfId="1735" priority="713" operator="lessThan">
      <formula>0</formula>
    </cfRule>
  </conditionalFormatting>
  <conditionalFormatting sqref="B511">
    <cfRule type="expression" dxfId="1734" priority="711">
      <formula>B511/#REF!&gt;1</formula>
    </cfRule>
    <cfRule type="expression" dxfId="1733" priority="712">
      <formula>B511/#REF!&lt;1</formula>
    </cfRule>
  </conditionalFormatting>
  <conditionalFormatting sqref="B529 B521">
    <cfRule type="cellIs" dxfId="1732" priority="710" operator="lessThan">
      <formula>0</formula>
    </cfRule>
  </conditionalFormatting>
  <conditionalFormatting sqref="B529 B521">
    <cfRule type="expression" dxfId="1731" priority="708">
      <formula>B521/#REF!&gt;1</formula>
    </cfRule>
    <cfRule type="expression" dxfId="1730" priority="709">
      <formula>B521/#REF!&lt;1</formula>
    </cfRule>
  </conditionalFormatting>
  <conditionalFormatting sqref="C521">
    <cfRule type="cellIs" dxfId="1729" priority="707" operator="lessThan">
      <formula>0</formula>
    </cfRule>
  </conditionalFormatting>
  <conditionalFormatting sqref="C521 B636:O637">
    <cfRule type="expression" dxfId="1728" priority="705">
      <formula>B521/A521&gt;1</formula>
    </cfRule>
    <cfRule type="expression" dxfId="1727" priority="706">
      <formula>B521/A521&lt;1</formula>
    </cfRule>
  </conditionalFormatting>
  <conditionalFormatting sqref="C603:N603">
    <cfRule type="expression" dxfId="1726" priority="666">
      <formula>C603/B603&gt;1</formula>
    </cfRule>
    <cfRule type="expression" dxfId="1725" priority="667">
      <formula>C603/B603&lt;1</formula>
    </cfRule>
  </conditionalFormatting>
  <conditionalFormatting sqref="I552:N552">
    <cfRule type="expression" dxfId="1724" priority="690">
      <formula>I552/H552&gt;1</formula>
    </cfRule>
    <cfRule type="expression" dxfId="1723" priority="691">
      <formula>I552/H552&lt;1</formula>
    </cfRule>
  </conditionalFormatting>
  <conditionalFormatting sqref="I560:N560">
    <cfRule type="expression" dxfId="1722" priority="687">
      <formula>I560/H560&gt;1</formula>
    </cfRule>
    <cfRule type="expression" dxfId="1721" priority="688">
      <formula>I560/H560&lt;1</formula>
    </cfRule>
  </conditionalFormatting>
  <conditionalFormatting sqref="B575:N575">
    <cfRule type="cellIs" dxfId="1720" priority="686" operator="lessThan">
      <formula>0</formula>
    </cfRule>
  </conditionalFormatting>
  <conditionalFormatting sqref="B575:N575">
    <cfRule type="expression" dxfId="1719" priority="684">
      <formula>B575/A575&gt;1</formula>
    </cfRule>
    <cfRule type="expression" dxfId="1718" priority="685">
      <formula>B575/A575&lt;1</formula>
    </cfRule>
  </conditionalFormatting>
  <conditionalFormatting sqref="B589:N589">
    <cfRule type="cellIs" dxfId="1717" priority="683" operator="lessThan">
      <formula>0</formula>
    </cfRule>
  </conditionalFormatting>
  <conditionalFormatting sqref="B589:N589">
    <cfRule type="expression" dxfId="1716" priority="681">
      <formula>B589/A589&gt;1</formula>
    </cfRule>
    <cfRule type="expression" dxfId="1715" priority="682">
      <formula>B589/A589&lt;1</formula>
    </cfRule>
  </conditionalFormatting>
  <conditionalFormatting sqref="N608">
    <cfRule type="cellIs" dxfId="1714" priority="659" operator="lessThan">
      <formula>0</formula>
    </cfRule>
  </conditionalFormatting>
  <conditionalFormatting sqref="D521:N521">
    <cfRule type="cellIs" dxfId="1713" priority="704" operator="lessThan">
      <formula>0</formula>
    </cfRule>
  </conditionalFormatting>
  <conditionalFormatting sqref="D521:N521">
    <cfRule type="expression" dxfId="1712" priority="702">
      <formula>D521/C521&gt;1</formula>
    </cfRule>
    <cfRule type="expression" dxfId="1711" priority="703">
      <formula>D521/C521&lt;1</formula>
    </cfRule>
  </conditionalFormatting>
  <conditionalFormatting sqref="C529:N529">
    <cfRule type="cellIs" dxfId="1710" priority="701" operator="lessThan">
      <formula>0</formula>
    </cfRule>
  </conditionalFormatting>
  <conditionalFormatting sqref="C529:N529">
    <cfRule type="expression" dxfId="1709" priority="699">
      <formula>C529/B529&gt;1</formula>
    </cfRule>
    <cfRule type="expression" dxfId="1708" priority="700">
      <formula>C529/B529&lt;1</formula>
    </cfRule>
  </conditionalFormatting>
  <conditionalFormatting sqref="C582:N582">
    <cfRule type="expression" dxfId="1707" priority="675">
      <formula>C582/B582&gt;1</formula>
    </cfRule>
    <cfRule type="expression" dxfId="1706" priority="676">
      <formula>C582/B582&lt;1</formula>
    </cfRule>
  </conditionalFormatting>
  <conditionalFormatting sqref="C537:N537">
    <cfRule type="expression" dxfId="1705" priority="696">
      <formula>C537/B537&gt;1</formula>
    </cfRule>
    <cfRule type="expression" dxfId="1704" priority="697">
      <formula>C537/B537&lt;1</formula>
    </cfRule>
  </conditionalFormatting>
  <conditionalFormatting sqref="C568:N568">
    <cfRule type="expression" dxfId="1703" priority="693">
      <formula>C568/B568&gt;1</formula>
    </cfRule>
    <cfRule type="expression" dxfId="1702" priority="694">
      <formula>C568/B568&lt;1</formula>
    </cfRule>
  </conditionalFormatting>
  <conditionalFormatting sqref="C608:M608">
    <cfRule type="expression" dxfId="1701" priority="661">
      <formula>C608/B608&gt;1</formula>
    </cfRule>
    <cfRule type="expression" dxfId="1700" priority="662">
      <formula>C608/B608&lt;1</formula>
    </cfRule>
  </conditionalFormatting>
  <conditionalFormatting sqref="N608">
    <cfRule type="expression" dxfId="1699" priority="656">
      <formula>N608/M608&gt;1</formula>
    </cfRule>
    <cfRule type="expression" dxfId="1698" priority="657">
      <formula>N608/M608&lt;1</formula>
    </cfRule>
  </conditionalFormatting>
  <conditionalFormatting sqref="C608:M608">
    <cfRule type="cellIs" dxfId="1697" priority="665" operator="lessThan">
      <formula>0</formula>
    </cfRule>
  </conditionalFormatting>
  <conditionalFormatting sqref="C608:M608">
    <cfRule type="cellIs" dxfId="1696" priority="664" operator="lessThan">
      <formula>0</formula>
    </cfRule>
  </conditionalFormatting>
  <conditionalFormatting sqref="B582">
    <cfRule type="cellIs" dxfId="1695" priority="678" operator="lessThan">
      <formula>0</formula>
    </cfRule>
  </conditionalFormatting>
  <conditionalFormatting sqref="B582">
    <cfRule type="expression" dxfId="1694" priority="679">
      <formula>B582/#REF!&gt;1</formula>
    </cfRule>
    <cfRule type="expression" dxfId="1693" priority="680">
      <formula>B582/#REF!&lt;1</formula>
    </cfRule>
  </conditionalFormatting>
  <conditionalFormatting sqref="C582:N582">
    <cfRule type="cellIs" dxfId="1692" priority="677" operator="lessThan">
      <formula>0</formula>
    </cfRule>
  </conditionalFormatting>
  <conditionalFormatting sqref="C597:N597">
    <cfRule type="expression" dxfId="1691" priority="671">
      <formula>C597/B597&gt;1</formula>
    </cfRule>
    <cfRule type="expression" dxfId="1690" priority="672">
      <formula>C597/B597&lt;1</formula>
    </cfRule>
  </conditionalFormatting>
  <conditionalFormatting sqref="N608">
    <cfRule type="cellIs" dxfId="1689" priority="660" operator="lessThan">
      <formula>0</formula>
    </cfRule>
  </conditionalFormatting>
  <conditionalFormatting sqref="C608:M608">
    <cfRule type="cellIs" dxfId="1688" priority="663" operator="lessThan">
      <formula>0</formula>
    </cfRule>
  </conditionalFormatting>
  <conditionalFormatting sqref="N608">
    <cfRule type="cellIs" dxfId="1687" priority="658" operator="lessThan">
      <formula>0</formula>
    </cfRule>
  </conditionalFormatting>
  <conditionalFormatting sqref="B676:N679">
    <cfRule type="cellIs" dxfId="1686" priority="655" operator="lessThan">
      <formula>0</formula>
    </cfRule>
  </conditionalFormatting>
  <conditionalFormatting sqref="I678:N678 Q676:R679">
    <cfRule type="cellIs" dxfId="1685" priority="654" operator="lessThan">
      <formula>0</formula>
    </cfRule>
  </conditionalFormatting>
  <conditionalFormatting sqref="B680:N683">
    <cfRule type="cellIs" dxfId="1684" priority="653" operator="lessThan">
      <formula>0</formula>
    </cfRule>
  </conditionalFormatting>
  <conditionalFormatting sqref="I682:N682 Q680:R683">
    <cfRule type="cellIs" dxfId="1683" priority="652" operator="lessThan">
      <formula>0</formula>
    </cfRule>
  </conditionalFormatting>
  <conditionalFormatting sqref="B684:N687">
    <cfRule type="cellIs" dxfId="1682" priority="651" operator="lessThan">
      <formula>0</formula>
    </cfRule>
  </conditionalFormatting>
  <conditionalFormatting sqref="I686:N686 Q684:R687">
    <cfRule type="cellIs" dxfId="1681" priority="650" operator="lessThan">
      <formula>0</formula>
    </cfRule>
  </conditionalFormatting>
  <conditionalFormatting sqref="B688:N691">
    <cfRule type="cellIs" dxfId="1680" priority="649" operator="lessThan">
      <formula>0</formula>
    </cfRule>
  </conditionalFormatting>
  <conditionalFormatting sqref="I690:N690 Q688:R691">
    <cfRule type="cellIs" dxfId="1679" priority="648" operator="lessThan">
      <formula>0</formula>
    </cfRule>
  </conditionalFormatting>
  <conditionalFormatting sqref="B692:N695 O694">
    <cfRule type="cellIs" dxfId="1678" priority="647" operator="lessThan">
      <formula>0</formula>
    </cfRule>
  </conditionalFormatting>
  <conditionalFormatting sqref="Q692:R695 I694:O694">
    <cfRule type="cellIs" dxfId="1677" priority="646" operator="lessThan">
      <formula>0</formula>
    </cfRule>
  </conditionalFormatting>
  <conditionalFormatting sqref="B696:N699">
    <cfRule type="cellIs" dxfId="1676" priority="645" operator="lessThan">
      <formula>0</formula>
    </cfRule>
  </conditionalFormatting>
  <conditionalFormatting sqref="I698:N698 Q696:R699">
    <cfRule type="cellIs" dxfId="1675" priority="644" operator="lessThan">
      <formula>0</formula>
    </cfRule>
  </conditionalFormatting>
  <conditionalFormatting sqref="B700:N703">
    <cfRule type="cellIs" dxfId="1674" priority="643" operator="lessThan">
      <formula>0</formula>
    </cfRule>
  </conditionalFormatting>
  <conditionalFormatting sqref="I702:N702 Q700:R703">
    <cfRule type="cellIs" dxfId="1673" priority="642" operator="lessThan">
      <formula>0</formula>
    </cfRule>
  </conditionalFormatting>
  <conditionalFormatting sqref="B704:N707">
    <cfRule type="cellIs" dxfId="1672" priority="641" operator="lessThan">
      <formula>0</formula>
    </cfRule>
  </conditionalFormatting>
  <conditionalFormatting sqref="I706:N706 Q704:R707">
    <cfRule type="cellIs" dxfId="1671" priority="640" operator="lessThan">
      <formula>0</formula>
    </cfRule>
  </conditionalFormatting>
  <conditionalFormatting sqref="B712:N715">
    <cfRule type="cellIs" dxfId="1670" priority="639" operator="lessThan">
      <formula>0</formula>
    </cfRule>
  </conditionalFormatting>
  <conditionalFormatting sqref="I714:N714 Q712:R715">
    <cfRule type="cellIs" dxfId="1669" priority="638" operator="lessThan">
      <formula>0</formula>
    </cfRule>
  </conditionalFormatting>
  <conditionalFormatting sqref="B716:N719">
    <cfRule type="cellIs" dxfId="1668" priority="637" operator="lessThan">
      <formula>0</formula>
    </cfRule>
  </conditionalFormatting>
  <conditionalFormatting sqref="I718:N718 Q716:R719">
    <cfRule type="cellIs" dxfId="1667" priority="636" operator="lessThan">
      <formula>0</formula>
    </cfRule>
  </conditionalFormatting>
  <conditionalFormatting sqref="Q654">
    <cfRule type="cellIs" dxfId="1666" priority="635" operator="lessThan">
      <formula>0</formula>
    </cfRule>
  </conditionalFormatting>
  <conditionalFormatting sqref="R466">
    <cfRule type="cellIs" dxfId="1665" priority="634" operator="lessThan">
      <formula>0</formula>
    </cfRule>
  </conditionalFormatting>
  <conditionalFormatting sqref="Q466">
    <cfRule type="cellIs" dxfId="1664" priority="633" operator="lessThan">
      <formula>0</formula>
    </cfRule>
  </conditionalFormatting>
  <conditionalFormatting sqref="B466:N466">
    <cfRule type="cellIs" dxfId="1663" priority="632" operator="lessThan">
      <formula>0</formula>
    </cfRule>
  </conditionalFormatting>
  <conditionalFormatting sqref="B505:N505">
    <cfRule type="cellIs" dxfId="1662" priority="629" operator="lessThan">
      <formula>0</formula>
    </cfRule>
  </conditionalFormatting>
  <conditionalFormatting sqref="B513:N513">
    <cfRule type="cellIs" dxfId="1661" priority="626" operator="lessThan">
      <formula>0</formula>
    </cfRule>
  </conditionalFormatting>
  <conditionalFormatting sqref="B522:N522">
    <cfRule type="cellIs" dxfId="1660" priority="623" operator="lessThan">
      <formula>0</formula>
    </cfRule>
  </conditionalFormatting>
  <conditionalFormatting sqref="B530:N530">
    <cfRule type="cellIs" dxfId="1659" priority="620" operator="lessThan">
      <formula>0</formula>
    </cfRule>
  </conditionalFormatting>
  <conditionalFormatting sqref="B538:N538">
    <cfRule type="cellIs" dxfId="1658" priority="617" operator="lessThan">
      <formula>0</formula>
    </cfRule>
  </conditionalFormatting>
  <conditionalFormatting sqref="B553:N553">
    <cfRule type="cellIs" dxfId="1657" priority="614" operator="lessThan">
      <formula>0</formula>
    </cfRule>
  </conditionalFormatting>
  <conditionalFormatting sqref="B561:N561">
    <cfRule type="cellIs" dxfId="1656" priority="611" operator="lessThan">
      <formula>0</formula>
    </cfRule>
  </conditionalFormatting>
  <conditionalFormatting sqref="B590:N590">
    <cfRule type="cellIs" dxfId="1655" priority="608" operator="lessThan">
      <formula>0</formula>
    </cfRule>
  </conditionalFormatting>
  <conditionalFormatting sqref="O608">
    <cfRule type="cellIs" dxfId="1654" priority="343" operator="lessThan">
      <formula>0</formula>
    </cfRule>
  </conditionalFormatting>
  <conditionalFormatting sqref="O608">
    <cfRule type="cellIs" dxfId="1653" priority="344" operator="lessThan">
      <formula>0</formula>
    </cfRule>
  </conditionalFormatting>
  <conditionalFormatting sqref="O603">
    <cfRule type="cellIs" dxfId="1652" priority="347" operator="lessThan">
      <formula>0</formula>
    </cfRule>
  </conditionalFormatting>
  <conditionalFormatting sqref="O603">
    <cfRule type="cellIs" dxfId="1651" priority="348" operator="lessThan">
      <formula>0</formula>
    </cfRule>
  </conditionalFormatting>
  <conditionalFormatting sqref="O603">
    <cfRule type="cellIs" dxfId="1650" priority="349" operator="lessThan">
      <formula>0</formula>
    </cfRule>
  </conditionalFormatting>
  <conditionalFormatting sqref="O608">
    <cfRule type="cellIs" dxfId="1649" priority="342" operator="lessThan">
      <formula>0</formula>
    </cfRule>
  </conditionalFormatting>
  <conditionalFormatting sqref="Q491:R491">
    <cfRule type="cellIs" dxfId="1648" priority="607" operator="lessThan">
      <formula>0</formula>
    </cfRule>
  </conditionalFormatting>
  <conditionalFormatting sqref="R492:R496">
    <cfRule type="cellIs" dxfId="1647" priority="606" operator="lessThan">
      <formula>0</formula>
    </cfRule>
  </conditionalFormatting>
  <conditionalFormatting sqref="Q492:Q495">
    <cfRule type="cellIs" dxfId="1646" priority="605" operator="lessThan">
      <formula>0</formula>
    </cfRule>
  </conditionalFormatting>
  <conditionalFormatting sqref="Q496">
    <cfRule type="cellIs" dxfId="1645" priority="604" operator="lessThan">
      <formula>0</formula>
    </cfRule>
  </conditionalFormatting>
  <conditionalFormatting sqref="Q473:R473 B473">
    <cfRule type="cellIs" dxfId="1644" priority="603" operator="lessThan">
      <formula>0</formula>
    </cfRule>
  </conditionalFormatting>
  <conditionalFormatting sqref="R474:R478">
    <cfRule type="cellIs" dxfId="1643" priority="602" operator="lessThan">
      <formula>0</formula>
    </cfRule>
  </conditionalFormatting>
  <conditionalFormatting sqref="Q474:Q477">
    <cfRule type="cellIs" dxfId="1642" priority="601" operator="lessThan">
      <formula>0</formula>
    </cfRule>
  </conditionalFormatting>
  <conditionalFormatting sqref="Q478">
    <cfRule type="cellIs" dxfId="1641" priority="600" operator="lessThan">
      <formula>0</formula>
    </cfRule>
  </conditionalFormatting>
  <conditionalFormatting sqref="Q479:R479 B479">
    <cfRule type="cellIs" dxfId="1640" priority="599" operator="lessThan">
      <formula>0</formula>
    </cfRule>
  </conditionalFormatting>
  <conditionalFormatting sqref="R480:R484">
    <cfRule type="cellIs" dxfId="1639" priority="598" operator="lessThan">
      <formula>0</formula>
    </cfRule>
  </conditionalFormatting>
  <conditionalFormatting sqref="Q480:Q483">
    <cfRule type="cellIs" dxfId="1638" priority="597" operator="lessThan">
      <formula>0</formula>
    </cfRule>
  </conditionalFormatting>
  <conditionalFormatting sqref="Q484">
    <cfRule type="cellIs" dxfId="1637" priority="596" operator="lessThan">
      <formula>0</formula>
    </cfRule>
  </conditionalFormatting>
  <conditionalFormatting sqref="Q485:R485 B485">
    <cfRule type="cellIs" dxfId="1636" priority="595" operator="lessThan">
      <formula>0</formula>
    </cfRule>
  </conditionalFormatting>
  <conditionalFormatting sqref="R486:R490">
    <cfRule type="cellIs" dxfId="1635" priority="594" operator="lessThan">
      <formula>0</formula>
    </cfRule>
  </conditionalFormatting>
  <conditionalFormatting sqref="Q486:Q489">
    <cfRule type="cellIs" dxfId="1634" priority="593" operator="lessThan">
      <formula>0</formula>
    </cfRule>
  </conditionalFormatting>
  <conditionalFormatting sqref="Q490">
    <cfRule type="cellIs" dxfId="1633"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632" priority="586" operator="lessThan">
      <formula>0</formula>
    </cfRule>
  </conditionalFormatting>
  <conditionalFormatting sqref="O348">
    <cfRule type="cellIs" dxfId="1631" priority="585" operator="lessThan">
      <formula>0</formula>
    </cfRule>
  </conditionalFormatting>
  <conditionalFormatting sqref="O348">
    <cfRule type="cellIs" dxfId="1630" priority="584" operator="lessThan">
      <formula>0</formula>
    </cfRule>
  </conditionalFormatting>
  <conditionalFormatting sqref="O351:O354">
    <cfRule type="cellIs" dxfId="1629" priority="583" operator="lessThan">
      <formula>0</formula>
    </cfRule>
  </conditionalFormatting>
  <conditionalFormatting sqref="O363:O364">
    <cfRule type="cellIs" dxfId="1628" priority="581" operator="lessThan">
      <formula>0</formula>
    </cfRule>
  </conditionalFormatting>
  <conditionalFormatting sqref="O369:O370">
    <cfRule type="cellIs" dxfId="1627" priority="580" operator="lessThan">
      <formula>0</formula>
    </cfRule>
  </conditionalFormatting>
  <conditionalFormatting sqref="O375:O376">
    <cfRule type="cellIs" dxfId="1626" priority="579" operator="lessThan">
      <formula>0</formula>
    </cfRule>
  </conditionalFormatting>
  <conditionalFormatting sqref="O381:O383">
    <cfRule type="cellIs" dxfId="1625" priority="578" operator="lessThan">
      <formula>0</formula>
    </cfRule>
  </conditionalFormatting>
  <conditionalFormatting sqref="O355">
    <cfRule type="cellIs" dxfId="1624" priority="577" operator="lessThan">
      <formula>0</formula>
    </cfRule>
  </conditionalFormatting>
  <conditionalFormatting sqref="O593:O595">
    <cfRule type="cellIs" dxfId="1623" priority="575" operator="lessThan">
      <formula>0</formula>
    </cfRule>
  </conditionalFormatting>
  <conditionalFormatting sqref="O593:O595">
    <cfRule type="cellIs" dxfId="1622" priority="576" operator="lessThan">
      <formula>0</formula>
    </cfRule>
  </conditionalFormatting>
  <conditionalFormatting sqref="O601:O602 O599">
    <cfRule type="cellIs" dxfId="1621" priority="574" operator="lessThan">
      <formula>0</formula>
    </cfRule>
  </conditionalFormatting>
  <conditionalFormatting sqref="O621:O624">
    <cfRule type="cellIs" dxfId="1620" priority="569" operator="lessThan">
      <formula>0</formula>
    </cfRule>
  </conditionalFormatting>
  <conditionalFormatting sqref="O621:O624">
    <cfRule type="cellIs" dxfId="1619" priority="570" operator="lessThan">
      <formula>0</formula>
    </cfRule>
  </conditionalFormatting>
  <conditionalFormatting sqref="O626:O629">
    <cfRule type="cellIs" dxfId="1618" priority="568" operator="lessThan">
      <formula>0</formula>
    </cfRule>
  </conditionalFormatting>
  <conditionalFormatting sqref="O611:O614">
    <cfRule type="cellIs" dxfId="1617" priority="563" operator="lessThan">
      <formula>0</formula>
    </cfRule>
  </conditionalFormatting>
  <conditionalFormatting sqref="O611:O614">
    <cfRule type="cellIs" dxfId="1616" priority="564" operator="lessThan">
      <formula>0</formula>
    </cfRule>
  </conditionalFormatting>
  <conditionalFormatting sqref="O650 O663 O655:O660 O642:O645 O652:O653 O672:O675 O708:O711 O665:O670">
    <cfRule type="cellIs" dxfId="1615" priority="562" operator="lessThan">
      <formula>0</formula>
    </cfRule>
  </conditionalFormatting>
  <conditionalFormatting sqref="O674">
    <cfRule type="cellIs" dxfId="1614" priority="561" operator="lessThan">
      <formula>0</formula>
    </cfRule>
  </conditionalFormatting>
  <conditionalFormatting sqref="O647">
    <cfRule type="cellIs" dxfId="1613" priority="560" operator="lessThan">
      <formula>0</formula>
    </cfRule>
  </conditionalFormatting>
  <conditionalFormatting sqref="O393">
    <cfRule type="cellIs" dxfId="1612" priority="537" operator="lessThan">
      <formula>0</formula>
    </cfRule>
  </conditionalFormatting>
  <conditionalFormatting sqref="O390">
    <cfRule type="cellIs" dxfId="1611" priority="542" operator="lessThan">
      <formula>0</formula>
    </cfRule>
  </conditionalFormatting>
  <conditionalFormatting sqref="O393">
    <cfRule type="cellIs" dxfId="1610" priority="540" operator="lessThan">
      <formula>0</formula>
    </cfRule>
  </conditionalFormatting>
  <conditionalFormatting sqref="O378">
    <cfRule type="cellIs" dxfId="1609" priority="552" operator="lessThan">
      <formula>0</formula>
    </cfRule>
  </conditionalFormatting>
  <conditionalFormatting sqref="O372">
    <cfRule type="cellIs" dxfId="1608" priority="553" operator="lessThan">
      <formula>0</formula>
    </cfRule>
  </conditionalFormatting>
  <conditionalFormatting sqref="O384">
    <cfRule type="cellIs" dxfId="1607" priority="551" operator="lessThan">
      <formula>0</formula>
    </cfRule>
  </conditionalFormatting>
  <conditionalFormatting sqref="O387">
    <cfRule type="cellIs" dxfId="1606" priority="546" operator="lessThan">
      <formula>0</formula>
    </cfRule>
  </conditionalFormatting>
  <conditionalFormatting sqref="O387">
    <cfRule type="cellIs" dxfId="1605" priority="545" operator="lessThan">
      <formula>0</formula>
    </cfRule>
  </conditionalFormatting>
  <conditionalFormatting sqref="O387">
    <cfRule type="cellIs" dxfId="1604" priority="544" operator="lessThan">
      <formula>0</formula>
    </cfRule>
  </conditionalFormatting>
  <conditionalFormatting sqref="O387">
    <cfRule type="cellIs" dxfId="1603" priority="543" operator="lessThan">
      <formula>0</formula>
    </cfRule>
  </conditionalFormatting>
  <conditionalFormatting sqref="O393">
    <cfRule type="cellIs" dxfId="1602" priority="538" operator="lessThan">
      <formula>0</formula>
    </cfRule>
  </conditionalFormatting>
  <conditionalFormatting sqref="O393">
    <cfRule type="cellIs" dxfId="1601" priority="541" operator="lessThan">
      <formula>0</formula>
    </cfRule>
  </conditionalFormatting>
  <conditionalFormatting sqref="O393">
    <cfRule type="cellIs" dxfId="1600" priority="536" operator="lessThan">
      <formula>0</formula>
    </cfRule>
  </conditionalFormatting>
  <conditionalFormatting sqref="O393">
    <cfRule type="cellIs" dxfId="1599" priority="539" operator="lessThan">
      <formula>0</formula>
    </cfRule>
  </conditionalFormatting>
  <conditionalFormatting sqref="O393">
    <cfRule type="cellIs" dxfId="1598" priority="534" operator="lessThan">
      <formula>0</formula>
    </cfRule>
  </conditionalFormatting>
  <conditionalFormatting sqref="O393">
    <cfRule type="cellIs" dxfId="1597" priority="535" operator="lessThan">
      <formula>0</formula>
    </cfRule>
  </conditionalFormatting>
  <conditionalFormatting sqref="O399">
    <cfRule type="cellIs" dxfId="1596" priority="532" operator="lessThan">
      <formula>0</formula>
    </cfRule>
  </conditionalFormatting>
  <conditionalFormatting sqref="O396">
    <cfRule type="cellIs" dxfId="1595" priority="533" operator="lessThan">
      <formula>0</formula>
    </cfRule>
  </conditionalFormatting>
  <conditionalFormatting sqref="O399">
    <cfRule type="cellIs" dxfId="1594" priority="531" operator="lessThan">
      <formula>0</formula>
    </cfRule>
  </conditionalFormatting>
  <conditionalFormatting sqref="O399">
    <cfRule type="cellIs" dxfId="1593" priority="530" operator="lessThan">
      <formula>0</formula>
    </cfRule>
  </conditionalFormatting>
  <conditionalFormatting sqref="O399">
    <cfRule type="cellIs" dxfId="1592" priority="529" operator="lessThan">
      <formula>0</formula>
    </cfRule>
  </conditionalFormatting>
  <conditionalFormatting sqref="O399">
    <cfRule type="cellIs" dxfId="1591" priority="528" operator="lessThan">
      <formula>0</formula>
    </cfRule>
  </conditionalFormatting>
  <conditionalFormatting sqref="O399">
    <cfRule type="cellIs" dxfId="1590" priority="527" operator="lessThan">
      <formula>0</formula>
    </cfRule>
  </conditionalFormatting>
  <conditionalFormatting sqref="O399">
    <cfRule type="cellIs" dxfId="1589" priority="526" operator="lessThan">
      <formula>0</formula>
    </cfRule>
  </conditionalFormatting>
  <conditionalFormatting sqref="O399">
    <cfRule type="cellIs" dxfId="1588" priority="525" operator="lessThan">
      <formula>0</formula>
    </cfRule>
  </conditionalFormatting>
  <conditionalFormatting sqref="O402">
    <cfRule type="cellIs" dxfId="1587" priority="524" operator="lessThan">
      <formula>0</formula>
    </cfRule>
  </conditionalFormatting>
  <conditionalFormatting sqref="O355">
    <cfRule type="cellIs" dxfId="1586" priority="523" operator="lessThan">
      <formula>0</formula>
    </cfRule>
  </conditionalFormatting>
  <conditionalFormatting sqref="O361">
    <cfRule type="cellIs" dxfId="1585" priority="522" operator="lessThan">
      <formula>0</formula>
    </cfRule>
  </conditionalFormatting>
  <conditionalFormatting sqref="O361">
    <cfRule type="cellIs" dxfId="1584" priority="521" operator="lessThan">
      <formula>0</formula>
    </cfRule>
  </conditionalFormatting>
  <conditionalFormatting sqref="O367">
    <cfRule type="cellIs" dxfId="1583" priority="520" operator="lessThan">
      <formula>0</formula>
    </cfRule>
  </conditionalFormatting>
  <conditionalFormatting sqref="O367">
    <cfRule type="cellIs" dxfId="1582" priority="519" operator="lessThan">
      <formula>0</formula>
    </cfRule>
  </conditionalFormatting>
  <conditionalFormatting sqref="O373">
    <cfRule type="cellIs" dxfId="1581" priority="518" operator="lessThan">
      <formula>0</formula>
    </cfRule>
  </conditionalFormatting>
  <conditionalFormatting sqref="O373">
    <cfRule type="cellIs" dxfId="1580" priority="517" operator="lessThan">
      <formula>0</formula>
    </cfRule>
  </conditionalFormatting>
  <conditionalFormatting sqref="O379">
    <cfRule type="cellIs" dxfId="1579" priority="516" operator="lessThan">
      <formula>0</formula>
    </cfRule>
  </conditionalFormatting>
  <conditionalFormatting sqref="O379">
    <cfRule type="cellIs" dxfId="1578" priority="515" operator="lessThan">
      <formula>0</formula>
    </cfRule>
  </conditionalFormatting>
  <conditionalFormatting sqref="O385">
    <cfRule type="cellIs" dxfId="1577" priority="514" operator="lessThan">
      <formula>0</formula>
    </cfRule>
  </conditionalFormatting>
  <conditionalFormatting sqref="O385">
    <cfRule type="cellIs" dxfId="1576" priority="513" operator="lessThan">
      <formula>0</formula>
    </cfRule>
  </conditionalFormatting>
  <conditionalFormatting sqref="O391">
    <cfRule type="cellIs" dxfId="1575" priority="512" operator="lessThan">
      <formula>0</formula>
    </cfRule>
  </conditionalFormatting>
  <conditionalFormatting sqref="O391">
    <cfRule type="cellIs" dxfId="1574" priority="511" operator="lessThan">
      <formula>0</formula>
    </cfRule>
  </conditionalFormatting>
  <conditionalFormatting sqref="O397">
    <cfRule type="cellIs" dxfId="1573" priority="510" operator="lessThan">
      <formula>0</formula>
    </cfRule>
  </conditionalFormatting>
  <conditionalFormatting sqref="O397">
    <cfRule type="cellIs" dxfId="1572" priority="509" operator="lessThan">
      <formula>0</formula>
    </cfRule>
  </conditionalFormatting>
  <conditionalFormatting sqref="O405">
    <cfRule type="cellIs" dxfId="1571" priority="508" operator="lessThan">
      <formula>0</formula>
    </cfRule>
  </conditionalFormatting>
  <conditionalFormatting sqref="O405">
    <cfRule type="cellIs" dxfId="1570" priority="506" operator="lessThan">
      <formula>0</formula>
    </cfRule>
  </conditionalFormatting>
  <conditionalFormatting sqref="O405">
    <cfRule type="cellIs" dxfId="1569" priority="505" operator="lessThan">
      <formula>0</formula>
    </cfRule>
  </conditionalFormatting>
  <conditionalFormatting sqref="O405">
    <cfRule type="cellIs" dxfId="1568" priority="504" operator="lessThan">
      <formula>0</formula>
    </cfRule>
  </conditionalFormatting>
  <conditionalFormatting sqref="O405">
    <cfRule type="cellIs" dxfId="1567" priority="503" operator="lessThan">
      <formula>0</formula>
    </cfRule>
  </conditionalFormatting>
  <conditionalFormatting sqref="O405">
    <cfRule type="cellIs" dxfId="1566" priority="502" operator="lessThan">
      <formula>0</formula>
    </cfRule>
  </conditionalFormatting>
  <conditionalFormatting sqref="O405">
    <cfRule type="cellIs" dxfId="1565" priority="501" operator="lessThan">
      <formula>0</formula>
    </cfRule>
  </conditionalFormatting>
  <conditionalFormatting sqref="O408">
    <cfRule type="cellIs" dxfId="1564" priority="500" operator="lessThan">
      <formula>0</formula>
    </cfRule>
  </conditionalFormatting>
  <conditionalFormatting sqref="O409">
    <cfRule type="cellIs" dxfId="1563" priority="499" operator="lessThan">
      <formula>0</formula>
    </cfRule>
  </conditionalFormatting>
  <conditionalFormatting sqref="O409">
    <cfRule type="cellIs" dxfId="1562" priority="498" operator="lessThan">
      <formula>0</formula>
    </cfRule>
  </conditionalFormatting>
  <conditionalFormatting sqref="O411">
    <cfRule type="cellIs" dxfId="1561" priority="497" operator="lessThan">
      <formula>0</formula>
    </cfRule>
  </conditionalFormatting>
  <conditionalFormatting sqref="O411">
    <cfRule type="cellIs" dxfId="1560" priority="496" operator="lessThan">
      <formula>0</formula>
    </cfRule>
  </conditionalFormatting>
  <conditionalFormatting sqref="O411">
    <cfRule type="cellIs" dxfId="1559" priority="495" operator="lessThan">
      <formula>0</formula>
    </cfRule>
  </conditionalFormatting>
  <conditionalFormatting sqref="O411">
    <cfRule type="cellIs" dxfId="1558" priority="494" operator="lessThan">
      <formula>0</formula>
    </cfRule>
  </conditionalFormatting>
  <conditionalFormatting sqref="O411">
    <cfRule type="cellIs" dxfId="1557" priority="493" operator="lessThan">
      <formula>0</formula>
    </cfRule>
  </conditionalFormatting>
  <conditionalFormatting sqref="O411">
    <cfRule type="cellIs" dxfId="1556" priority="492" operator="lessThan">
      <formula>0</formula>
    </cfRule>
  </conditionalFormatting>
  <conditionalFormatting sqref="O411">
    <cfRule type="cellIs" dxfId="1555" priority="491" operator="lessThan">
      <formula>0</formula>
    </cfRule>
  </conditionalFormatting>
  <conditionalFormatting sqref="O411">
    <cfRule type="cellIs" dxfId="1554" priority="490" operator="lessThan">
      <formula>0</formula>
    </cfRule>
  </conditionalFormatting>
  <conditionalFormatting sqref="O414">
    <cfRule type="cellIs" dxfId="1553" priority="489" operator="lessThan">
      <formula>0</formula>
    </cfRule>
  </conditionalFormatting>
  <conditionalFormatting sqref="O415">
    <cfRule type="cellIs" dxfId="1552" priority="488" operator="lessThan">
      <formula>0</formula>
    </cfRule>
  </conditionalFormatting>
  <conditionalFormatting sqref="O415">
    <cfRule type="cellIs" dxfId="1551" priority="487" operator="lessThan">
      <formula>0</formula>
    </cfRule>
  </conditionalFormatting>
  <conditionalFormatting sqref="O417">
    <cfRule type="cellIs" dxfId="1550" priority="486" operator="lessThan">
      <formula>0</formula>
    </cfRule>
  </conditionalFormatting>
  <conditionalFormatting sqref="O417">
    <cfRule type="cellIs" dxfId="1549" priority="485" operator="lessThan">
      <formula>0</formula>
    </cfRule>
  </conditionalFormatting>
  <conditionalFormatting sqref="O417">
    <cfRule type="cellIs" dxfId="1548" priority="484" operator="lessThan">
      <formula>0</formula>
    </cfRule>
  </conditionalFormatting>
  <conditionalFormatting sqref="O417">
    <cfRule type="cellIs" dxfId="1547" priority="483" operator="lessThan">
      <formula>0</formula>
    </cfRule>
  </conditionalFormatting>
  <conditionalFormatting sqref="O417">
    <cfRule type="cellIs" dxfId="1546" priority="482" operator="lessThan">
      <formula>0</formula>
    </cfRule>
  </conditionalFormatting>
  <conditionalFormatting sqref="O417">
    <cfRule type="cellIs" dxfId="1545" priority="481" operator="lessThan">
      <formula>0</formula>
    </cfRule>
  </conditionalFormatting>
  <conditionalFormatting sqref="O417">
    <cfRule type="cellIs" dxfId="1544" priority="480" operator="lessThan">
      <formula>0</formula>
    </cfRule>
  </conditionalFormatting>
  <conditionalFormatting sqref="O417">
    <cfRule type="cellIs" dxfId="1543" priority="479" operator="lessThan">
      <formula>0</formula>
    </cfRule>
  </conditionalFormatting>
  <conditionalFormatting sqref="O420">
    <cfRule type="cellIs" dxfId="1542" priority="478" operator="lessThan">
      <formula>0</formula>
    </cfRule>
  </conditionalFormatting>
  <conditionalFormatting sqref="O421">
    <cfRule type="cellIs" dxfId="1541" priority="477" operator="lessThan">
      <formula>0</formula>
    </cfRule>
  </conditionalFormatting>
  <conditionalFormatting sqref="O421">
    <cfRule type="cellIs" dxfId="1540" priority="476" operator="lessThan">
      <formula>0</formula>
    </cfRule>
  </conditionalFormatting>
  <conditionalFormatting sqref="O423">
    <cfRule type="cellIs" dxfId="1539" priority="475" operator="lessThan">
      <formula>0</formula>
    </cfRule>
  </conditionalFormatting>
  <conditionalFormatting sqref="O423">
    <cfRule type="cellIs" dxfId="1538" priority="474" operator="lessThan">
      <formula>0</formula>
    </cfRule>
  </conditionalFormatting>
  <conditionalFormatting sqref="O423">
    <cfRule type="cellIs" dxfId="1537" priority="473" operator="lessThan">
      <formula>0</formula>
    </cfRule>
  </conditionalFormatting>
  <conditionalFormatting sqref="O423">
    <cfRule type="cellIs" dxfId="1536" priority="472" operator="lessThan">
      <formula>0</formula>
    </cfRule>
  </conditionalFormatting>
  <conditionalFormatting sqref="O423">
    <cfRule type="cellIs" dxfId="1535" priority="471" operator="lessThan">
      <formula>0</formula>
    </cfRule>
  </conditionalFormatting>
  <conditionalFormatting sqref="O423">
    <cfRule type="cellIs" dxfId="1534" priority="470" operator="lessThan">
      <formula>0</formula>
    </cfRule>
  </conditionalFormatting>
  <conditionalFormatting sqref="O423">
    <cfRule type="cellIs" dxfId="1533" priority="469" operator="lessThan">
      <formula>0</formula>
    </cfRule>
  </conditionalFormatting>
  <conditionalFormatting sqref="O423">
    <cfRule type="cellIs" dxfId="1532" priority="468" operator="lessThan">
      <formula>0</formula>
    </cfRule>
  </conditionalFormatting>
  <conditionalFormatting sqref="O426">
    <cfRule type="cellIs" dxfId="1531" priority="467" operator="lessThan">
      <formula>0</formula>
    </cfRule>
  </conditionalFormatting>
  <conditionalFormatting sqref="O427">
    <cfRule type="cellIs" dxfId="1530" priority="466" operator="lessThan">
      <formula>0</formula>
    </cfRule>
  </conditionalFormatting>
  <conditionalFormatting sqref="O427">
    <cfRule type="cellIs" dxfId="1529" priority="465" operator="lessThan">
      <formula>0</formula>
    </cfRule>
  </conditionalFormatting>
  <conditionalFormatting sqref="O429">
    <cfRule type="cellIs" dxfId="1528" priority="464" operator="lessThan">
      <formula>0</formula>
    </cfRule>
  </conditionalFormatting>
  <conditionalFormatting sqref="O429">
    <cfRule type="cellIs" dxfId="1527" priority="463" operator="lessThan">
      <formula>0</formula>
    </cfRule>
  </conditionalFormatting>
  <conditionalFormatting sqref="O429">
    <cfRule type="cellIs" dxfId="1526" priority="462" operator="lessThan">
      <formula>0</formula>
    </cfRule>
  </conditionalFormatting>
  <conditionalFormatting sqref="O429">
    <cfRule type="cellIs" dxfId="1525" priority="461" operator="lessThan">
      <formula>0</formula>
    </cfRule>
  </conditionalFormatting>
  <conditionalFormatting sqref="O429">
    <cfRule type="cellIs" dxfId="1524" priority="460" operator="lessThan">
      <formula>0</formula>
    </cfRule>
  </conditionalFormatting>
  <conditionalFormatting sqref="O429">
    <cfRule type="cellIs" dxfId="1523" priority="459" operator="lessThan">
      <formula>0</formula>
    </cfRule>
  </conditionalFormatting>
  <conditionalFormatting sqref="O429">
    <cfRule type="cellIs" dxfId="1522" priority="458" operator="lessThan">
      <formula>0</formula>
    </cfRule>
  </conditionalFormatting>
  <conditionalFormatting sqref="O429">
    <cfRule type="cellIs" dxfId="1521" priority="457" operator="lessThan">
      <formula>0</formula>
    </cfRule>
  </conditionalFormatting>
  <conditionalFormatting sqref="O432">
    <cfRule type="cellIs" dxfId="1520" priority="456" operator="lessThan">
      <formula>0</formula>
    </cfRule>
  </conditionalFormatting>
  <conditionalFormatting sqref="O435">
    <cfRule type="cellIs" dxfId="1519" priority="455" operator="lessThan">
      <formula>0</formula>
    </cfRule>
  </conditionalFormatting>
  <conditionalFormatting sqref="O435">
    <cfRule type="cellIs" dxfId="1518" priority="454" operator="lessThan">
      <formula>0</formula>
    </cfRule>
  </conditionalFormatting>
  <conditionalFormatting sqref="O435">
    <cfRule type="cellIs" dxfId="1517" priority="453" operator="lessThan">
      <formula>0</formula>
    </cfRule>
  </conditionalFormatting>
  <conditionalFormatting sqref="O435">
    <cfRule type="cellIs" dxfId="1516" priority="452" operator="lessThan">
      <formula>0</formula>
    </cfRule>
  </conditionalFormatting>
  <conditionalFormatting sqref="O435">
    <cfRule type="cellIs" dxfId="1515" priority="451" operator="lessThan">
      <formula>0</formula>
    </cfRule>
  </conditionalFormatting>
  <conditionalFormatting sqref="O435">
    <cfRule type="cellIs" dxfId="1514" priority="450" operator="lessThan">
      <formula>0</formula>
    </cfRule>
  </conditionalFormatting>
  <conditionalFormatting sqref="O435">
    <cfRule type="cellIs" dxfId="1513" priority="449" operator="lessThan">
      <formula>0</formula>
    </cfRule>
  </conditionalFormatting>
  <conditionalFormatting sqref="O435">
    <cfRule type="cellIs" dxfId="1512" priority="448" operator="lessThan">
      <formula>0</formula>
    </cfRule>
  </conditionalFormatting>
  <conditionalFormatting sqref="O438">
    <cfRule type="cellIs" dxfId="1511" priority="447" operator="lessThan">
      <formula>0</formula>
    </cfRule>
  </conditionalFormatting>
  <conditionalFormatting sqref="O439">
    <cfRule type="cellIs" dxfId="1510" priority="446" operator="lessThan">
      <formula>0</formula>
    </cfRule>
  </conditionalFormatting>
  <conditionalFormatting sqref="O439">
    <cfRule type="cellIs" dxfId="1509" priority="445" operator="lessThan">
      <formula>0</formula>
    </cfRule>
  </conditionalFormatting>
  <conditionalFormatting sqref="O441">
    <cfRule type="cellIs" dxfId="1508" priority="444" operator="lessThan">
      <formula>0</formula>
    </cfRule>
  </conditionalFormatting>
  <conditionalFormatting sqref="O441">
    <cfRule type="cellIs" dxfId="1507" priority="443" operator="lessThan">
      <formula>0</formula>
    </cfRule>
  </conditionalFormatting>
  <conditionalFormatting sqref="O441">
    <cfRule type="cellIs" dxfId="1506" priority="442" operator="lessThan">
      <formula>0</formula>
    </cfRule>
  </conditionalFormatting>
  <conditionalFormatting sqref="O441">
    <cfRule type="cellIs" dxfId="1505" priority="441" operator="lessThan">
      <formula>0</formula>
    </cfRule>
  </conditionalFormatting>
  <conditionalFormatting sqref="O441">
    <cfRule type="cellIs" dxfId="1504" priority="440" operator="lessThan">
      <formula>0</formula>
    </cfRule>
  </conditionalFormatting>
  <conditionalFormatting sqref="O441">
    <cfRule type="cellIs" dxfId="1503" priority="439" operator="lessThan">
      <formula>0</formula>
    </cfRule>
  </conditionalFormatting>
  <conditionalFormatting sqref="O441">
    <cfRule type="cellIs" dxfId="1502" priority="438" operator="lessThan">
      <formula>0</formula>
    </cfRule>
  </conditionalFormatting>
  <conditionalFormatting sqref="O441">
    <cfRule type="cellIs" dxfId="1501" priority="437" operator="lessThan">
      <formula>0</formula>
    </cfRule>
  </conditionalFormatting>
  <conditionalFormatting sqref="O444">
    <cfRule type="cellIs" dxfId="1500" priority="436" operator="lessThan">
      <formula>0</formula>
    </cfRule>
  </conditionalFormatting>
  <conditionalFormatting sqref="O445">
    <cfRule type="cellIs" dxfId="1499" priority="435" operator="lessThan">
      <formula>0</formula>
    </cfRule>
  </conditionalFormatting>
  <conditionalFormatting sqref="O445">
    <cfRule type="cellIs" dxfId="1498" priority="434" operator="lessThan">
      <formula>0</formula>
    </cfRule>
  </conditionalFormatting>
  <conditionalFormatting sqref="O448">
    <cfRule type="cellIs" dxfId="1497" priority="433" operator="lessThan">
      <formula>0</formula>
    </cfRule>
  </conditionalFormatting>
  <conditionalFormatting sqref="O448">
    <cfRule type="cellIs" dxfId="1496" priority="432" operator="lessThan">
      <formula>0</formula>
    </cfRule>
  </conditionalFormatting>
  <conditionalFormatting sqref="O448">
    <cfRule type="cellIs" dxfId="1495" priority="431" operator="lessThan">
      <formula>0</formula>
    </cfRule>
  </conditionalFormatting>
  <conditionalFormatting sqref="O448">
    <cfRule type="cellIs" dxfId="1494" priority="430" operator="lessThan">
      <formula>0</formula>
    </cfRule>
  </conditionalFormatting>
  <conditionalFormatting sqref="O448">
    <cfRule type="cellIs" dxfId="1493" priority="429" operator="lessThan">
      <formula>0</formula>
    </cfRule>
  </conditionalFormatting>
  <conditionalFormatting sqref="O448">
    <cfRule type="cellIs" dxfId="1492" priority="428" operator="lessThan">
      <formula>0</formula>
    </cfRule>
  </conditionalFormatting>
  <conditionalFormatting sqref="O448">
    <cfRule type="cellIs" dxfId="1491" priority="427" operator="lessThan">
      <formula>0</formula>
    </cfRule>
  </conditionalFormatting>
  <conditionalFormatting sqref="O448">
    <cfRule type="cellIs" dxfId="1490" priority="426" operator="lessThan">
      <formula>0</formula>
    </cfRule>
  </conditionalFormatting>
  <conditionalFormatting sqref="O451">
    <cfRule type="cellIs" dxfId="1489" priority="425" operator="lessThan">
      <formula>0</formula>
    </cfRule>
  </conditionalFormatting>
  <conditionalFormatting sqref="O452">
    <cfRule type="cellIs" dxfId="1488" priority="424" operator="lessThan">
      <formula>0</formula>
    </cfRule>
  </conditionalFormatting>
  <conditionalFormatting sqref="O452">
    <cfRule type="cellIs" dxfId="1487" priority="423" operator="lessThan">
      <formula>0</formula>
    </cfRule>
  </conditionalFormatting>
  <conditionalFormatting sqref="O454">
    <cfRule type="cellIs" dxfId="1486" priority="422" operator="lessThan">
      <formula>0</formula>
    </cfRule>
  </conditionalFormatting>
  <conditionalFormatting sqref="O454">
    <cfRule type="cellIs" dxfId="1485" priority="421" operator="lessThan">
      <formula>0</formula>
    </cfRule>
  </conditionalFormatting>
  <conditionalFormatting sqref="O454">
    <cfRule type="cellIs" dxfId="1484" priority="420" operator="lessThan">
      <formula>0</formula>
    </cfRule>
  </conditionalFormatting>
  <conditionalFormatting sqref="O454">
    <cfRule type="cellIs" dxfId="1483" priority="419" operator="lessThan">
      <formula>0</formula>
    </cfRule>
  </conditionalFormatting>
  <conditionalFormatting sqref="O454">
    <cfRule type="cellIs" dxfId="1482" priority="418" operator="lessThan">
      <formula>0</formula>
    </cfRule>
  </conditionalFormatting>
  <conditionalFormatting sqref="O454">
    <cfRule type="cellIs" dxfId="1481" priority="417" operator="lessThan">
      <formula>0</formula>
    </cfRule>
  </conditionalFormatting>
  <conditionalFormatting sqref="O454">
    <cfRule type="cellIs" dxfId="1480" priority="416" operator="lessThan">
      <formula>0</formula>
    </cfRule>
  </conditionalFormatting>
  <conditionalFormatting sqref="O454">
    <cfRule type="cellIs" dxfId="1479" priority="415" operator="lessThan">
      <formula>0</formula>
    </cfRule>
  </conditionalFormatting>
  <conditionalFormatting sqref="O457">
    <cfRule type="cellIs" dxfId="1478" priority="414" operator="lessThan">
      <formula>0</formula>
    </cfRule>
  </conditionalFormatting>
  <conditionalFormatting sqref="O458">
    <cfRule type="cellIs" dxfId="1477" priority="413" operator="lessThan">
      <formula>0</formula>
    </cfRule>
  </conditionalFormatting>
  <conditionalFormatting sqref="O458">
    <cfRule type="cellIs" dxfId="1476" priority="412" operator="lessThan">
      <formula>0</formula>
    </cfRule>
  </conditionalFormatting>
  <conditionalFormatting sqref="O461:O464">
    <cfRule type="cellIs" dxfId="1475" priority="411" operator="lessThan">
      <formula>0</formula>
    </cfRule>
  </conditionalFormatting>
  <conditionalFormatting sqref="O461:O464">
    <cfRule type="expression" dxfId="1474" priority="409">
      <formula>O461/N461&gt;1</formula>
    </cfRule>
    <cfRule type="expression" dxfId="1473" priority="410">
      <formula>O461/N461&lt;1</formula>
    </cfRule>
  </conditionalFormatting>
  <conditionalFormatting sqref="O552 O560 O575 O589">
    <cfRule type="expression" dxfId="1472" priority="407">
      <formula>O552/#REF!&gt;1</formula>
    </cfRule>
    <cfRule type="expression" dxfId="1471" priority="408">
      <formula>O552/#REF!&lt;1</formula>
    </cfRule>
  </conditionalFormatting>
  <conditionalFormatting sqref="O512">
    <cfRule type="cellIs" dxfId="1470" priority="406" operator="lessThan">
      <formula>0</formula>
    </cfRule>
  </conditionalFormatting>
  <conditionalFormatting sqref="O512">
    <cfRule type="expression" dxfId="1469" priority="404">
      <formula>O512/N512&gt;1</formula>
    </cfRule>
    <cfRule type="expression" dxfId="1468" priority="405">
      <formula>O512/N512&lt;1</formula>
    </cfRule>
  </conditionalFormatting>
  <conditionalFormatting sqref="O596">
    <cfRule type="cellIs" dxfId="1467" priority="403" operator="lessThan">
      <formula>0</formula>
    </cfRule>
  </conditionalFormatting>
  <conditionalFormatting sqref="O600">
    <cfRule type="cellIs" dxfId="1466" priority="402" operator="lessThan">
      <formula>0</formula>
    </cfRule>
  </conditionalFormatting>
  <conditionalFormatting sqref="O600">
    <cfRule type="cellIs" dxfId="1465" priority="401" operator="lessThan">
      <formula>0</formula>
    </cfRule>
  </conditionalFormatting>
  <conditionalFormatting sqref="O710">
    <cfRule type="cellIs" dxfId="1464" priority="400" operator="lessThan">
      <formula>0</formula>
    </cfRule>
  </conditionalFormatting>
  <conditionalFormatting sqref="O654 O651 O648:O649 O632:O634">
    <cfRule type="expression" dxfId="1463" priority="387">
      <formula>O632/N632&gt;1</formula>
    </cfRule>
    <cfRule type="expression" dxfId="1462" priority="388">
      <formula>O632/N632&lt;1</formula>
    </cfRule>
  </conditionalFormatting>
  <conditionalFormatting sqref="O507:O510">
    <cfRule type="cellIs" dxfId="1461" priority="399" operator="lessThan">
      <formula>0</formula>
    </cfRule>
  </conditionalFormatting>
  <conditionalFormatting sqref="O507:O510">
    <cfRule type="expression" dxfId="1460" priority="397">
      <formula>O507/N507&gt;1</formula>
    </cfRule>
    <cfRule type="expression" dxfId="1459" priority="398">
      <formula>O507/N507&lt;1</formula>
    </cfRule>
  </conditionalFormatting>
  <conditionalFormatting sqref="O588 O574 O559 O551">
    <cfRule type="cellIs" dxfId="1458" priority="396" operator="lessThan">
      <formula>0</formula>
    </cfRule>
  </conditionalFormatting>
  <conditionalFormatting sqref="O584:O587 O570:O573 O555:O558 O547:O550">
    <cfRule type="cellIs" dxfId="1457" priority="395" operator="lessThan">
      <formula>0</formula>
    </cfRule>
  </conditionalFormatting>
  <conditionalFormatting sqref="O584:O587 O570:O573 O555:O558 O547:O550">
    <cfRule type="expression" dxfId="1456" priority="393">
      <formula>O547/N547&gt;1</formula>
    </cfRule>
    <cfRule type="expression" dxfId="1455" priority="394">
      <formula>O547/N547&lt;1</formula>
    </cfRule>
  </conditionalFormatting>
  <conditionalFormatting sqref="O588 O574 O559 O551">
    <cfRule type="cellIs" dxfId="1454" priority="392" operator="lessThan">
      <formula>0</formula>
    </cfRule>
  </conditionalFormatting>
  <conditionalFormatting sqref="O588 O574 O559 O551">
    <cfRule type="expression" dxfId="1453" priority="390">
      <formula>O551/N551&gt;1</formula>
    </cfRule>
    <cfRule type="expression" dxfId="1452" priority="391">
      <formula>O551/N551&lt;1</formula>
    </cfRule>
  </conditionalFormatting>
  <conditionalFormatting sqref="O654 O651 O648:O649 O632:O634">
    <cfRule type="cellIs" dxfId="1451" priority="389" operator="lessThan">
      <formula>0</formula>
    </cfRule>
  </conditionalFormatting>
  <conditionalFormatting sqref="O504">
    <cfRule type="expression" dxfId="1450" priority="587">
      <formula>O504/#REF!&gt;1</formula>
    </cfRule>
    <cfRule type="expression" dxfId="1449" priority="588">
      <formula>O504/#REF!&lt;1</formula>
    </cfRule>
  </conditionalFormatting>
  <conditionalFormatting sqref="O465">
    <cfRule type="cellIs" dxfId="1448" priority="386" operator="lessThan">
      <formula>0</formula>
    </cfRule>
  </conditionalFormatting>
  <conditionalFormatting sqref="O465">
    <cfRule type="expression" dxfId="1447" priority="384">
      <formula>O465/N465&gt;1</formula>
    </cfRule>
    <cfRule type="expression" dxfId="1446" priority="385">
      <formula>O465/N465&lt;1</formula>
    </cfRule>
  </conditionalFormatting>
  <conditionalFormatting sqref="O511">
    <cfRule type="cellIs" dxfId="1445" priority="383" operator="lessThan">
      <formula>0</formula>
    </cfRule>
  </conditionalFormatting>
  <conditionalFormatting sqref="O511">
    <cfRule type="expression" dxfId="1444" priority="381">
      <formula>O511/N511&gt;1</formula>
    </cfRule>
    <cfRule type="expression" dxfId="1443" priority="382">
      <formula>O511/N511&lt;1</formula>
    </cfRule>
  </conditionalFormatting>
  <conditionalFormatting sqref="O568">
    <cfRule type="cellIs" dxfId="1442" priority="371" operator="lessThan">
      <formula>0</formula>
    </cfRule>
  </conditionalFormatting>
  <conditionalFormatting sqref="O603">
    <cfRule type="expression" dxfId="1441" priority="345">
      <formula>O603/N603&gt;1</formula>
    </cfRule>
    <cfRule type="expression" dxfId="1440" priority="346">
      <formula>O603/N603&lt;1</formula>
    </cfRule>
  </conditionalFormatting>
  <conditionalFormatting sqref="O552">
    <cfRule type="cellIs" dxfId="1439" priority="368" operator="lessThan">
      <formula>0</formula>
    </cfRule>
  </conditionalFormatting>
  <conditionalFormatting sqref="O552">
    <cfRule type="expression" dxfId="1438" priority="366">
      <formula>O552/N552&gt;1</formula>
    </cfRule>
    <cfRule type="expression" dxfId="1437" priority="367">
      <formula>O552/N552&lt;1</formula>
    </cfRule>
  </conditionalFormatting>
  <conditionalFormatting sqref="O560">
    <cfRule type="cellIs" dxfId="1436" priority="365" operator="lessThan">
      <formula>0</formula>
    </cfRule>
  </conditionalFormatting>
  <conditionalFormatting sqref="O560">
    <cfRule type="expression" dxfId="1435" priority="363">
      <formula>O560/N560&gt;1</formula>
    </cfRule>
    <cfRule type="expression" dxfId="1434" priority="364">
      <formula>O560/N560&lt;1</formula>
    </cfRule>
  </conditionalFormatting>
  <conditionalFormatting sqref="O575">
    <cfRule type="cellIs" dxfId="1433" priority="362" operator="lessThan">
      <formula>0</formula>
    </cfRule>
  </conditionalFormatting>
  <conditionalFormatting sqref="O575">
    <cfRule type="expression" dxfId="1432" priority="360">
      <formula>O575/N575&gt;1</formula>
    </cfRule>
    <cfRule type="expression" dxfId="1431" priority="361">
      <formula>O575/N575&lt;1</formula>
    </cfRule>
  </conditionalFormatting>
  <conditionalFormatting sqref="O589">
    <cfRule type="cellIs" dxfId="1430" priority="359" operator="lessThan">
      <formula>0</formula>
    </cfRule>
  </conditionalFormatting>
  <conditionalFormatting sqref="O589">
    <cfRule type="expression" dxfId="1429" priority="357">
      <formula>O589/N589&gt;1</formula>
    </cfRule>
    <cfRule type="expression" dxfId="1428" priority="358">
      <formula>O589/N589&lt;1</formula>
    </cfRule>
  </conditionalFormatting>
  <conditionalFormatting sqref="O521">
    <cfRule type="cellIs" dxfId="1427" priority="380" operator="lessThan">
      <formula>0</formula>
    </cfRule>
  </conditionalFormatting>
  <conditionalFormatting sqref="O521">
    <cfRule type="expression" dxfId="1426" priority="378">
      <formula>O521/N521&gt;1</formula>
    </cfRule>
    <cfRule type="expression" dxfId="1425" priority="379">
      <formula>O521/N521&lt;1</formula>
    </cfRule>
  </conditionalFormatting>
  <conditionalFormatting sqref="O529">
    <cfRule type="cellIs" dxfId="1424" priority="377" operator="lessThan">
      <formula>0</formula>
    </cfRule>
  </conditionalFormatting>
  <conditionalFormatting sqref="O529">
    <cfRule type="expression" dxfId="1423" priority="375">
      <formula>O529/N529&gt;1</formula>
    </cfRule>
    <cfRule type="expression" dxfId="1422" priority="376">
      <formula>O529/N529&lt;1</formula>
    </cfRule>
  </conditionalFormatting>
  <conditionalFormatting sqref="O582">
    <cfRule type="expression" dxfId="1421" priority="354">
      <formula>O582/N582&gt;1</formula>
    </cfRule>
    <cfRule type="expression" dxfId="1420" priority="355">
      <formula>O582/N582&lt;1</formula>
    </cfRule>
  </conditionalFormatting>
  <conditionalFormatting sqref="O537">
    <cfRule type="cellIs" dxfId="1419" priority="374" operator="lessThan">
      <formula>0</formula>
    </cfRule>
  </conditionalFormatting>
  <conditionalFormatting sqref="O537">
    <cfRule type="expression" dxfId="1418" priority="372">
      <formula>O537/N537&gt;1</formula>
    </cfRule>
    <cfRule type="expression" dxfId="1417" priority="373">
      <formula>O537/N537&lt;1</formula>
    </cfRule>
  </conditionalFormatting>
  <conditionalFormatting sqref="O641:O645 B636:O637">
    <cfRule type="cellIs" dxfId="1416" priority="353" operator="lessThan">
      <formula>0</formula>
    </cfRule>
  </conditionalFormatting>
  <conditionalFormatting sqref="O568">
    <cfRule type="expression" dxfId="1415" priority="369">
      <formula>O568/N568&gt;1</formula>
    </cfRule>
    <cfRule type="expression" dxfId="1414" priority="370">
      <formula>O568/N568&lt;1</formula>
    </cfRule>
  </conditionalFormatting>
  <conditionalFormatting sqref="O597">
    <cfRule type="cellIs" dxfId="1413" priority="352" operator="lessThan">
      <formula>0</formula>
    </cfRule>
  </conditionalFormatting>
  <conditionalFormatting sqref="O608">
    <cfRule type="expression" dxfId="1412" priority="340">
      <formula>O608/N608&gt;1</formula>
    </cfRule>
    <cfRule type="expression" dxfId="1411" priority="341">
      <formula>O608/N608&lt;1</formula>
    </cfRule>
  </conditionalFormatting>
  <conditionalFormatting sqref="O582">
    <cfRule type="cellIs" dxfId="1410" priority="356" operator="lessThan">
      <formula>0</formula>
    </cfRule>
  </conditionalFormatting>
  <conditionalFormatting sqref="O597">
    <cfRule type="expression" dxfId="1409" priority="350">
      <formula>O597/N597&gt;1</formula>
    </cfRule>
    <cfRule type="expression" dxfId="1408" priority="351">
      <formula>O597/N597&lt;1</formula>
    </cfRule>
  </conditionalFormatting>
  <conditionalFormatting sqref="O676:O679">
    <cfRule type="cellIs" dxfId="1407" priority="339" operator="lessThan">
      <formula>0</formula>
    </cfRule>
  </conditionalFormatting>
  <conditionalFormatting sqref="O678">
    <cfRule type="cellIs" dxfId="1406" priority="338" operator="lessThan">
      <formula>0</formula>
    </cfRule>
  </conditionalFormatting>
  <conditionalFormatting sqref="O680:O683">
    <cfRule type="cellIs" dxfId="1405" priority="337" operator="lessThan">
      <formula>0</formula>
    </cfRule>
  </conditionalFormatting>
  <conditionalFormatting sqref="O682">
    <cfRule type="cellIs" dxfId="1404" priority="336" operator="lessThan">
      <formula>0</formula>
    </cfRule>
  </conditionalFormatting>
  <conditionalFormatting sqref="O684:O687">
    <cfRule type="cellIs" dxfId="1403" priority="335" operator="lessThan">
      <formula>0</formula>
    </cfRule>
  </conditionalFormatting>
  <conditionalFormatting sqref="O686">
    <cfRule type="cellIs" dxfId="1402" priority="334" operator="lessThan">
      <formula>0</formula>
    </cfRule>
  </conditionalFormatting>
  <conditionalFormatting sqref="O688:O691">
    <cfRule type="cellIs" dxfId="1401" priority="333" operator="lessThan">
      <formula>0</formula>
    </cfRule>
  </conditionalFormatting>
  <conditionalFormatting sqref="O690">
    <cfRule type="cellIs" dxfId="1400" priority="332" operator="lessThan">
      <formula>0</formula>
    </cfRule>
  </conditionalFormatting>
  <conditionalFormatting sqref="O692:O693 O695">
    <cfRule type="cellIs" dxfId="1399" priority="331" operator="lessThan">
      <formula>0</formula>
    </cfRule>
  </conditionalFormatting>
  <conditionalFormatting sqref="O696:O699">
    <cfRule type="cellIs" dxfId="1398" priority="330" operator="lessThan">
      <formula>0</formula>
    </cfRule>
  </conditionalFormatting>
  <conditionalFormatting sqref="O698">
    <cfRule type="cellIs" dxfId="1397" priority="329" operator="lessThan">
      <formula>0</formula>
    </cfRule>
  </conditionalFormatting>
  <conditionalFormatting sqref="O700:O703">
    <cfRule type="cellIs" dxfId="1396" priority="328" operator="lessThan">
      <formula>0</formula>
    </cfRule>
  </conditionalFormatting>
  <conditionalFormatting sqref="O702">
    <cfRule type="cellIs" dxfId="1395" priority="327" operator="lessThan">
      <formula>0</formula>
    </cfRule>
  </conditionalFormatting>
  <conditionalFormatting sqref="O704:O707">
    <cfRule type="cellIs" dxfId="1394" priority="326" operator="lessThan">
      <formula>0</formula>
    </cfRule>
  </conditionalFormatting>
  <conditionalFormatting sqref="O706">
    <cfRule type="cellIs" dxfId="1393" priority="325" operator="lessThan">
      <formula>0</formula>
    </cfRule>
  </conditionalFormatting>
  <conditionalFormatting sqref="O712:O715">
    <cfRule type="cellIs" dxfId="1392" priority="324" operator="lessThan">
      <formula>0</formula>
    </cfRule>
  </conditionalFormatting>
  <conditionalFormatting sqref="O714">
    <cfRule type="cellIs" dxfId="1391" priority="323" operator="lessThan">
      <formula>0</formula>
    </cfRule>
  </conditionalFormatting>
  <conditionalFormatting sqref="O716:O719">
    <cfRule type="cellIs" dxfId="1390" priority="322" operator="lessThan">
      <formula>0</formula>
    </cfRule>
  </conditionalFormatting>
  <conditionalFormatting sqref="O718">
    <cfRule type="cellIs" dxfId="1389" priority="321" operator="lessThan">
      <formula>0</formula>
    </cfRule>
  </conditionalFormatting>
  <conditionalFormatting sqref="O466">
    <cfRule type="cellIs" dxfId="1388" priority="320" operator="lessThan">
      <formula>0</formula>
    </cfRule>
  </conditionalFormatting>
  <conditionalFormatting sqref="O505">
    <cfRule type="cellIs" dxfId="1387" priority="319" operator="lessThan">
      <formula>0</formula>
    </cfRule>
  </conditionalFormatting>
  <conditionalFormatting sqref="O513">
    <cfRule type="cellIs" dxfId="1386" priority="318" operator="lessThan">
      <formula>0</formula>
    </cfRule>
  </conditionalFormatting>
  <conditionalFormatting sqref="O522">
    <cfRule type="cellIs" dxfId="1385" priority="317" operator="lessThan">
      <formula>0</formula>
    </cfRule>
  </conditionalFormatting>
  <conditionalFormatting sqref="O530">
    <cfRule type="cellIs" dxfId="1384" priority="316" operator="lessThan">
      <formula>0</formula>
    </cfRule>
  </conditionalFormatting>
  <conditionalFormatting sqref="O538">
    <cfRule type="cellIs" dxfId="1383" priority="315" operator="lessThan">
      <formula>0</formula>
    </cfRule>
  </conditionalFormatting>
  <conditionalFormatting sqref="O553">
    <cfRule type="cellIs" dxfId="1382" priority="314" operator="lessThan">
      <formula>0</formula>
    </cfRule>
  </conditionalFormatting>
  <conditionalFormatting sqref="O561">
    <cfRule type="cellIs" dxfId="1381" priority="313" operator="lessThan">
      <formula>0</formula>
    </cfRule>
  </conditionalFormatting>
  <conditionalFormatting sqref="O590">
    <cfRule type="cellIs" dxfId="1380" priority="312" operator="lessThan">
      <formula>0</formula>
    </cfRule>
  </conditionalFormatting>
  <conditionalFormatting sqref="B720:N723">
    <cfRule type="cellIs" dxfId="1379" priority="308" operator="lessThan">
      <formula>0</formula>
    </cfRule>
  </conditionalFormatting>
  <conditionalFormatting sqref="I722:N722 Q720:R723">
    <cfRule type="cellIs" dxfId="1378" priority="307" operator="lessThan">
      <formula>0</formula>
    </cfRule>
  </conditionalFormatting>
  <conditionalFormatting sqref="O720:O723">
    <cfRule type="cellIs" dxfId="1377" priority="306" operator="lessThan">
      <formula>0</formula>
    </cfRule>
  </conditionalFormatting>
  <conditionalFormatting sqref="O722">
    <cfRule type="cellIs" dxfId="1376" priority="305" operator="lessThan">
      <formula>0</formula>
    </cfRule>
  </conditionalFormatting>
  <conditionalFormatting sqref="Q655:Q658">
    <cfRule type="cellIs" dxfId="1375" priority="304" operator="lessThan">
      <formula>0</formula>
    </cfRule>
  </conditionalFormatting>
  <conditionalFormatting sqref="Q638:R638 R639:R640">
    <cfRule type="cellIs" dxfId="1374" priority="303" operator="lessThan">
      <formula>0</formula>
    </cfRule>
  </conditionalFormatting>
  <conditionalFormatting sqref="B638">
    <cfRule type="cellIs" dxfId="1373" priority="302" operator="lessThan">
      <formula>0</formula>
    </cfRule>
  </conditionalFormatting>
  <conditionalFormatting sqref="Q639:Q640">
    <cfRule type="cellIs" dxfId="1372" priority="301" operator="lessThan">
      <formula>0</formula>
    </cfRule>
  </conditionalFormatting>
  <conditionalFormatting sqref="B639:O640">
    <cfRule type="expression" dxfId="1371" priority="299">
      <formula>B639/A639&gt;1</formula>
    </cfRule>
    <cfRule type="expression" dxfId="1370" priority="300">
      <formula>B639/A639&lt;1</formula>
    </cfRule>
  </conditionalFormatting>
  <conditionalFormatting sqref="B639:O640">
    <cfRule type="cellIs" dxfId="1369" priority="298" operator="lessThan">
      <formula>0</formula>
    </cfRule>
  </conditionalFormatting>
  <conditionalFormatting sqref="B491">
    <cfRule type="cellIs" dxfId="1368" priority="297" operator="lessThan">
      <formula>0</formula>
    </cfRule>
  </conditionalFormatting>
  <conditionalFormatting sqref="B492:N496">
    <cfRule type="cellIs" dxfId="1367" priority="296" operator="lessThan">
      <formula>0</formula>
    </cfRule>
  </conditionalFormatting>
  <conditionalFormatting sqref="B492:N496">
    <cfRule type="expression" dxfId="1366" priority="294">
      <formula>B492/A492&gt;1</formula>
    </cfRule>
    <cfRule type="expression" dxfId="1365" priority="295">
      <formula>B492/A492&lt;1</formula>
    </cfRule>
  </conditionalFormatting>
  <conditionalFormatting sqref="O492:O496">
    <cfRule type="cellIs" dxfId="1364" priority="293" operator="lessThan">
      <formula>0</formula>
    </cfRule>
  </conditionalFormatting>
  <conditionalFormatting sqref="O492:O496">
    <cfRule type="expression" dxfId="1363" priority="291">
      <formula>O492/N492&gt;1</formula>
    </cfRule>
    <cfRule type="expression" dxfId="1362" priority="292">
      <formula>O492/N492&lt;1</formula>
    </cfRule>
  </conditionalFormatting>
  <conditionalFormatting sqref="B357:O360">
    <cfRule type="cellIs" dxfId="1361" priority="290" operator="lessThan">
      <formula>0</formula>
    </cfRule>
  </conditionalFormatting>
  <conditionalFormatting sqref="P616:P619">
    <cfRule type="cellIs" dxfId="1360" priority="268" operator="lessThan">
      <formula>0</formula>
    </cfRule>
  </conditionalFormatting>
  <conditionalFormatting sqref="P599 P601:P602">
    <cfRule type="cellIs" dxfId="1359" priority="270" operator="lessThan">
      <formula>0</formula>
    </cfRule>
  </conditionalFormatting>
  <conditionalFormatting sqref="P605:P607">
    <cfRule type="cellIs" dxfId="1358" priority="262" operator="lessThan">
      <formula>0</formula>
    </cfRule>
  </conditionalFormatting>
  <conditionalFormatting sqref="P626:P629">
    <cfRule type="cellIs" dxfId="1357" priority="264" operator="lessThan">
      <formula>0</formula>
    </cfRule>
  </conditionalFormatting>
  <conditionalFormatting sqref="P365">
    <cfRule type="cellIs" dxfId="1356" priority="256" operator="lessThan">
      <formula>0</formula>
    </cfRule>
  </conditionalFormatting>
  <conditionalFormatting sqref="P371">
    <cfRule type="cellIs" dxfId="1355" priority="255" operator="lessThan">
      <formula>0</formula>
    </cfRule>
  </conditionalFormatting>
  <conditionalFormatting sqref="P616:P619">
    <cfRule type="cellIs" dxfId="1354" priority="269" operator="lessThan">
      <formula>0</formula>
    </cfRule>
  </conditionalFormatting>
  <conditionalFormatting sqref="P605:P607">
    <cfRule type="cellIs" dxfId="1353" priority="263" operator="lessThan">
      <formula>0</formula>
    </cfRule>
  </conditionalFormatting>
  <conditionalFormatting sqref="P377">
    <cfRule type="cellIs" dxfId="1352" priority="254" operator="lessThan">
      <formula>0</formula>
    </cfRule>
  </conditionalFormatting>
  <conditionalFormatting sqref="P366">
    <cfRule type="cellIs" dxfId="1351" priority="253" operator="lessThan">
      <formula>0</formula>
    </cfRule>
  </conditionalFormatting>
  <conditionalFormatting sqref="P387">
    <cfRule type="cellIs" dxfId="1350" priority="248" operator="lessThan">
      <formula>0</formula>
    </cfRule>
  </conditionalFormatting>
  <conditionalFormatting sqref="P387">
    <cfRule type="cellIs" dxfId="1349" priority="249" operator="lessThan">
      <formula>0</formula>
    </cfRule>
  </conditionalFormatting>
  <conditionalFormatting sqref="P387">
    <cfRule type="cellIs" dxfId="1348" priority="246" operator="lessThan">
      <formula>0</formula>
    </cfRule>
  </conditionalFormatting>
  <conditionalFormatting sqref="P387">
    <cfRule type="cellIs" dxfId="1347" priority="247" operator="lessThan">
      <formula>0</formula>
    </cfRule>
  </conditionalFormatting>
  <conditionalFormatting sqref="P405">
    <cfRule type="cellIs" dxfId="1346" priority="206" operator="lessThan">
      <formula>0</formula>
    </cfRule>
  </conditionalFormatting>
  <conditionalFormatting sqref="P636:P637">
    <cfRule type="expression" dxfId="1345" priority="287">
      <formula>P636/O636&gt;1</formula>
    </cfRule>
    <cfRule type="expression" dxfId="1344" priority="288">
      <formula>P636/O636&lt;1</formula>
    </cfRule>
  </conditionalFormatting>
  <conditionalFormatting sqref="P694">
    <cfRule type="cellIs" dxfId="1343" priority="286" operator="lessThan">
      <formula>0</formula>
    </cfRule>
  </conditionalFormatting>
  <conditionalFormatting sqref="P694">
    <cfRule type="cellIs" dxfId="1342" priority="285" operator="lessThan">
      <formula>0</formula>
    </cfRule>
  </conditionalFormatting>
  <conditionalFormatting sqref="P608">
    <cfRule type="cellIs" dxfId="1341" priority="42" operator="lessThan">
      <formula>0</formula>
    </cfRule>
  </conditionalFormatting>
  <conditionalFormatting sqref="P608">
    <cfRule type="cellIs" dxfId="1340" priority="43" operator="lessThan">
      <formula>0</formula>
    </cfRule>
  </conditionalFormatting>
  <conditionalFormatting sqref="P603">
    <cfRule type="cellIs" dxfId="1339" priority="46" operator="lessThan">
      <formula>0</formula>
    </cfRule>
  </conditionalFormatting>
  <conditionalFormatting sqref="P603">
    <cfRule type="cellIs" dxfId="1338" priority="47" operator="lessThan">
      <formula>0</formula>
    </cfRule>
  </conditionalFormatting>
  <conditionalFormatting sqref="P603">
    <cfRule type="cellIs" dxfId="1337" priority="48" operator="lessThan">
      <formula>0</formula>
    </cfRule>
  </conditionalFormatting>
  <conditionalFormatting sqref="P608">
    <cfRule type="cellIs" dxfId="1336"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335" priority="282" operator="lessThan">
      <formula>0</formula>
    </cfRule>
  </conditionalFormatting>
  <conditionalFormatting sqref="P348">
    <cfRule type="cellIs" dxfId="1334" priority="281" operator="lessThan">
      <formula>0</formula>
    </cfRule>
  </conditionalFormatting>
  <conditionalFormatting sqref="P348">
    <cfRule type="cellIs" dxfId="1333" priority="280" operator="lessThan">
      <formula>0</formula>
    </cfRule>
  </conditionalFormatting>
  <conditionalFormatting sqref="P351:P354">
    <cfRule type="cellIs" dxfId="1332" priority="279" operator="lessThan">
      <formula>0</formula>
    </cfRule>
  </conditionalFormatting>
  <conditionalFormatting sqref="P363:P364">
    <cfRule type="cellIs" dxfId="1331" priority="278" operator="lessThan">
      <formula>0</formula>
    </cfRule>
  </conditionalFormatting>
  <conditionalFormatting sqref="P369:P370">
    <cfRule type="cellIs" dxfId="1330" priority="277" operator="lessThan">
      <formula>0</formula>
    </cfRule>
  </conditionalFormatting>
  <conditionalFormatting sqref="P375:P376">
    <cfRule type="cellIs" dxfId="1329" priority="276" operator="lessThan">
      <formula>0</formula>
    </cfRule>
  </conditionalFormatting>
  <conditionalFormatting sqref="P381:P383">
    <cfRule type="cellIs" dxfId="1328" priority="275" operator="lessThan">
      <formula>0</formula>
    </cfRule>
  </conditionalFormatting>
  <conditionalFormatting sqref="P355">
    <cfRule type="cellIs" dxfId="1327" priority="274" operator="lessThan">
      <formula>0</formula>
    </cfRule>
  </conditionalFormatting>
  <conditionalFormatting sqref="P593:P595">
    <cfRule type="cellIs" dxfId="1326" priority="272" operator="lessThan">
      <formula>0</formula>
    </cfRule>
  </conditionalFormatting>
  <conditionalFormatting sqref="P593:P595">
    <cfRule type="cellIs" dxfId="1325" priority="273" operator="lessThan">
      <formula>0</formula>
    </cfRule>
  </conditionalFormatting>
  <conditionalFormatting sqref="P601:P602 P599">
    <cfRule type="cellIs" dxfId="1324" priority="271" operator="lessThan">
      <formula>0</formula>
    </cfRule>
  </conditionalFormatting>
  <conditionalFormatting sqref="P621:P624">
    <cfRule type="cellIs" dxfId="1323" priority="266" operator="lessThan">
      <formula>0</formula>
    </cfRule>
  </conditionalFormatting>
  <conditionalFormatting sqref="P621:P624">
    <cfRule type="cellIs" dxfId="1322" priority="267" operator="lessThan">
      <formula>0</formula>
    </cfRule>
  </conditionalFormatting>
  <conditionalFormatting sqref="P626:P629">
    <cfRule type="cellIs" dxfId="1321" priority="265" operator="lessThan">
      <formula>0</formula>
    </cfRule>
  </conditionalFormatting>
  <conditionalFormatting sqref="P611:P614">
    <cfRule type="cellIs" dxfId="1320" priority="260" operator="lessThan">
      <formula>0</formula>
    </cfRule>
  </conditionalFormatting>
  <conditionalFormatting sqref="P611:P614">
    <cfRule type="cellIs" dxfId="1319" priority="261" operator="lessThan">
      <formula>0</formula>
    </cfRule>
  </conditionalFormatting>
  <conditionalFormatting sqref="P650 P663 P655:P660 P642:P645 P652:P653 P672:P675 P708:P711 P665:P670">
    <cfRule type="cellIs" dxfId="1318" priority="259" operator="lessThan">
      <formula>0</formula>
    </cfRule>
  </conditionalFormatting>
  <conditionalFormatting sqref="P674">
    <cfRule type="cellIs" dxfId="1317" priority="258" operator="lessThan">
      <formula>0</formula>
    </cfRule>
  </conditionalFormatting>
  <conditionalFormatting sqref="P647">
    <cfRule type="cellIs" dxfId="1316" priority="257" operator="lessThan">
      <formula>0</formula>
    </cfRule>
  </conditionalFormatting>
  <conditionalFormatting sqref="P393">
    <cfRule type="cellIs" dxfId="1315" priority="236" operator="lessThan">
      <formula>0</formula>
    </cfRule>
  </conditionalFormatting>
  <conditionalFormatting sqref="P390">
    <cfRule type="cellIs" dxfId="1314" priority="241" operator="lessThan">
      <formula>0</formula>
    </cfRule>
  </conditionalFormatting>
  <conditionalFormatting sqref="P393">
    <cfRule type="cellIs" dxfId="1313" priority="239" operator="lessThan">
      <formula>0</formula>
    </cfRule>
  </conditionalFormatting>
  <conditionalFormatting sqref="P378">
    <cfRule type="cellIs" dxfId="1312" priority="251" operator="lessThan">
      <formula>0</formula>
    </cfRule>
  </conditionalFormatting>
  <conditionalFormatting sqref="P372">
    <cfRule type="cellIs" dxfId="1311" priority="252" operator="lessThan">
      <formula>0</formula>
    </cfRule>
  </conditionalFormatting>
  <conditionalFormatting sqref="P384">
    <cfRule type="cellIs" dxfId="1310" priority="250" operator="lessThan">
      <formula>0</formula>
    </cfRule>
  </conditionalFormatting>
  <conditionalFormatting sqref="P387">
    <cfRule type="cellIs" dxfId="1309" priority="245" operator="lessThan">
      <formula>0</formula>
    </cfRule>
  </conditionalFormatting>
  <conditionalFormatting sqref="P387">
    <cfRule type="cellIs" dxfId="1308" priority="244" operator="lessThan">
      <formula>0</formula>
    </cfRule>
  </conditionalFormatting>
  <conditionalFormatting sqref="P387">
    <cfRule type="cellIs" dxfId="1307" priority="243" operator="lessThan">
      <formula>0</formula>
    </cfRule>
  </conditionalFormatting>
  <conditionalFormatting sqref="P387">
    <cfRule type="cellIs" dxfId="1306" priority="242" operator="lessThan">
      <formula>0</formula>
    </cfRule>
  </conditionalFormatting>
  <conditionalFormatting sqref="P393">
    <cfRule type="cellIs" dxfId="1305" priority="237" operator="lessThan">
      <formula>0</formula>
    </cfRule>
  </conditionalFormatting>
  <conditionalFormatting sqref="P393">
    <cfRule type="cellIs" dxfId="1304" priority="240" operator="lessThan">
      <formula>0</formula>
    </cfRule>
  </conditionalFormatting>
  <conditionalFormatting sqref="P393">
    <cfRule type="cellIs" dxfId="1303" priority="235" operator="lessThan">
      <formula>0</formula>
    </cfRule>
  </conditionalFormatting>
  <conditionalFormatting sqref="P393">
    <cfRule type="cellIs" dxfId="1302" priority="238" operator="lessThan">
      <formula>0</formula>
    </cfRule>
  </conditionalFormatting>
  <conditionalFormatting sqref="P393">
    <cfRule type="cellIs" dxfId="1301" priority="233" operator="lessThan">
      <formula>0</formula>
    </cfRule>
  </conditionalFormatting>
  <conditionalFormatting sqref="P393">
    <cfRule type="cellIs" dxfId="1300" priority="234" operator="lessThan">
      <formula>0</formula>
    </cfRule>
  </conditionalFormatting>
  <conditionalFormatting sqref="P399">
    <cfRule type="cellIs" dxfId="1299" priority="231" operator="lessThan">
      <formula>0</formula>
    </cfRule>
  </conditionalFormatting>
  <conditionalFormatting sqref="P396">
    <cfRule type="cellIs" dxfId="1298" priority="232" operator="lessThan">
      <formula>0</formula>
    </cfRule>
  </conditionalFormatting>
  <conditionalFormatting sqref="P399">
    <cfRule type="cellIs" dxfId="1297" priority="230" operator="lessThan">
      <formula>0</formula>
    </cfRule>
  </conditionalFormatting>
  <conditionalFormatting sqref="P399">
    <cfRule type="cellIs" dxfId="1296" priority="229" operator="lessThan">
      <formula>0</formula>
    </cfRule>
  </conditionalFormatting>
  <conditionalFormatting sqref="P399">
    <cfRule type="cellIs" dxfId="1295" priority="228" operator="lessThan">
      <formula>0</formula>
    </cfRule>
  </conditionalFormatting>
  <conditionalFormatting sqref="P399">
    <cfRule type="cellIs" dxfId="1294" priority="227" operator="lessThan">
      <formula>0</formula>
    </cfRule>
  </conditionalFormatting>
  <conditionalFormatting sqref="P399">
    <cfRule type="cellIs" dxfId="1293" priority="226" operator="lessThan">
      <formula>0</formula>
    </cfRule>
  </conditionalFormatting>
  <conditionalFormatting sqref="P399">
    <cfRule type="cellIs" dxfId="1292" priority="225" operator="lessThan">
      <formula>0</formula>
    </cfRule>
  </conditionalFormatting>
  <conditionalFormatting sqref="P399">
    <cfRule type="cellIs" dxfId="1291" priority="224" operator="lessThan">
      <formula>0</formula>
    </cfRule>
  </conditionalFormatting>
  <conditionalFormatting sqref="P402">
    <cfRule type="cellIs" dxfId="1290" priority="223" operator="lessThan">
      <formula>0</formula>
    </cfRule>
  </conditionalFormatting>
  <conditionalFormatting sqref="P355">
    <cfRule type="cellIs" dxfId="1289" priority="222" operator="lessThan">
      <formula>0</formula>
    </cfRule>
  </conditionalFormatting>
  <conditionalFormatting sqref="P361">
    <cfRule type="cellIs" dxfId="1288" priority="221" operator="lessThan">
      <formula>0</formula>
    </cfRule>
  </conditionalFormatting>
  <conditionalFormatting sqref="P361">
    <cfRule type="cellIs" dxfId="1287" priority="220" operator="lessThan">
      <formula>0</formula>
    </cfRule>
  </conditionalFormatting>
  <conditionalFormatting sqref="P367">
    <cfRule type="cellIs" dxfId="1286" priority="219" operator="lessThan">
      <formula>0</formula>
    </cfRule>
  </conditionalFormatting>
  <conditionalFormatting sqref="P367">
    <cfRule type="cellIs" dxfId="1285" priority="218" operator="lessThan">
      <formula>0</formula>
    </cfRule>
  </conditionalFormatting>
  <conditionalFormatting sqref="P373">
    <cfRule type="cellIs" dxfId="1284" priority="217" operator="lessThan">
      <formula>0</formula>
    </cfRule>
  </conditionalFormatting>
  <conditionalFormatting sqref="P373">
    <cfRule type="cellIs" dxfId="1283" priority="216" operator="lessThan">
      <formula>0</formula>
    </cfRule>
  </conditionalFormatting>
  <conditionalFormatting sqref="P379">
    <cfRule type="cellIs" dxfId="1282" priority="215" operator="lessThan">
      <formula>0</formula>
    </cfRule>
  </conditionalFormatting>
  <conditionalFormatting sqref="P379">
    <cfRule type="cellIs" dxfId="1281" priority="214" operator="lessThan">
      <formula>0</formula>
    </cfRule>
  </conditionalFormatting>
  <conditionalFormatting sqref="P385">
    <cfRule type="cellIs" dxfId="1280" priority="213" operator="lessThan">
      <formula>0</formula>
    </cfRule>
  </conditionalFormatting>
  <conditionalFormatting sqref="P385">
    <cfRule type="cellIs" dxfId="1279" priority="212" operator="lessThan">
      <formula>0</formula>
    </cfRule>
  </conditionalFormatting>
  <conditionalFormatting sqref="P391">
    <cfRule type="cellIs" dxfId="1278" priority="211" operator="lessThan">
      <formula>0</formula>
    </cfRule>
  </conditionalFormatting>
  <conditionalFormatting sqref="P391">
    <cfRule type="cellIs" dxfId="1277" priority="210" operator="lessThan">
      <formula>0</formula>
    </cfRule>
  </conditionalFormatting>
  <conditionalFormatting sqref="P397">
    <cfRule type="cellIs" dxfId="1276" priority="209" operator="lessThan">
      <formula>0</formula>
    </cfRule>
  </conditionalFormatting>
  <conditionalFormatting sqref="P397">
    <cfRule type="cellIs" dxfId="1275" priority="208" operator="lessThan">
      <formula>0</formula>
    </cfRule>
  </conditionalFormatting>
  <conditionalFormatting sqref="P405">
    <cfRule type="cellIs" dxfId="1274" priority="207" operator="lessThan">
      <formula>0</formula>
    </cfRule>
  </conditionalFormatting>
  <conditionalFormatting sqref="P405">
    <cfRule type="cellIs" dxfId="1273" priority="205" operator="lessThan">
      <formula>0</formula>
    </cfRule>
  </conditionalFormatting>
  <conditionalFormatting sqref="P405">
    <cfRule type="cellIs" dxfId="1272" priority="204" operator="lessThan">
      <formula>0</formula>
    </cfRule>
  </conditionalFormatting>
  <conditionalFormatting sqref="P405">
    <cfRule type="cellIs" dxfId="1271" priority="203" operator="lessThan">
      <formula>0</formula>
    </cfRule>
  </conditionalFormatting>
  <conditionalFormatting sqref="P405">
    <cfRule type="cellIs" dxfId="1270" priority="202" operator="lessThan">
      <formula>0</formula>
    </cfRule>
  </conditionalFormatting>
  <conditionalFormatting sqref="P405">
    <cfRule type="cellIs" dxfId="1269" priority="201" operator="lessThan">
      <formula>0</formula>
    </cfRule>
  </conditionalFormatting>
  <conditionalFormatting sqref="P405">
    <cfRule type="cellIs" dxfId="1268" priority="200" operator="lessThan">
      <formula>0</formula>
    </cfRule>
  </conditionalFormatting>
  <conditionalFormatting sqref="P408">
    <cfRule type="cellIs" dxfId="1267" priority="199" operator="lessThan">
      <formula>0</formula>
    </cfRule>
  </conditionalFormatting>
  <conditionalFormatting sqref="P409">
    <cfRule type="cellIs" dxfId="1266" priority="198" operator="lessThan">
      <formula>0</formula>
    </cfRule>
  </conditionalFormatting>
  <conditionalFormatting sqref="P409">
    <cfRule type="cellIs" dxfId="1265" priority="197" operator="lessThan">
      <formula>0</formula>
    </cfRule>
  </conditionalFormatting>
  <conditionalFormatting sqref="P411">
    <cfRule type="cellIs" dxfId="1264" priority="196" operator="lessThan">
      <formula>0</formula>
    </cfRule>
  </conditionalFormatting>
  <conditionalFormatting sqref="P411">
    <cfRule type="cellIs" dxfId="1263" priority="195" operator="lessThan">
      <formula>0</formula>
    </cfRule>
  </conditionalFormatting>
  <conditionalFormatting sqref="P411">
    <cfRule type="cellIs" dxfId="1262" priority="194" operator="lessThan">
      <formula>0</formula>
    </cfRule>
  </conditionalFormatting>
  <conditionalFormatting sqref="P411">
    <cfRule type="cellIs" dxfId="1261" priority="193" operator="lessThan">
      <formula>0</formula>
    </cfRule>
  </conditionalFormatting>
  <conditionalFormatting sqref="P411">
    <cfRule type="cellIs" dxfId="1260" priority="192" operator="lessThan">
      <formula>0</formula>
    </cfRule>
  </conditionalFormatting>
  <conditionalFormatting sqref="P411">
    <cfRule type="cellIs" dxfId="1259" priority="191" operator="lessThan">
      <formula>0</formula>
    </cfRule>
  </conditionalFormatting>
  <conditionalFormatting sqref="P411">
    <cfRule type="cellIs" dxfId="1258" priority="190" operator="lessThan">
      <formula>0</formula>
    </cfRule>
  </conditionalFormatting>
  <conditionalFormatting sqref="P411">
    <cfRule type="cellIs" dxfId="1257" priority="189" operator="lessThan">
      <formula>0</formula>
    </cfRule>
  </conditionalFormatting>
  <conditionalFormatting sqref="P414">
    <cfRule type="cellIs" dxfId="1256" priority="188" operator="lessThan">
      <formula>0</formula>
    </cfRule>
  </conditionalFormatting>
  <conditionalFormatting sqref="P415">
    <cfRule type="cellIs" dxfId="1255" priority="187" operator="lessThan">
      <formula>0</formula>
    </cfRule>
  </conditionalFormatting>
  <conditionalFormatting sqref="P415">
    <cfRule type="cellIs" dxfId="1254" priority="186" operator="lessThan">
      <formula>0</formula>
    </cfRule>
  </conditionalFormatting>
  <conditionalFormatting sqref="P417">
    <cfRule type="cellIs" dxfId="1253" priority="185" operator="lessThan">
      <formula>0</formula>
    </cfRule>
  </conditionalFormatting>
  <conditionalFormatting sqref="P417">
    <cfRule type="cellIs" dxfId="1252" priority="184" operator="lessThan">
      <formula>0</formula>
    </cfRule>
  </conditionalFormatting>
  <conditionalFormatting sqref="P417">
    <cfRule type="cellIs" dxfId="1251" priority="183" operator="lessThan">
      <formula>0</formula>
    </cfRule>
  </conditionalFormatting>
  <conditionalFormatting sqref="P417">
    <cfRule type="cellIs" dxfId="1250" priority="182" operator="lessThan">
      <formula>0</formula>
    </cfRule>
  </conditionalFormatting>
  <conditionalFormatting sqref="P417">
    <cfRule type="cellIs" dxfId="1249" priority="181" operator="lessThan">
      <formula>0</formula>
    </cfRule>
  </conditionalFormatting>
  <conditionalFormatting sqref="P417">
    <cfRule type="cellIs" dxfId="1248" priority="180" operator="lessThan">
      <formula>0</formula>
    </cfRule>
  </conditionalFormatting>
  <conditionalFormatting sqref="P417">
    <cfRule type="cellIs" dxfId="1247" priority="179" operator="lessThan">
      <formula>0</formula>
    </cfRule>
  </conditionalFormatting>
  <conditionalFormatting sqref="P417">
    <cfRule type="cellIs" dxfId="1246" priority="178" operator="lessThan">
      <formula>0</formula>
    </cfRule>
  </conditionalFormatting>
  <conditionalFormatting sqref="P420">
    <cfRule type="cellIs" dxfId="1245" priority="177" operator="lessThan">
      <formula>0</formula>
    </cfRule>
  </conditionalFormatting>
  <conditionalFormatting sqref="P421">
    <cfRule type="cellIs" dxfId="1244" priority="176" operator="lessThan">
      <formula>0</formula>
    </cfRule>
  </conditionalFormatting>
  <conditionalFormatting sqref="P421">
    <cfRule type="cellIs" dxfId="1243" priority="175" operator="lessThan">
      <formula>0</formula>
    </cfRule>
  </conditionalFormatting>
  <conditionalFormatting sqref="P423">
    <cfRule type="cellIs" dxfId="1242" priority="174" operator="lessThan">
      <formula>0</formula>
    </cfRule>
  </conditionalFormatting>
  <conditionalFormatting sqref="P423">
    <cfRule type="cellIs" dxfId="1241" priority="173" operator="lessThan">
      <formula>0</formula>
    </cfRule>
  </conditionalFormatting>
  <conditionalFormatting sqref="P423">
    <cfRule type="cellIs" dxfId="1240" priority="172" operator="lessThan">
      <formula>0</formula>
    </cfRule>
  </conditionalFormatting>
  <conditionalFormatting sqref="P423">
    <cfRule type="cellIs" dxfId="1239" priority="171" operator="lessThan">
      <formula>0</formula>
    </cfRule>
  </conditionalFormatting>
  <conditionalFormatting sqref="P423">
    <cfRule type="cellIs" dxfId="1238" priority="170" operator="lessThan">
      <formula>0</formula>
    </cfRule>
  </conditionalFormatting>
  <conditionalFormatting sqref="P423">
    <cfRule type="cellIs" dxfId="1237" priority="169" operator="lessThan">
      <formula>0</formula>
    </cfRule>
  </conditionalFormatting>
  <conditionalFormatting sqref="P423">
    <cfRule type="cellIs" dxfId="1236" priority="168" operator="lessThan">
      <formula>0</formula>
    </cfRule>
  </conditionalFormatting>
  <conditionalFormatting sqref="P423">
    <cfRule type="cellIs" dxfId="1235" priority="167" operator="lessThan">
      <formula>0</formula>
    </cfRule>
  </conditionalFormatting>
  <conditionalFormatting sqref="P426">
    <cfRule type="cellIs" dxfId="1234" priority="166" operator="lessThan">
      <formula>0</formula>
    </cfRule>
  </conditionalFormatting>
  <conditionalFormatting sqref="P427">
    <cfRule type="cellIs" dxfId="1233" priority="165" operator="lessThan">
      <formula>0</formula>
    </cfRule>
  </conditionalFormatting>
  <conditionalFormatting sqref="P427">
    <cfRule type="cellIs" dxfId="1232" priority="164" operator="lessThan">
      <formula>0</formula>
    </cfRule>
  </conditionalFormatting>
  <conditionalFormatting sqref="P429">
    <cfRule type="cellIs" dxfId="1231" priority="163" operator="lessThan">
      <formula>0</formula>
    </cfRule>
  </conditionalFormatting>
  <conditionalFormatting sqref="P429">
    <cfRule type="cellIs" dxfId="1230" priority="162" operator="lessThan">
      <formula>0</formula>
    </cfRule>
  </conditionalFormatting>
  <conditionalFormatting sqref="P429">
    <cfRule type="cellIs" dxfId="1229" priority="161" operator="lessThan">
      <formula>0</formula>
    </cfRule>
  </conditionalFormatting>
  <conditionalFormatting sqref="P429">
    <cfRule type="cellIs" dxfId="1228" priority="160" operator="lessThan">
      <formula>0</formula>
    </cfRule>
  </conditionalFormatting>
  <conditionalFormatting sqref="P429">
    <cfRule type="cellIs" dxfId="1227" priority="159" operator="lessThan">
      <formula>0</formula>
    </cfRule>
  </conditionalFormatting>
  <conditionalFormatting sqref="P429">
    <cfRule type="cellIs" dxfId="1226" priority="158" operator="lessThan">
      <formula>0</formula>
    </cfRule>
  </conditionalFormatting>
  <conditionalFormatting sqref="P429">
    <cfRule type="cellIs" dxfId="1225" priority="157" operator="lessThan">
      <formula>0</formula>
    </cfRule>
  </conditionalFormatting>
  <conditionalFormatting sqref="P429">
    <cfRule type="cellIs" dxfId="1224" priority="156" operator="lessThan">
      <formula>0</formula>
    </cfRule>
  </conditionalFormatting>
  <conditionalFormatting sqref="P432">
    <cfRule type="cellIs" dxfId="1223" priority="155" operator="lessThan">
      <formula>0</formula>
    </cfRule>
  </conditionalFormatting>
  <conditionalFormatting sqref="P435">
    <cfRule type="cellIs" dxfId="1222" priority="154" operator="lessThan">
      <formula>0</formula>
    </cfRule>
  </conditionalFormatting>
  <conditionalFormatting sqref="P435">
    <cfRule type="cellIs" dxfId="1221" priority="153" operator="lessThan">
      <formula>0</formula>
    </cfRule>
  </conditionalFormatting>
  <conditionalFormatting sqref="P435">
    <cfRule type="cellIs" dxfId="1220" priority="152" operator="lessThan">
      <formula>0</formula>
    </cfRule>
  </conditionalFormatting>
  <conditionalFormatting sqref="P435">
    <cfRule type="cellIs" dxfId="1219" priority="151" operator="lessThan">
      <formula>0</formula>
    </cfRule>
  </conditionalFormatting>
  <conditionalFormatting sqref="P435">
    <cfRule type="cellIs" dxfId="1218" priority="150" operator="lessThan">
      <formula>0</formula>
    </cfRule>
  </conditionalFormatting>
  <conditionalFormatting sqref="P435">
    <cfRule type="cellIs" dxfId="1217" priority="149" operator="lessThan">
      <formula>0</formula>
    </cfRule>
  </conditionalFormatting>
  <conditionalFormatting sqref="P435">
    <cfRule type="cellIs" dxfId="1216" priority="148" operator="lessThan">
      <formula>0</formula>
    </cfRule>
  </conditionalFormatting>
  <conditionalFormatting sqref="P435">
    <cfRule type="cellIs" dxfId="1215" priority="147" operator="lessThan">
      <formula>0</formula>
    </cfRule>
  </conditionalFormatting>
  <conditionalFormatting sqref="P438">
    <cfRule type="cellIs" dxfId="1214" priority="146" operator="lessThan">
      <formula>0</formula>
    </cfRule>
  </conditionalFormatting>
  <conditionalFormatting sqref="P439">
    <cfRule type="cellIs" dxfId="1213" priority="145" operator="lessThan">
      <formula>0</formula>
    </cfRule>
  </conditionalFormatting>
  <conditionalFormatting sqref="P439">
    <cfRule type="cellIs" dxfId="1212" priority="144" operator="lessThan">
      <formula>0</formula>
    </cfRule>
  </conditionalFormatting>
  <conditionalFormatting sqref="P441">
    <cfRule type="cellIs" dxfId="1211" priority="143" operator="lessThan">
      <formula>0</formula>
    </cfRule>
  </conditionalFormatting>
  <conditionalFormatting sqref="P441">
    <cfRule type="cellIs" dxfId="1210" priority="142" operator="lessThan">
      <formula>0</formula>
    </cfRule>
  </conditionalFormatting>
  <conditionalFormatting sqref="P441">
    <cfRule type="cellIs" dxfId="1209" priority="141" operator="lessThan">
      <formula>0</formula>
    </cfRule>
  </conditionalFormatting>
  <conditionalFormatting sqref="P441">
    <cfRule type="cellIs" dxfId="1208" priority="140" operator="lessThan">
      <formula>0</formula>
    </cfRule>
  </conditionalFormatting>
  <conditionalFormatting sqref="P441">
    <cfRule type="cellIs" dxfId="1207" priority="139" operator="lessThan">
      <formula>0</formula>
    </cfRule>
  </conditionalFormatting>
  <conditionalFormatting sqref="P441">
    <cfRule type="cellIs" dxfId="1206" priority="138" operator="lessThan">
      <formula>0</formula>
    </cfRule>
  </conditionalFormatting>
  <conditionalFormatting sqref="P441">
    <cfRule type="cellIs" dxfId="1205" priority="137" operator="lessThan">
      <formula>0</formula>
    </cfRule>
  </conditionalFormatting>
  <conditionalFormatting sqref="P441">
    <cfRule type="cellIs" dxfId="1204" priority="136" operator="lessThan">
      <formula>0</formula>
    </cfRule>
  </conditionalFormatting>
  <conditionalFormatting sqref="P444">
    <cfRule type="cellIs" dxfId="1203" priority="135" operator="lessThan">
      <formula>0</formula>
    </cfRule>
  </conditionalFormatting>
  <conditionalFormatting sqref="P445">
    <cfRule type="cellIs" dxfId="1202" priority="134" operator="lessThan">
      <formula>0</formula>
    </cfRule>
  </conditionalFormatting>
  <conditionalFormatting sqref="P445">
    <cfRule type="cellIs" dxfId="1201" priority="133" operator="lessThan">
      <formula>0</formula>
    </cfRule>
  </conditionalFormatting>
  <conditionalFormatting sqref="P448">
    <cfRule type="cellIs" dxfId="1200" priority="132" operator="lessThan">
      <formula>0</formula>
    </cfRule>
  </conditionalFormatting>
  <conditionalFormatting sqref="P448">
    <cfRule type="cellIs" dxfId="1199" priority="131" operator="lessThan">
      <formula>0</formula>
    </cfRule>
  </conditionalFormatting>
  <conditionalFormatting sqref="P448">
    <cfRule type="cellIs" dxfId="1198" priority="130" operator="lessThan">
      <formula>0</formula>
    </cfRule>
  </conditionalFormatting>
  <conditionalFormatting sqref="P448">
    <cfRule type="cellIs" dxfId="1197" priority="129" operator="lessThan">
      <formula>0</formula>
    </cfRule>
  </conditionalFormatting>
  <conditionalFormatting sqref="P448">
    <cfRule type="cellIs" dxfId="1196" priority="128" operator="lessThan">
      <formula>0</formula>
    </cfRule>
  </conditionalFormatting>
  <conditionalFormatting sqref="P448">
    <cfRule type="cellIs" dxfId="1195" priority="127" operator="lessThan">
      <formula>0</formula>
    </cfRule>
  </conditionalFormatting>
  <conditionalFormatting sqref="P448">
    <cfRule type="cellIs" dxfId="1194" priority="126" operator="lessThan">
      <formula>0</formula>
    </cfRule>
  </conditionalFormatting>
  <conditionalFormatting sqref="P448">
    <cfRule type="cellIs" dxfId="1193" priority="125" operator="lessThan">
      <formula>0</formula>
    </cfRule>
  </conditionalFormatting>
  <conditionalFormatting sqref="P451">
    <cfRule type="cellIs" dxfId="1192" priority="124" operator="lessThan">
      <formula>0</formula>
    </cfRule>
  </conditionalFormatting>
  <conditionalFormatting sqref="P452">
    <cfRule type="cellIs" dxfId="1191" priority="123" operator="lessThan">
      <formula>0</formula>
    </cfRule>
  </conditionalFormatting>
  <conditionalFormatting sqref="P452">
    <cfRule type="cellIs" dxfId="1190" priority="122" operator="lessThan">
      <formula>0</formula>
    </cfRule>
  </conditionalFormatting>
  <conditionalFormatting sqref="P454">
    <cfRule type="cellIs" dxfId="1189" priority="121" operator="lessThan">
      <formula>0</formula>
    </cfRule>
  </conditionalFormatting>
  <conditionalFormatting sqref="P454">
    <cfRule type="cellIs" dxfId="1188" priority="120" operator="lessThan">
      <formula>0</formula>
    </cfRule>
  </conditionalFormatting>
  <conditionalFormatting sqref="P454">
    <cfRule type="cellIs" dxfId="1187" priority="119" operator="lessThan">
      <formula>0</formula>
    </cfRule>
  </conditionalFormatting>
  <conditionalFormatting sqref="P454">
    <cfRule type="cellIs" dxfId="1186" priority="118" operator="lessThan">
      <formula>0</formula>
    </cfRule>
  </conditionalFormatting>
  <conditionalFormatting sqref="P454">
    <cfRule type="cellIs" dxfId="1185" priority="117" operator="lessThan">
      <formula>0</formula>
    </cfRule>
  </conditionalFormatting>
  <conditionalFormatting sqref="P454">
    <cfRule type="cellIs" dxfId="1184" priority="116" operator="lessThan">
      <formula>0</formula>
    </cfRule>
  </conditionalFormatting>
  <conditionalFormatting sqref="P454">
    <cfRule type="cellIs" dxfId="1183" priority="115" operator="lessThan">
      <formula>0</formula>
    </cfRule>
  </conditionalFormatting>
  <conditionalFormatting sqref="P454">
    <cfRule type="cellIs" dxfId="1182" priority="114" operator="lessThan">
      <formula>0</formula>
    </cfRule>
  </conditionalFormatting>
  <conditionalFormatting sqref="P457">
    <cfRule type="cellIs" dxfId="1181" priority="113" operator="lessThan">
      <formula>0</formula>
    </cfRule>
  </conditionalFormatting>
  <conditionalFormatting sqref="P458">
    <cfRule type="cellIs" dxfId="1180" priority="112" operator="lessThan">
      <formula>0</formula>
    </cfRule>
  </conditionalFormatting>
  <conditionalFormatting sqref="P458">
    <cfRule type="cellIs" dxfId="1179" priority="111" operator="lessThan">
      <formula>0</formula>
    </cfRule>
  </conditionalFormatting>
  <conditionalFormatting sqref="P461:P464">
    <cfRule type="cellIs" dxfId="1178" priority="110" operator="lessThan">
      <formula>0</formula>
    </cfRule>
  </conditionalFormatting>
  <conditionalFormatting sqref="P461:P464">
    <cfRule type="expression" dxfId="1177" priority="108">
      <formula>P461/O461&gt;1</formula>
    </cfRule>
    <cfRule type="expression" dxfId="1176" priority="109">
      <formula>P461/O461&lt;1</formula>
    </cfRule>
  </conditionalFormatting>
  <conditionalFormatting sqref="P552 P560 P575 P589">
    <cfRule type="expression" dxfId="1175" priority="106">
      <formula>P552/#REF!&gt;1</formula>
    </cfRule>
    <cfRule type="expression" dxfId="1174" priority="107">
      <formula>P552/#REF!&lt;1</formula>
    </cfRule>
  </conditionalFormatting>
  <conditionalFormatting sqref="P512">
    <cfRule type="cellIs" dxfId="1173" priority="105" operator="lessThan">
      <formula>0</formula>
    </cfRule>
  </conditionalFormatting>
  <conditionalFormatting sqref="P512">
    <cfRule type="expression" dxfId="1172" priority="103">
      <formula>P512/O512&gt;1</formula>
    </cfRule>
    <cfRule type="expression" dxfId="1171" priority="104">
      <formula>P512/O512&lt;1</formula>
    </cfRule>
  </conditionalFormatting>
  <conditionalFormatting sqref="P596">
    <cfRule type="cellIs" dxfId="1170" priority="102" operator="lessThan">
      <formula>0</formula>
    </cfRule>
  </conditionalFormatting>
  <conditionalFormatting sqref="P600">
    <cfRule type="cellIs" dxfId="1169" priority="101" operator="lessThan">
      <formula>0</formula>
    </cfRule>
  </conditionalFormatting>
  <conditionalFormatting sqref="P600">
    <cfRule type="cellIs" dxfId="1168" priority="100" operator="lessThan">
      <formula>0</formula>
    </cfRule>
  </conditionalFormatting>
  <conditionalFormatting sqref="P710">
    <cfRule type="cellIs" dxfId="1167" priority="99" operator="lessThan">
      <formula>0</formula>
    </cfRule>
  </conditionalFormatting>
  <conditionalFormatting sqref="P654 P651 P648:P649 P632:P634">
    <cfRule type="expression" dxfId="1166" priority="86">
      <formula>P632/O632&gt;1</formula>
    </cfRule>
    <cfRule type="expression" dxfId="1165" priority="87">
      <formula>P632/O632&lt;1</formula>
    </cfRule>
  </conditionalFormatting>
  <conditionalFormatting sqref="P507:P510">
    <cfRule type="cellIs" dxfId="1164" priority="98" operator="lessThan">
      <formula>0</formula>
    </cfRule>
  </conditionalFormatting>
  <conditionalFormatting sqref="P507:P510">
    <cfRule type="expression" dxfId="1163" priority="96">
      <formula>P507/O507&gt;1</formula>
    </cfRule>
    <cfRule type="expression" dxfId="1162" priority="97">
      <formula>P507/O507&lt;1</formula>
    </cfRule>
  </conditionalFormatting>
  <conditionalFormatting sqref="P588 P574 P559 P551">
    <cfRule type="cellIs" dxfId="1161" priority="95" operator="lessThan">
      <formula>0</formula>
    </cfRule>
  </conditionalFormatting>
  <conditionalFormatting sqref="P584:P587 P570:P573 P555:P558 P547:P550">
    <cfRule type="cellIs" dxfId="1160" priority="94" operator="lessThan">
      <formula>0</formula>
    </cfRule>
  </conditionalFormatting>
  <conditionalFormatting sqref="P584:P587 P570:P573 P555:P558 P547:P550">
    <cfRule type="expression" dxfId="1159" priority="92">
      <formula>P547/O547&gt;1</formula>
    </cfRule>
    <cfRule type="expression" dxfId="1158" priority="93">
      <formula>P547/O547&lt;1</formula>
    </cfRule>
  </conditionalFormatting>
  <conditionalFormatting sqref="P588 P574 P559 P551">
    <cfRule type="cellIs" dxfId="1157" priority="91" operator="lessThan">
      <formula>0</formula>
    </cfRule>
  </conditionalFormatting>
  <conditionalFormatting sqref="P588 P574 P559 P551">
    <cfRule type="expression" dxfId="1156" priority="89">
      <formula>P551/O551&gt;1</formula>
    </cfRule>
    <cfRule type="expression" dxfId="1155" priority="90">
      <formula>P551/O551&lt;1</formula>
    </cfRule>
  </conditionalFormatting>
  <conditionalFormatting sqref="P654 P651 P648:P649 P632:P634">
    <cfRule type="cellIs" dxfId="1154" priority="88" operator="lessThan">
      <formula>0</formula>
    </cfRule>
  </conditionalFormatting>
  <conditionalFormatting sqref="P504">
    <cfRule type="expression" dxfId="1153" priority="283">
      <formula>P504/#REF!&gt;1</formula>
    </cfRule>
    <cfRule type="expression" dxfId="1152" priority="284">
      <formula>P504/#REF!&lt;1</formula>
    </cfRule>
  </conditionalFormatting>
  <conditionalFormatting sqref="P465">
    <cfRule type="cellIs" dxfId="1151" priority="85" operator="lessThan">
      <formula>0</formula>
    </cfRule>
  </conditionalFormatting>
  <conditionalFormatting sqref="P465">
    <cfRule type="expression" dxfId="1150" priority="83">
      <formula>P465/O465&gt;1</formula>
    </cfRule>
    <cfRule type="expression" dxfId="1149" priority="84">
      <formula>P465/O465&lt;1</formula>
    </cfRule>
  </conditionalFormatting>
  <conditionalFormatting sqref="P511">
    <cfRule type="cellIs" dxfId="1148" priority="82" operator="lessThan">
      <formula>0</formula>
    </cfRule>
  </conditionalFormatting>
  <conditionalFormatting sqref="P511">
    <cfRule type="expression" dxfId="1147" priority="80">
      <formula>P511/O511&gt;1</formula>
    </cfRule>
    <cfRule type="expression" dxfId="1146" priority="81">
      <formula>P511/O511&lt;1</formula>
    </cfRule>
  </conditionalFormatting>
  <conditionalFormatting sqref="P568">
    <cfRule type="cellIs" dxfId="1145" priority="70" operator="lessThan">
      <formula>0</formula>
    </cfRule>
  </conditionalFormatting>
  <conditionalFormatting sqref="P603">
    <cfRule type="expression" dxfId="1144" priority="44">
      <formula>P603/O603&gt;1</formula>
    </cfRule>
    <cfRule type="expression" dxfId="1143" priority="45">
      <formula>P603/O603&lt;1</formula>
    </cfRule>
  </conditionalFormatting>
  <conditionalFormatting sqref="P552">
    <cfRule type="cellIs" dxfId="1142" priority="67" operator="lessThan">
      <formula>0</formula>
    </cfRule>
  </conditionalFormatting>
  <conditionalFormatting sqref="P552">
    <cfRule type="expression" dxfId="1141" priority="65">
      <formula>P552/O552&gt;1</formula>
    </cfRule>
    <cfRule type="expression" dxfId="1140" priority="66">
      <formula>P552/O552&lt;1</formula>
    </cfRule>
  </conditionalFormatting>
  <conditionalFormatting sqref="P560">
    <cfRule type="cellIs" dxfId="1139" priority="64" operator="lessThan">
      <formula>0</formula>
    </cfRule>
  </conditionalFormatting>
  <conditionalFormatting sqref="P560">
    <cfRule type="expression" dxfId="1138" priority="62">
      <formula>P560/O560&gt;1</formula>
    </cfRule>
    <cfRule type="expression" dxfId="1137" priority="63">
      <formula>P560/O560&lt;1</formula>
    </cfRule>
  </conditionalFormatting>
  <conditionalFormatting sqref="P575">
    <cfRule type="cellIs" dxfId="1136" priority="61" operator="lessThan">
      <formula>0</formula>
    </cfRule>
  </conditionalFormatting>
  <conditionalFormatting sqref="P575">
    <cfRule type="expression" dxfId="1135" priority="59">
      <formula>P575/O575&gt;1</formula>
    </cfRule>
    <cfRule type="expression" dxfId="1134" priority="60">
      <formula>P575/O575&lt;1</formula>
    </cfRule>
  </conditionalFormatting>
  <conditionalFormatting sqref="P589">
    <cfRule type="cellIs" dxfId="1133" priority="58" operator="lessThan">
      <formula>0</formula>
    </cfRule>
  </conditionalFormatting>
  <conditionalFormatting sqref="P589">
    <cfRule type="expression" dxfId="1132" priority="56">
      <formula>P589/O589&gt;1</formula>
    </cfRule>
    <cfRule type="expression" dxfId="1131" priority="57">
      <formula>P589/O589&lt;1</formula>
    </cfRule>
  </conditionalFormatting>
  <conditionalFormatting sqref="P521">
    <cfRule type="cellIs" dxfId="1130" priority="79" operator="lessThan">
      <formula>0</formula>
    </cfRule>
  </conditionalFormatting>
  <conditionalFormatting sqref="P521">
    <cfRule type="expression" dxfId="1129" priority="77">
      <formula>P521/O521&gt;1</formula>
    </cfRule>
    <cfRule type="expression" dxfId="1128" priority="78">
      <formula>P521/O521&lt;1</formula>
    </cfRule>
  </conditionalFormatting>
  <conditionalFormatting sqref="P529">
    <cfRule type="cellIs" dxfId="1127" priority="76" operator="lessThan">
      <formula>0</formula>
    </cfRule>
  </conditionalFormatting>
  <conditionalFormatting sqref="P529">
    <cfRule type="expression" dxfId="1126" priority="74">
      <formula>P529/O529&gt;1</formula>
    </cfRule>
    <cfRule type="expression" dxfId="1125" priority="75">
      <formula>P529/O529&lt;1</formula>
    </cfRule>
  </conditionalFormatting>
  <conditionalFormatting sqref="P582">
    <cfRule type="expression" dxfId="1124" priority="53">
      <formula>P582/O582&gt;1</formula>
    </cfRule>
    <cfRule type="expression" dxfId="1123" priority="54">
      <formula>P582/O582&lt;1</formula>
    </cfRule>
  </conditionalFormatting>
  <conditionalFormatting sqref="P537">
    <cfRule type="cellIs" dxfId="1122" priority="73" operator="lessThan">
      <formula>0</formula>
    </cfRule>
  </conditionalFormatting>
  <conditionalFormatting sqref="P537">
    <cfRule type="expression" dxfId="1121" priority="71">
      <formula>P537/O537&gt;1</formula>
    </cfRule>
    <cfRule type="expression" dxfId="1120" priority="72">
      <formula>P537/O537&lt;1</formula>
    </cfRule>
  </conditionalFormatting>
  <conditionalFormatting sqref="P641:P645 P636:P637">
    <cfRule type="cellIs" dxfId="1119" priority="52" operator="lessThan">
      <formula>0</formula>
    </cfRule>
  </conditionalFormatting>
  <conditionalFormatting sqref="P568">
    <cfRule type="expression" dxfId="1118" priority="68">
      <formula>P568/O568&gt;1</formula>
    </cfRule>
    <cfRule type="expression" dxfId="1117" priority="69">
      <formula>P568/O568&lt;1</formula>
    </cfRule>
  </conditionalFormatting>
  <conditionalFormatting sqref="P597">
    <cfRule type="cellIs" dxfId="1116" priority="51" operator="lessThan">
      <formula>0</formula>
    </cfRule>
  </conditionalFormatting>
  <conditionalFormatting sqref="P608">
    <cfRule type="expression" dxfId="1115" priority="39">
      <formula>P608/O608&gt;1</formula>
    </cfRule>
    <cfRule type="expression" dxfId="1114" priority="40">
      <formula>P608/O608&lt;1</formula>
    </cfRule>
  </conditionalFormatting>
  <conditionalFormatting sqref="P582">
    <cfRule type="cellIs" dxfId="1113" priority="55" operator="lessThan">
      <formula>0</formula>
    </cfRule>
  </conditionalFormatting>
  <conditionalFormatting sqref="P597">
    <cfRule type="expression" dxfId="1112" priority="49">
      <formula>P597/O597&gt;1</formula>
    </cfRule>
    <cfRule type="expression" dxfId="1111" priority="50">
      <formula>P597/O597&lt;1</formula>
    </cfRule>
  </conditionalFormatting>
  <conditionalFormatting sqref="P676:P679">
    <cfRule type="cellIs" dxfId="1110" priority="38" operator="lessThan">
      <formula>0</formula>
    </cfRule>
  </conditionalFormatting>
  <conditionalFormatting sqref="P678">
    <cfRule type="cellIs" dxfId="1109" priority="37" operator="lessThan">
      <formula>0</formula>
    </cfRule>
  </conditionalFormatting>
  <conditionalFormatting sqref="P680:P683">
    <cfRule type="cellIs" dxfId="1108" priority="36" operator="lessThan">
      <formula>0</formula>
    </cfRule>
  </conditionalFormatting>
  <conditionalFormatting sqref="P682">
    <cfRule type="cellIs" dxfId="1107" priority="35" operator="lessThan">
      <formula>0</formula>
    </cfRule>
  </conditionalFormatting>
  <conditionalFormatting sqref="P684:P687">
    <cfRule type="cellIs" dxfId="1106" priority="34" operator="lessThan">
      <formula>0</formula>
    </cfRule>
  </conditionalFormatting>
  <conditionalFormatting sqref="P686">
    <cfRule type="cellIs" dxfId="1105" priority="33" operator="lessThan">
      <formula>0</formula>
    </cfRule>
  </conditionalFormatting>
  <conditionalFormatting sqref="P688:P691">
    <cfRule type="cellIs" dxfId="1104" priority="32" operator="lessThan">
      <formula>0</formula>
    </cfRule>
  </conditionalFormatting>
  <conditionalFormatting sqref="P690">
    <cfRule type="cellIs" dxfId="1103" priority="31" operator="lessThan">
      <formula>0</formula>
    </cfRule>
  </conditionalFormatting>
  <conditionalFormatting sqref="P692:P693 P695">
    <cfRule type="cellIs" dxfId="1102" priority="30" operator="lessThan">
      <formula>0</formula>
    </cfRule>
  </conditionalFormatting>
  <conditionalFormatting sqref="P696:P699">
    <cfRule type="cellIs" dxfId="1101" priority="29" operator="lessThan">
      <formula>0</formula>
    </cfRule>
  </conditionalFormatting>
  <conditionalFormatting sqref="P698">
    <cfRule type="cellIs" dxfId="1100" priority="28" operator="lessThan">
      <formula>0</formula>
    </cfRule>
  </conditionalFormatting>
  <conditionalFormatting sqref="P700:P703">
    <cfRule type="cellIs" dxfId="1099" priority="27" operator="lessThan">
      <formula>0</formula>
    </cfRule>
  </conditionalFormatting>
  <conditionalFormatting sqref="P702">
    <cfRule type="cellIs" dxfId="1098" priority="26" operator="lessThan">
      <formula>0</formula>
    </cfRule>
  </conditionalFormatting>
  <conditionalFormatting sqref="P704:P707">
    <cfRule type="cellIs" dxfId="1097" priority="25" operator="lessThan">
      <formula>0</formula>
    </cfRule>
  </conditionalFormatting>
  <conditionalFormatting sqref="P706">
    <cfRule type="cellIs" dxfId="1096" priority="24" operator="lessThan">
      <formula>0</formula>
    </cfRule>
  </conditionalFormatting>
  <conditionalFormatting sqref="P712:P715">
    <cfRule type="cellIs" dxfId="1095" priority="23" operator="lessThan">
      <formula>0</formula>
    </cfRule>
  </conditionalFormatting>
  <conditionalFormatting sqref="P714">
    <cfRule type="cellIs" dxfId="1094" priority="22" operator="lessThan">
      <formula>0</formula>
    </cfRule>
  </conditionalFormatting>
  <conditionalFormatting sqref="P716:P719">
    <cfRule type="cellIs" dxfId="1093" priority="21" operator="lessThan">
      <formula>0</formula>
    </cfRule>
  </conditionalFormatting>
  <conditionalFormatting sqref="P718">
    <cfRule type="cellIs" dxfId="1092" priority="20" operator="lessThan">
      <formula>0</formula>
    </cfRule>
  </conditionalFormatting>
  <conditionalFormatting sqref="P466">
    <cfRule type="cellIs" dxfId="1091" priority="19" operator="lessThan">
      <formula>0</formula>
    </cfRule>
  </conditionalFormatting>
  <conditionalFormatting sqref="P505">
    <cfRule type="cellIs" dxfId="1090" priority="18" operator="lessThan">
      <formula>0</formula>
    </cfRule>
  </conditionalFormatting>
  <conditionalFormatting sqref="P513">
    <cfRule type="cellIs" dxfId="1089" priority="17" operator="lessThan">
      <formula>0</formula>
    </cfRule>
  </conditionalFormatting>
  <conditionalFormatting sqref="P522">
    <cfRule type="cellIs" dxfId="1088" priority="16" operator="lessThan">
      <formula>0</formula>
    </cfRule>
  </conditionalFormatting>
  <conditionalFormatting sqref="P530">
    <cfRule type="cellIs" dxfId="1087" priority="15" operator="lessThan">
      <formula>0</formula>
    </cfRule>
  </conditionalFormatting>
  <conditionalFormatting sqref="P538">
    <cfRule type="cellIs" dxfId="1086" priority="14" operator="lessThan">
      <formula>0</formula>
    </cfRule>
  </conditionalFormatting>
  <conditionalFormatting sqref="P553">
    <cfRule type="cellIs" dxfId="1085" priority="13" operator="lessThan">
      <formula>0</formula>
    </cfRule>
  </conditionalFormatting>
  <conditionalFormatting sqref="P561">
    <cfRule type="cellIs" dxfId="1084" priority="12" operator="lessThan">
      <formula>0</formula>
    </cfRule>
  </conditionalFormatting>
  <conditionalFormatting sqref="P590">
    <cfRule type="cellIs" dxfId="1083" priority="11" operator="lessThan">
      <formula>0</formula>
    </cfRule>
  </conditionalFormatting>
  <conditionalFormatting sqref="P720:P723">
    <cfRule type="cellIs" dxfId="1082" priority="10" operator="lessThan">
      <formula>0</formula>
    </cfRule>
  </conditionalFormatting>
  <conditionalFormatting sqref="P722">
    <cfRule type="cellIs" dxfId="1081" priority="9" operator="lessThan">
      <formula>0</formula>
    </cfRule>
  </conditionalFormatting>
  <conditionalFormatting sqref="P639:P640">
    <cfRule type="expression" dxfId="1080" priority="7">
      <formula>P639/O639&gt;1</formula>
    </cfRule>
    <cfRule type="expression" dxfId="1079" priority="8">
      <formula>P639/O639&lt;1</formula>
    </cfRule>
  </conditionalFormatting>
  <conditionalFormatting sqref="P639:P640">
    <cfRule type="cellIs" dxfId="1078" priority="6" operator="lessThan">
      <formula>0</formula>
    </cfRule>
  </conditionalFormatting>
  <conditionalFormatting sqref="P492:P496">
    <cfRule type="cellIs" dxfId="1077" priority="5" operator="lessThan">
      <formula>0</formula>
    </cfRule>
  </conditionalFormatting>
  <conditionalFormatting sqref="P492:P496">
    <cfRule type="expression" dxfId="1076" priority="3">
      <formula>P492/O492&gt;1</formula>
    </cfRule>
    <cfRule type="expression" dxfId="1075" priority="4">
      <formula>P492/O492&lt;1</formula>
    </cfRule>
  </conditionalFormatting>
  <conditionalFormatting sqref="P357:P360">
    <cfRule type="cellIs" dxfId="1074" priority="2" operator="lessThan">
      <formula>0</formula>
    </cfRule>
  </conditionalFormatting>
  <conditionalFormatting sqref="P661">
    <cfRule type="cellIs" dxfId="1073" priority="1" operator="lessThan">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E607" zoomScale="75" zoomScaleNormal="75" workbookViewId="0">
      <selection activeCell="P620" sqref="P620"/>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t="s">
        <v>6</v>
      </c>
      <c r="B2" t="s">
        <v>729</v>
      </c>
      <c r="C2" t="s">
        <v>395</v>
      </c>
      <c r="D2" t="s">
        <v>396</v>
      </c>
      <c r="E2" t="s">
        <v>397</v>
      </c>
      <c r="F2" t="s">
        <v>398</v>
      </c>
      <c r="G2" t="s">
        <v>399</v>
      </c>
      <c r="H2" t="s">
        <v>400</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449</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312</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385</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711</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712</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689</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478</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454</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455</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316</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456</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713</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386</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711</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714</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317</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469</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318</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470</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472</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473</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474</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319</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715</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320</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475</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476</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321</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322</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477</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324</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479</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480</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481</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482</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485</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486</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487</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325</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488</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326</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479</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480</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489</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490</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493</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327</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328</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496</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497</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498</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499</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500</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501</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502</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504</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505</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506</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329</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507</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513</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330</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515</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516</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632</v>
      </c>
      <c r="B69" t="s">
        <v>730</v>
      </c>
      <c r="C69" t="s">
        <v>633</v>
      </c>
      <c r="D69" t="s">
        <v>634</v>
      </c>
      <c r="E69" t="s">
        <v>635</v>
      </c>
      <c r="F69" t="s">
        <v>636</v>
      </c>
      <c r="G69" t="s">
        <v>637</v>
      </c>
      <c r="H69" t="s">
        <v>638</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686</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687</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688</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321</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324</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326</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385</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386</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389</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369</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729</v>
      </c>
      <c r="C125" t="s">
        <v>395</v>
      </c>
      <c r="D125" t="s">
        <v>517</v>
      </c>
      <c r="E125" t="s">
        <v>397</v>
      </c>
      <c r="F125" t="s">
        <v>398</v>
      </c>
      <c r="G125" t="s">
        <v>399</v>
      </c>
      <c r="H125" t="s">
        <v>518</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530</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531</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348</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350</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387</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311</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351</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534</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353</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362</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388</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535</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358</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706</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538</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359</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360</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539</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540</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541</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542</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543</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544</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717</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547</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550</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718</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551</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552</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728</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732</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555</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632</v>
      </c>
      <c r="B161" t="s">
        <v>730</v>
      </c>
      <c r="C161" t="s">
        <v>633</v>
      </c>
      <c r="D161" t="s">
        <v>634</v>
      </c>
      <c r="E161" t="s">
        <v>635</v>
      </c>
      <c r="F161" t="s">
        <v>636</v>
      </c>
      <c r="G161" t="s">
        <v>637</v>
      </c>
      <c r="H161" t="s">
        <v>638</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686</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687</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688</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729</v>
      </c>
      <c r="C216" t="s">
        <v>395</v>
      </c>
      <c r="D216" t="s">
        <v>396</v>
      </c>
      <c r="E216" t="s">
        <v>397</v>
      </c>
      <c r="F216" t="s">
        <v>398</v>
      </c>
      <c r="G216" t="s">
        <v>399</v>
      </c>
      <c r="H216" t="s">
        <v>400</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557</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707</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361</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362</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563</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719</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565</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566</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567</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569</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570</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720</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573</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574</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350</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359</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575</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576</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577</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578</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721</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722</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581</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582</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583</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584</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585</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586</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601</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587</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363</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595</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596</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364</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596</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597</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723</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365</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604</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607</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608</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609</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610</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611</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614</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615</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616</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617</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618</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620</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621</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622</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624</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625</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626</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366</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367</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630</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631</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632</v>
      </c>
      <c r="B278" t="s">
        <v>730</v>
      </c>
      <c r="C278" t="s">
        <v>633</v>
      </c>
      <c r="D278" t="s">
        <v>634</v>
      </c>
      <c r="E278" t="s">
        <v>635</v>
      </c>
      <c r="F278" t="s">
        <v>636</v>
      </c>
      <c r="G278" t="s">
        <v>637</v>
      </c>
      <c r="H278" t="s">
        <v>638</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381</v>
      </c>
      <c r="Q346" s="134" t="s">
        <v>382</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19" t="s">
        <v>11</v>
      </c>
      <c r="C348" s="219"/>
      <c r="D348" s="219"/>
      <c r="E348" s="219"/>
      <c r="F348" s="219"/>
      <c r="G348" s="219"/>
      <c r="H348" s="219"/>
      <c r="I348" s="219"/>
      <c r="J348" s="219"/>
      <c r="K348" s="219"/>
      <c r="L348" s="219"/>
      <c r="M348" s="219"/>
      <c r="N348" s="219"/>
      <c r="O348" s="219"/>
      <c r="P348" s="6"/>
      <c r="Q348" s="3"/>
    </row>
    <row r="349" spans="1:53">
      <c r="B349" s="220" t="s">
        <v>312</v>
      </c>
      <c r="C349" s="220"/>
      <c r="D349" s="220"/>
      <c r="E349" s="220"/>
      <c r="F349" s="220"/>
      <c r="G349" s="220"/>
      <c r="H349" s="220"/>
      <c r="I349" s="220"/>
      <c r="J349" s="220"/>
      <c r="K349" s="220"/>
      <c r="L349" s="220"/>
      <c r="M349" s="220"/>
      <c r="N349" s="220"/>
      <c r="O349" s="220"/>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390</v>
      </c>
    </row>
    <row r="355" spans="2:17">
      <c r="B355" s="220" t="s">
        <v>385</v>
      </c>
      <c r="C355" s="220"/>
      <c r="D355" s="220"/>
      <c r="E355" s="220"/>
      <c r="F355" s="220"/>
      <c r="G355" s="220"/>
      <c r="H355" s="220"/>
      <c r="I355" s="220"/>
      <c r="J355" s="220"/>
      <c r="K355" s="220"/>
      <c r="L355" s="220"/>
      <c r="M355" s="220"/>
      <c r="N355" s="220"/>
      <c r="O355" s="220"/>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390</v>
      </c>
    </row>
    <row r="361" spans="2:17">
      <c r="B361" s="221" t="s">
        <v>316</v>
      </c>
      <c r="C361" s="222"/>
      <c r="D361" s="222"/>
      <c r="E361" s="222"/>
      <c r="F361" s="222"/>
      <c r="G361" s="222"/>
      <c r="H361" s="222"/>
      <c r="I361" s="222"/>
      <c r="J361" s="222"/>
      <c r="K361" s="222"/>
      <c r="L361" s="222"/>
      <c r="M361" s="222"/>
      <c r="N361" s="222"/>
      <c r="O361" s="223"/>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390</v>
      </c>
    </row>
    <row r="367" spans="2:17">
      <c r="B367" s="220" t="s">
        <v>386</v>
      </c>
      <c r="C367" s="220"/>
      <c r="D367" s="220"/>
      <c r="E367" s="220"/>
      <c r="F367" s="220"/>
      <c r="G367" s="220"/>
      <c r="H367" s="220"/>
      <c r="I367" s="220"/>
      <c r="J367" s="220"/>
      <c r="K367" s="220"/>
      <c r="L367" s="220"/>
      <c r="M367" s="220"/>
      <c r="N367" s="220"/>
      <c r="O367" s="220"/>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390</v>
      </c>
    </row>
    <row r="373" spans="2:17">
      <c r="B373" s="224" t="s">
        <v>389</v>
      </c>
      <c r="C373" s="224"/>
      <c r="D373" s="224"/>
      <c r="E373" s="224"/>
      <c r="F373" s="224"/>
      <c r="G373" s="224"/>
      <c r="H373" s="224"/>
      <c r="I373" s="224"/>
      <c r="J373" s="224"/>
      <c r="K373" s="224"/>
      <c r="L373" s="224"/>
      <c r="M373" s="224"/>
      <c r="N373" s="224"/>
      <c r="O373" s="224"/>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390</v>
      </c>
    </row>
    <row r="379" spans="2:17">
      <c r="B379" s="220" t="s">
        <v>317</v>
      </c>
      <c r="C379" s="220"/>
      <c r="D379" s="220"/>
      <c r="E379" s="220"/>
      <c r="F379" s="220"/>
      <c r="G379" s="220"/>
      <c r="H379" s="220"/>
      <c r="I379" s="220"/>
      <c r="J379" s="220"/>
      <c r="K379" s="220"/>
      <c r="L379" s="220"/>
      <c r="M379" s="220"/>
      <c r="N379" s="220"/>
      <c r="O379" s="220"/>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390</v>
      </c>
    </row>
    <row r="385" spans="1:17">
      <c r="B385" s="220" t="s">
        <v>318</v>
      </c>
      <c r="C385" s="220"/>
      <c r="D385" s="220"/>
      <c r="E385" s="220"/>
      <c r="F385" s="220"/>
      <c r="G385" s="220"/>
      <c r="H385" s="220"/>
      <c r="I385" s="220"/>
      <c r="J385" s="220"/>
      <c r="K385" s="220"/>
      <c r="L385" s="220"/>
      <c r="M385" s="220"/>
      <c r="N385" s="220"/>
      <c r="O385" s="220"/>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390</v>
      </c>
    </row>
    <row r="391" spans="1:17">
      <c r="B391" s="224" t="s">
        <v>319</v>
      </c>
      <c r="C391" s="224"/>
      <c r="D391" s="224"/>
      <c r="E391" s="224"/>
      <c r="F391" s="224"/>
      <c r="G391" s="224"/>
      <c r="H391" s="224"/>
      <c r="I391" s="224"/>
      <c r="J391" s="224"/>
      <c r="K391" s="224"/>
      <c r="L391" s="224"/>
      <c r="M391" s="224"/>
      <c r="N391" s="224"/>
      <c r="O391" s="224"/>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390</v>
      </c>
    </row>
    <row r="397" spans="1:17">
      <c r="B397" s="219" t="s">
        <v>320</v>
      </c>
      <c r="C397" s="219"/>
      <c r="D397" s="219"/>
      <c r="E397" s="219"/>
      <c r="F397" s="219"/>
      <c r="G397" s="219"/>
      <c r="H397" s="219"/>
      <c r="I397" s="219"/>
      <c r="J397" s="219"/>
      <c r="K397" s="219"/>
      <c r="L397" s="219"/>
      <c r="M397" s="219"/>
      <c r="N397" s="219"/>
      <c r="O397" s="219"/>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18" t="s">
        <v>1</v>
      </c>
      <c r="C402" s="218"/>
      <c r="D402" s="218"/>
      <c r="E402" s="218"/>
      <c r="F402" s="218"/>
      <c r="G402" s="218"/>
      <c r="H402" s="218"/>
      <c r="I402" s="218"/>
      <c r="J402" s="218"/>
      <c r="K402" s="218"/>
      <c r="L402" s="218"/>
      <c r="M402" s="218"/>
      <c r="N402" s="218"/>
      <c r="O402" s="218"/>
    </row>
    <row r="403" spans="1:17">
      <c r="B403" s="217" t="s">
        <v>2</v>
      </c>
      <c r="C403" s="217"/>
      <c r="D403" s="217"/>
      <c r="E403" s="217"/>
      <c r="F403" s="217"/>
      <c r="G403" s="217"/>
      <c r="H403" s="217"/>
      <c r="I403" s="217"/>
      <c r="J403" s="217"/>
      <c r="K403" s="217"/>
      <c r="L403" s="217"/>
      <c r="M403" s="217"/>
      <c r="N403" s="217"/>
      <c r="O403" s="217"/>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390</v>
      </c>
    </row>
    <row r="409" spans="1:17">
      <c r="B409" s="228" t="s">
        <v>3</v>
      </c>
      <c r="C409" s="228"/>
      <c r="D409" s="228"/>
      <c r="E409" s="228"/>
      <c r="F409" s="228"/>
      <c r="G409" s="228"/>
      <c r="H409" s="228"/>
      <c r="I409" s="228"/>
      <c r="J409" s="228"/>
      <c r="K409" s="228"/>
      <c r="L409" s="228"/>
      <c r="M409" s="228"/>
      <c r="N409" s="228"/>
      <c r="O409" s="228"/>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390</v>
      </c>
    </row>
    <row r="415" spans="1:17">
      <c r="B415" s="225" t="s">
        <v>4</v>
      </c>
      <c r="C415" s="225"/>
      <c r="D415" s="225"/>
      <c r="E415" s="225"/>
      <c r="F415" s="225"/>
      <c r="G415" s="225"/>
      <c r="H415" s="225"/>
      <c r="I415" s="225"/>
      <c r="J415" s="225"/>
      <c r="K415" s="225"/>
      <c r="L415" s="225"/>
      <c r="M415" s="225"/>
      <c r="N415" s="225"/>
      <c r="O415" s="225"/>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390</v>
      </c>
    </row>
    <row r="421" spans="2:17">
      <c r="B421" s="218" t="s">
        <v>328</v>
      </c>
      <c r="C421" s="218"/>
      <c r="D421" s="218"/>
      <c r="E421" s="218"/>
      <c r="F421" s="218"/>
      <c r="G421" s="218"/>
      <c r="H421" s="218"/>
      <c r="I421" s="218"/>
      <c r="J421" s="218"/>
      <c r="K421" s="218"/>
      <c r="L421" s="218"/>
      <c r="M421" s="218"/>
      <c r="N421" s="218"/>
      <c r="O421" s="218"/>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390</v>
      </c>
    </row>
    <row r="427" spans="2:17">
      <c r="B427" s="226" t="s">
        <v>17</v>
      </c>
      <c r="C427" s="226"/>
      <c r="D427" s="226"/>
      <c r="E427" s="226"/>
      <c r="F427" s="226"/>
      <c r="G427" s="226"/>
      <c r="H427" s="226"/>
      <c r="I427" s="226"/>
      <c r="J427" s="226"/>
      <c r="K427" s="226"/>
      <c r="L427" s="226"/>
      <c r="M427" s="226"/>
      <c r="N427" s="226"/>
      <c r="O427" s="226"/>
      <c r="P427" s="6"/>
      <c r="Q427" s="11"/>
    </row>
    <row r="428" spans="2:17">
      <c r="B428" s="227" t="s">
        <v>329</v>
      </c>
      <c r="C428" s="227"/>
      <c r="D428" s="227"/>
      <c r="E428" s="227"/>
      <c r="F428" s="227"/>
      <c r="G428" s="227"/>
      <c r="H428" s="227"/>
      <c r="I428" s="227"/>
      <c r="J428" s="227"/>
      <c r="K428" s="227"/>
      <c r="L428" s="227"/>
      <c r="M428" s="227"/>
      <c r="N428" s="227"/>
      <c r="O428" s="227"/>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390</v>
      </c>
    </row>
    <row r="434" spans="1:18">
      <c r="B434" s="226" t="s">
        <v>330</v>
      </c>
      <c r="C434" s="226"/>
      <c r="D434" s="226"/>
      <c r="E434" s="226"/>
      <c r="F434" s="226"/>
      <c r="G434" s="226"/>
      <c r="H434" s="226"/>
      <c r="I434" s="226"/>
      <c r="J434" s="226"/>
      <c r="K434" s="226"/>
      <c r="L434" s="226"/>
      <c r="M434" s="226"/>
      <c r="N434" s="226"/>
      <c r="O434" s="226"/>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390</v>
      </c>
    </row>
    <row r="440" spans="1:18">
      <c r="B440" s="219" t="s">
        <v>18</v>
      </c>
      <c r="C440" s="219"/>
      <c r="D440" s="219"/>
      <c r="E440" s="219"/>
      <c r="F440" s="219"/>
      <c r="G440" s="219"/>
      <c r="H440" s="219"/>
      <c r="I440" s="219"/>
      <c r="J440" s="219"/>
      <c r="K440" s="219"/>
      <c r="L440" s="219"/>
      <c r="M440" s="219"/>
      <c r="N440" s="219"/>
      <c r="O440" s="219"/>
      <c r="P440" s="6"/>
      <c r="Q440" s="15"/>
    </row>
    <row r="441" spans="1:18">
      <c r="B441" s="219" t="s">
        <v>350</v>
      </c>
      <c r="C441" s="219"/>
      <c r="D441" s="219"/>
      <c r="E441" s="219"/>
      <c r="F441" s="219"/>
      <c r="G441" s="219"/>
      <c r="H441" s="219"/>
      <c r="I441" s="219"/>
      <c r="J441" s="219"/>
      <c r="K441" s="219"/>
      <c r="L441" s="219"/>
      <c r="M441" s="219"/>
      <c r="N441" s="219"/>
      <c r="O441" s="219"/>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390</v>
      </c>
    </row>
    <row r="449" spans="1:17">
      <c r="B449" s="219" t="s">
        <v>387</v>
      </c>
      <c r="C449" s="219"/>
      <c r="D449" s="219"/>
      <c r="E449" s="219"/>
      <c r="F449" s="219"/>
      <c r="G449" s="219"/>
      <c r="H449" s="219"/>
      <c r="I449" s="219"/>
      <c r="J449" s="219"/>
      <c r="K449" s="219"/>
      <c r="L449" s="219"/>
      <c r="M449" s="219"/>
      <c r="N449" s="219"/>
      <c r="O449" s="219"/>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390</v>
      </c>
    </row>
    <row r="457" spans="1:17">
      <c r="B457" s="219" t="s">
        <v>311</v>
      </c>
      <c r="C457" s="219"/>
      <c r="D457" s="219"/>
      <c r="E457" s="219"/>
      <c r="F457" s="219"/>
      <c r="G457" s="219"/>
      <c r="H457" s="219"/>
      <c r="I457" s="219"/>
      <c r="J457" s="219"/>
      <c r="K457" s="219"/>
      <c r="L457" s="219"/>
      <c r="M457" s="219"/>
      <c r="N457" s="219"/>
      <c r="O457" s="219"/>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390</v>
      </c>
    </row>
    <row r="465" spans="2:17">
      <c r="B465" s="219" t="s">
        <v>357</v>
      </c>
      <c r="C465" s="219"/>
      <c r="D465" s="219"/>
      <c r="E465" s="219"/>
      <c r="F465" s="219"/>
      <c r="G465" s="219"/>
      <c r="H465" s="219"/>
      <c r="I465" s="219"/>
      <c r="J465" s="219"/>
      <c r="K465" s="219"/>
      <c r="L465" s="219"/>
      <c r="M465" s="219"/>
      <c r="N465" s="219"/>
      <c r="O465" s="219"/>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19" t="s">
        <v>358</v>
      </c>
      <c r="C471" s="219"/>
      <c r="D471" s="219"/>
      <c r="E471" s="219"/>
      <c r="F471" s="219"/>
      <c r="G471" s="219"/>
      <c r="H471" s="219"/>
      <c r="I471" s="219"/>
      <c r="J471" s="219"/>
      <c r="K471" s="219"/>
      <c r="L471" s="219"/>
      <c r="M471" s="219"/>
      <c r="N471" s="219"/>
      <c r="O471" s="219"/>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19" t="s">
        <v>351</v>
      </c>
      <c r="C477" s="219"/>
      <c r="D477" s="219"/>
      <c r="E477" s="219"/>
      <c r="F477" s="219"/>
      <c r="G477" s="219"/>
      <c r="H477" s="219"/>
      <c r="I477" s="219"/>
      <c r="J477" s="219"/>
      <c r="K477" s="219"/>
      <c r="L477" s="219"/>
      <c r="M477" s="219"/>
      <c r="N477" s="219"/>
      <c r="O477" s="219"/>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25" t="s">
        <v>359</v>
      </c>
      <c r="C484" s="225"/>
      <c r="D484" s="225"/>
      <c r="E484" s="225"/>
      <c r="F484" s="225"/>
      <c r="G484" s="225"/>
      <c r="H484" s="225"/>
      <c r="I484" s="225"/>
      <c r="J484" s="225"/>
      <c r="K484" s="225"/>
      <c r="L484" s="225"/>
      <c r="M484" s="225"/>
      <c r="N484" s="225"/>
      <c r="O484" s="225"/>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390</v>
      </c>
    </row>
    <row r="492" spans="1:17">
      <c r="B492" s="226" t="s">
        <v>370</v>
      </c>
      <c r="C492" s="226"/>
      <c r="D492" s="226"/>
      <c r="E492" s="226"/>
      <c r="F492" s="226"/>
      <c r="G492" s="226"/>
      <c r="H492" s="226"/>
      <c r="I492" s="226"/>
      <c r="J492" s="226"/>
      <c r="K492" s="226"/>
      <c r="L492" s="226"/>
      <c r="M492" s="226"/>
      <c r="N492" s="226"/>
      <c r="O492" s="226"/>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25" t="s">
        <v>353</v>
      </c>
      <c r="C500" s="225"/>
      <c r="D500" s="225"/>
      <c r="E500" s="225"/>
      <c r="F500" s="225"/>
      <c r="G500" s="225"/>
      <c r="H500" s="225"/>
      <c r="I500" s="225"/>
      <c r="J500" s="225"/>
      <c r="K500" s="225"/>
      <c r="L500" s="225"/>
      <c r="M500" s="225"/>
      <c r="N500" s="225"/>
      <c r="O500" s="225"/>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390</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26" t="s">
        <v>25</v>
      </c>
      <c r="C508" s="226"/>
      <c r="D508" s="226"/>
      <c r="E508" s="226"/>
      <c r="F508" s="226"/>
      <c r="G508" s="226"/>
      <c r="H508" s="226"/>
      <c r="I508" s="226"/>
      <c r="J508" s="226"/>
      <c r="K508" s="226"/>
      <c r="L508" s="226"/>
      <c r="M508" s="226"/>
      <c r="N508" s="226"/>
      <c r="O508" s="226"/>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25" t="s">
        <v>362</v>
      </c>
      <c r="C516" s="225"/>
      <c r="D516" s="225"/>
      <c r="E516" s="225"/>
      <c r="F516" s="225"/>
      <c r="G516" s="225"/>
      <c r="H516" s="225"/>
      <c r="I516" s="225"/>
      <c r="J516" s="225"/>
      <c r="K516" s="225"/>
      <c r="L516" s="225"/>
      <c r="M516" s="225"/>
      <c r="N516" s="225"/>
      <c r="O516" s="225"/>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390</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25" t="s">
        <v>388</v>
      </c>
      <c r="C524" s="225"/>
      <c r="D524" s="225"/>
      <c r="E524" s="225"/>
      <c r="F524" s="225"/>
      <c r="G524" s="225"/>
      <c r="H524" s="225"/>
      <c r="I524" s="225"/>
      <c r="J524" s="225"/>
      <c r="K524" s="225"/>
      <c r="L524" s="225"/>
      <c r="M524" s="225"/>
      <c r="N524" s="225"/>
      <c r="O524" s="225"/>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390</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26" t="s">
        <v>29</v>
      </c>
      <c r="C532" s="226"/>
      <c r="D532" s="226"/>
      <c r="E532" s="226"/>
      <c r="F532" s="226"/>
      <c r="G532" s="226"/>
      <c r="H532" s="226"/>
      <c r="I532" s="226"/>
      <c r="J532" s="226"/>
      <c r="K532" s="226"/>
      <c r="L532" s="226"/>
      <c r="M532" s="226"/>
      <c r="N532" s="226"/>
      <c r="O532" s="226"/>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30" t="s">
        <v>360</v>
      </c>
      <c r="C539" s="230"/>
      <c r="D539" s="230"/>
      <c r="E539" s="230"/>
      <c r="F539" s="230"/>
      <c r="G539" s="230"/>
      <c r="H539" s="230"/>
      <c r="I539" s="230"/>
      <c r="J539" s="230"/>
      <c r="K539" s="230"/>
      <c r="L539" s="230"/>
      <c r="M539" s="230"/>
      <c r="N539" s="230"/>
      <c r="O539" s="230"/>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26" t="s">
        <v>728</v>
      </c>
      <c r="C546" s="226"/>
      <c r="D546" s="226"/>
      <c r="E546" s="226"/>
      <c r="F546" s="226"/>
      <c r="G546" s="226"/>
      <c r="H546" s="226"/>
      <c r="I546" s="226"/>
      <c r="J546" s="226"/>
      <c r="K546" s="226"/>
      <c r="L546" s="226"/>
      <c r="M546" s="226"/>
      <c r="N546" s="226"/>
      <c r="O546" s="226"/>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19" t="s">
        <v>9</v>
      </c>
      <c r="C554" s="219"/>
      <c r="D554" s="219"/>
      <c r="E554" s="219"/>
      <c r="F554" s="219"/>
      <c r="G554" s="219"/>
      <c r="H554" s="219"/>
      <c r="I554" s="219"/>
      <c r="J554" s="219"/>
      <c r="K554" s="219"/>
      <c r="L554" s="219"/>
      <c r="M554" s="219"/>
      <c r="N554" s="219"/>
      <c r="O554" s="219"/>
    </row>
    <row r="555" spans="1:17">
      <c r="B555" s="238" t="s">
        <v>361</v>
      </c>
      <c r="C555" s="238"/>
      <c r="D555" s="238"/>
      <c r="E555" s="238"/>
      <c r="F555" s="238"/>
      <c r="G555" s="238"/>
      <c r="H555" s="238"/>
      <c r="I555" s="238"/>
      <c r="J555" s="238"/>
      <c r="K555" s="238"/>
      <c r="L555" s="238"/>
      <c r="M555" s="238"/>
      <c r="N555" s="238"/>
      <c r="O555" s="238"/>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390</v>
      </c>
    </row>
    <row r="561" spans="2:17">
      <c r="B561" s="219" t="s">
        <v>363</v>
      </c>
      <c r="C561" s="219"/>
      <c r="D561" s="219"/>
      <c r="E561" s="219"/>
      <c r="F561" s="219"/>
      <c r="G561" s="219"/>
      <c r="H561" s="219"/>
      <c r="I561" s="219"/>
      <c r="J561" s="219"/>
      <c r="K561" s="219"/>
      <c r="L561" s="219"/>
      <c r="M561" s="219"/>
      <c r="N561" s="219"/>
      <c r="O561" s="219"/>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26" t="s">
        <v>34</v>
      </c>
      <c r="C567" s="226"/>
      <c r="D567" s="226"/>
      <c r="E567" s="226"/>
      <c r="F567" s="226"/>
      <c r="G567" s="226"/>
      <c r="H567" s="226"/>
      <c r="I567" s="226"/>
      <c r="J567" s="226"/>
      <c r="K567" s="226"/>
      <c r="L567" s="226"/>
      <c r="M567" s="226"/>
      <c r="N567" s="226"/>
      <c r="O567" s="226"/>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37" t="s">
        <v>10</v>
      </c>
      <c r="C572" s="237"/>
      <c r="D572" s="237"/>
      <c r="E572" s="237"/>
      <c r="F572" s="237"/>
      <c r="G572" s="237"/>
      <c r="H572" s="237"/>
      <c r="I572" s="237"/>
      <c r="J572" s="237"/>
      <c r="K572" s="237"/>
      <c r="L572" s="237"/>
      <c r="M572" s="237"/>
      <c r="N572" s="237"/>
      <c r="O572" s="237"/>
      <c r="P572" s="6"/>
      <c r="Q572" s="9"/>
    </row>
    <row r="573" spans="2:17">
      <c r="B573" s="217" t="s">
        <v>364</v>
      </c>
      <c r="C573" s="217"/>
      <c r="D573" s="217"/>
      <c r="E573" s="217"/>
      <c r="F573" s="217"/>
      <c r="G573" s="217"/>
      <c r="H573" s="217"/>
      <c r="I573" s="217"/>
      <c r="J573" s="217"/>
      <c r="K573" s="217"/>
      <c r="L573" s="217"/>
      <c r="M573" s="217"/>
      <c r="N573" s="217"/>
      <c r="O573" s="217"/>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30" t="s">
        <v>365</v>
      </c>
      <c r="C578" s="230"/>
      <c r="D578" s="230"/>
      <c r="E578" s="230"/>
      <c r="F578" s="230"/>
      <c r="G578" s="230"/>
      <c r="H578" s="230"/>
      <c r="I578" s="230"/>
      <c r="J578" s="230"/>
      <c r="K578" s="230"/>
      <c r="L578" s="230"/>
      <c r="M578" s="230"/>
      <c r="N578" s="230"/>
      <c r="O578" s="230"/>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26" t="s">
        <v>366</v>
      </c>
      <c r="C583" s="226"/>
      <c r="D583" s="226"/>
      <c r="E583" s="226"/>
      <c r="F583" s="226"/>
      <c r="G583" s="226"/>
      <c r="H583" s="226"/>
      <c r="I583" s="226"/>
      <c r="J583" s="226"/>
      <c r="K583" s="226"/>
      <c r="L583" s="226"/>
      <c r="M583" s="226"/>
      <c r="N583" s="226"/>
      <c r="O583" s="226"/>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29" t="s">
        <v>367</v>
      </c>
      <c r="C588" s="229"/>
      <c r="D588" s="229"/>
      <c r="E588" s="229"/>
      <c r="F588" s="229"/>
      <c r="G588" s="229"/>
      <c r="H588" s="229"/>
      <c r="I588" s="229"/>
      <c r="J588" s="229"/>
      <c r="K588" s="229"/>
      <c r="L588" s="229"/>
      <c r="M588" s="229"/>
      <c r="N588" s="229"/>
      <c r="O588" s="229"/>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31" t="s">
        <v>35</v>
      </c>
      <c r="C593" s="231"/>
      <c r="D593" s="231"/>
      <c r="E593" s="231"/>
      <c r="F593" s="231"/>
      <c r="G593" s="231"/>
      <c r="H593" s="231"/>
      <c r="I593" s="231"/>
      <c r="J593" s="231"/>
      <c r="K593" s="231"/>
      <c r="L593" s="231"/>
      <c r="M593" s="231"/>
      <c r="N593" s="231"/>
      <c r="O593" s="231"/>
      <c r="P593" s="28"/>
      <c r="Q593" s="89"/>
    </row>
    <row r="594" spans="2:17">
      <c r="B594" s="236" t="s">
        <v>36</v>
      </c>
      <c r="C594" s="236"/>
      <c r="D594" s="236"/>
      <c r="E594" s="236"/>
      <c r="F594" s="236"/>
      <c r="G594" s="236"/>
      <c r="H594" s="236"/>
      <c r="I594" s="236"/>
      <c r="J594" s="236"/>
      <c r="K594" s="236"/>
      <c r="L594" s="236"/>
      <c r="M594" s="236"/>
      <c r="N594" s="236"/>
      <c r="O594" s="236"/>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36" t="s">
        <v>368</v>
      </c>
      <c r="C597" s="236"/>
      <c r="D597" s="236"/>
      <c r="E597" s="236"/>
      <c r="F597" s="236"/>
      <c r="G597" s="236"/>
      <c r="H597" s="236"/>
      <c r="I597" s="236"/>
      <c r="J597" s="236"/>
      <c r="K597" s="236"/>
      <c r="L597" s="236"/>
      <c r="M597" s="236"/>
      <c r="N597" s="236"/>
      <c r="O597" s="236"/>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36" t="s">
        <v>42</v>
      </c>
      <c r="C600" s="236"/>
      <c r="D600" s="236"/>
      <c r="E600" s="236"/>
      <c r="F600" s="236"/>
      <c r="G600" s="236"/>
      <c r="H600" s="236"/>
      <c r="I600" s="236"/>
      <c r="J600" s="236"/>
      <c r="K600" s="236"/>
      <c r="L600" s="236"/>
      <c r="M600" s="236"/>
      <c r="N600" s="236"/>
      <c r="O600" s="236"/>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85860000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3.8083685372338549</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16.23843300067178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5.9055849252825894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ht="14.25">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ht="14.25">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40.50</v>
      </c>
      <c r="P614" s="150" t="s">
        <v>203</v>
      </c>
      <c r="Q614" s="36" t="s">
        <v>57</v>
      </c>
    </row>
    <row r="615" spans="1:17">
      <c r="B615" s="232" t="s">
        <v>64</v>
      </c>
      <c r="C615" s="233"/>
      <c r="D615" s="233"/>
      <c r="E615" s="233"/>
      <c r="F615" s="233"/>
      <c r="G615" s="233"/>
      <c r="H615" s="233"/>
      <c r="I615" s="233"/>
      <c r="J615" s="233"/>
      <c r="K615" s="233"/>
      <c r="L615" s="233"/>
      <c r="M615" s="233"/>
      <c r="N615" s="233"/>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11.514134484406455</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34" t="s">
        <v>73</v>
      </c>
      <c r="C623" s="235"/>
      <c r="D623" s="235"/>
      <c r="E623" s="235"/>
      <c r="F623" s="235"/>
      <c r="G623" s="235"/>
      <c r="H623" s="235"/>
      <c r="I623" s="235"/>
      <c r="J623" s="235"/>
      <c r="K623" s="235"/>
      <c r="L623" s="235"/>
      <c r="M623" s="235"/>
      <c r="N623" s="235"/>
      <c r="O623" s="129"/>
      <c r="P623" s="28"/>
      <c r="Q623" s="89"/>
    </row>
    <row r="624" spans="1:17" s="3" customFormat="1" ht="14.25">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42.04</v>
      </c>
      <c r="P625" s="31"/>
      <c r="Q625" s="36" t="s">
        <v>75</v>
      </c>
    </row>
    <row r="626" spans="1:17" s="3" customFormat="1" ht="14.25">
      <c r="B626" s="72"/>
      <c r="I626" s="61"/>
      <c r="J626" s="61"/>
      <c r="K626" s="61"/>
      <c r="L626" s="61"/>
      <c r="M626" s="61"/>
      <c r="N626" s="62" t="e">
        <f>+N625/B625-1</f>
        <v>#DIV/0!</v>
      </c>
      <c r="O626" s="62" t="e">
        <f>+O625/C625-1</f>
        <v>#DIV/0!</v>
      </c>
      <c r="P626" s="31"/>
      <c r="Q626" s="63" t="s">
        <v>76</v>
      </c>
    </row>
    <row r="627" spans="1:17" s="70" customFormat="1" ht="14.25">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42.04</v>
      </c>
      <c r="P629" s="31"/>
      <c r="Q629" s="36" t="s">
        <v>75</v>
      </c>
    </row>
    <row r="630" spans="1:17" s="3" customFormat="1" ht="14.25">
      <c r="B630" s="72"/>
      <c r="I630" s="61"/>
      <c r="J630" s="61"/>
      <c r="K630" s="61"/>
      <c r="L630" s="61"/>
      <c r="M630" s="61"/>
      <c r="N630" s="62" t="e">
        <f>+N629/C629-1</f>
        <v>#DIV/0!</v>
      </c>
      <c r="O630" s="62" t="e">
        <f>+O629/D629-1</f>
        <v>#DIV/0!</v>
      </c>
      <c r="P630" s="31"/>
      <c r="Q630" s="63" t="s">
        <v>76</v>
      </c>
    </row>
    <row r="631" spans="1:17" s="70" customFormat="1" ht="14.25">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42.04</v>
      </c>
      <c r="P633" s="31"/>
      <c r="Q633" s="36" t="s">
        <v>75</v>
      </c>
    </row>
    <row r="634" spans="1:17" s="3" customFormat="1" ht="14.25">
      <c r="B634" s="72"/>
      <c r="I634" s="61"/>
      <c r="J634" s="61"/>
      <c r="K634" s="61"/>
      <c r="L634" s="61"/>
      <c r="M634" s="61"/>
      <c r="N634" s="62" t="e">
        <f>+N633/D633-1</f>
        <v>#DIV/0!</v>
      </c>
      <c r="O634" s="62" t="e">
        <f>+O633/E633-1</f>
        <v>#DIV/0!</v>
      </c>
      <c r="P634" s="31"/>
      <c r="Q634" s="63" t="s">
        <v>76</v>
      </c>
    </row>
    <row r="635" spans="1:17" s="70" customFormat="1" ht="14.25">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42.04</v>
      </c>
      <c r="P637" s="31"/>
      <c r="Q637" s="36" t="s">
        <v>75</v>
      </c>
    </row>
    <row r="638" spans="1:17" s="3" customFormat="1" ht="14.25">
      <c r="B638" s="72"/>
      <c r="I638" s="61"/>
      <c r="J638" s="61"/>
      <c r="K638" s="61"/>
      <c r="L638" s="61"/>
      <c r="M638" s="61"/>
      <c r="N638" s="62" t="e">
        <f>+N637/E637-1</f>
        <v>#DIV/0!</v>
      </c>
      <c r="O638" s="62" t="e">
        <f>+O637/F637-1</f>
        <v>#DIV/0!</v>
      </c>
      <c r="P638" s="31"/>
      <c r="Q638" s="63" t="s">
        <v>76</v>
      </c>
    </row>
    <row r="639" spans="1:17" s="70" customFormat="1" ht="14.25">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42.04</v>
      </c>
      <c r="P641" s="31"/>
      <c r="Q641" s="36" t="s">
        <v>75</v>
      </c>
    </row>
    <row r="642" spans="1:17" s="3" customFormat="1" ht="14.25">
      <c r="B642" s="72"/>
      <c r="I642" s="61"/>
      <c r="J642" s="61"/>
      <c r="K642" s="61"/>
      <c r="L642" s="61"/>
      <c r="M642" s="61"/>
      <c r="N642" s="62" t="e">
        <f>+N641/F641-1</f>
        <v>#DIV/0!</v>
      </c>
      <c r="O642" s="62" t="e">
        <f>+O641/G641-1</f>
        <v>#DIV/0!</v>
      </c>
      <c r="P642" s="31"/>
      <c r="Q642" s="63" t="s">
        <v>76</v>
      </c>
    </row>
    <row r="643" spans="1:17" s="70" customFormat="1" ht="14.25">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42.04</v>
      </c>
      <c r="P645" s="31"/>
      <c r="Q645" s="36" t="s">
        <v>75</v>
      </c>
    </row>
    <row r="646" spans="1:17" s="3" customFormat="1" ht="14.25">
      <c r="B646" s="72"/>
      <c r="I646" s="61"/>
      <c r="J646" s="61"/>
      <c r="K646" s="61"/>
      <c r="L646" s="61"/>
      <c r="M646" s="61"/>
      <c r="N646" s="62" t="e">
        <f>+N645/G645-1</f>
        <v>#DIV/0!</v>
      </c>
      <c r="O646" s="62">
        <f>+O645/H645-1</f>
        <v>2.7572122410287081</v>
      </c>
      <c r="P646" s="31"/>
      <c r="Q646" s="63" t="s">
        <v>76</v>
      </c>
    </row>
    <row r="647" spans="1:17" s="70" customFormat="1" ht="14.25">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42.04</v>
      </c>
      <c r="P649" s="31"/>
      <c r="Q649" s="36" t="s">
        <v>75</v>
      </c>
    </row>
    <row r="650" spans="1:17" s="3" customFormat="1" ht="14.25">
      <c r="B650" s="72"/>
      <c r="I650" s="61"/>
      <c r="J650" s="61"/>
      <c r="K650" s="61"/>
      <c r="L650" s="61"/>
      <c r="M650" s="61"/>
      <c r="N650" s="62">
        <f>+N649/H649-1</f>
        <v>3.7119134226274983</v>
      </c>
      <c r="O650" s="62">
        <f>+O649/I649-1</f>
        <v>1.2667093560295459</v>
      </c>
      <c r="P650" s="31"/>
      <c r="Q650" s="63" t="s">
        <v>76</v>
      </c>
    </row>
    <row r="651" spans="1:17" s="70" customFormat="1" ht="14.25">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0.20815783732863444</v>
      </c>
      <c r="P651" s="68"/>
      <c r="Q651" s="69" t="s">
        <v>77</v>
      </c>
    </row>
    <row r="652" spans="1:17" s="3" customFormat="1" ht="14.25">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41.91</v>
      </c>
      <c r="P653" s="31"/>
      <c r="Q653" s="36" t="s">
        <v>75</v>
      </c>
    </row>
    <row r="654" spans="1:17" s="3" customFormat="1" ht="14.25">
      <c r="B654" s="72"/>
      <c r="I654" s="61"/>
      <c r="J654" s="61"/>
      <c r="K654" s="61"/>
      <c r="L654" s="61"/>
      <c r="M654" s="61"/>
      <c r="N654" s="62">
        <f>+N653/I653-1</f>
        <v>1.8556834094822046</v>
      </c>
      <c r="O654" s="62">
        <f>+O653/J653-1</f>
        <v>0.96026603573126001</v>
      </c>
      <c r="P654" s="31"/>
      <c r="Q654" s="63" t="s">
        <v>76</v>
      </c>
    </row>
    <row r="655" spans="1:17" s="70" customFormat="1" ht="14.25">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0.14687900825639016</v>
      </c>
      <c r="P655" s="68"/>
      <c r="Q655" s="69" t="s">
        <v>77</v>
      </c>
    </row>
    <row r="656" spans="1:17" s="3" customFormat="1" ht="14.25">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41.71</v>
      </c>
      <c r="P657" s="31"/>
      <c r="Q657" s="36" t="s">
        <v>75</v>
      </c>
    </row>
    <row r="658" spans="1:17" s="3" customFormat="1" ht="14.25">
      <c r="B658" s="72"/>
      <c r="I658" s="61"/>
      <c r="J658" s="61"/>
      <c r="K658" s="61"/>
      <c r="L658" s="61"/>
      <c r="M658" s="61"/>
      <c r="N658" s="62">
        <f>+N657/J657-1</f>
        <v>1.4736972361901377</v>
      </c>
      <c r="O658" s="62">
        <f>+O657/K657-1</f>
        <v>0.2688560231186341</v>
      </c>
      <c r="P658" s="31"/>
      <c r="Q658" s="63" t="s">
        <v>76</v>
      </c>
    </row>
    <row r="659" spans="1:17" s="70" customFormat="1" ht="14.25">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0.14515392883252351</v>
      </c>
      <c r="P659" s="68"/>
      <c r="Q659" s="69" t="s">
        <v>77</v>
      </c>
    </row>
    <row r="660" spans="1:17" s="3" customFormat="1" ht="14.25">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41.61</v>
      </c>
      <c r="P661" s="31"/>
      <c r="Q661" s="36" t="s">
        <v>75</v>
      </c>
    </row>
    <row r="662" spans="1:17" s="3" customFormat="1" ht="14.25">
      <c r="B662" s="72"/>
      <c r="I662" s="61"/>
      <c r="J662" s="61"/>
      <c r="K662" s="61"/>
      <c r="L662" s="61"/>
      <c r="M662" s="61"/>
      <c r="N662" s="62">
        <f>+N661/K661-1</f>
        <v>0.5956329973985659</v>
      </c>
      <c r="O662" s="62">
        <f>+O661/L661-1</f>
        <v>-2.387291786719048E-2</v>
      </c>
      <c r="P662" s="31"/>
      <c r="Q662" s="63" t="s">
        <v>76</v>
      </c>
    </row>
    <row r="663" spans="1:17" s="70" customFormat="1" ht="14.25">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6.1507976863365933E-2</v>
      </c>
      <c r="P663" s="68"/>
      <c r="Q663" s="69" t="s">
        <v>77</v>
      </c>
    </row>
    <row r="664" spans="1:17" s="3" customFormat="1" ht="14.25">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41.43</v>
      </c>
      <c r="P665" s="31"/>
      <c r="Q665" s="36" t="s">
        <v>75</v>
      </c>
    </row>
    <row r="666" spans="1:17" s="3" customFormat="1" ht="14.25">
      <c r="B666" s="72"/>
      <c r="I666" s="61"/>
      <c r="J666" s="61"/>
      <c r="K666" s="61"/>
      <c r="L666" s="61"/>
      <c r="M666" s="61"/>
      <c r="N666" s="62">
        <f>+N665/L665-1</f>
        <v>0.22768389737962536</v>
      </c>
      <c r="O666" s="62">
        <f>+O665/M665-1</f>
        <v>-0.21416251766769356</v>
      </c>
      <c r="P666" s="31"/>
      <c r="Q666" s="63" t="s">
        <v>76</v>
      </c>
    </row>
    <row r="667" spans="1:17" s="70" customFormat="1" ht="14.25">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-8.0561104323641462E-3</v>
      </c>
      <c r="P667" s="68"/>
      <c r="Q667" s="69" t="s">
        <v>77</v>
      </c>
    </row>
    <row r="668" spans="1:17" s="3" customFormat="1" ht="14.25">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c r="B669" s="76"/>
      <c r="C669" s="77"/>
      <c r="D669" s="77"/>
      <c r="E669" s="77"/>
      <c r="F669" s="77"/>
      <c r="G669" s="77"/>
      <c r="H669" s="77"/>
      <c r="I669" s="77"/>
      <c r="J669" s="77"/>
      <c r="K669" s="77"/>
      <c r="L669" s="77"/>
      <c r="M669" s="77">
        <f>+M$614+M668</f>
        <v>52.46082451073584</v>
      </c>
      <c r="N669" s="78">
        <f>+N$614+N668</f>
        <v>51.852291842907483</v>
      </c>
      <c r="O669" s="78">
        <f>+O$614+O668</f>
        <v>41.17</v>
      </c>
      <c r="P669" s="31"/>
      <c r="Q669" s="36" t="s">
        <v>75</v>
      </c>
    </row>
    <row r="670" spans="1:17" s="3" customFormat="1" ht="14.25">
      <c r="B670" s="72"/>
      <c r="I670" s="61"/>
      <c r="J670" s="61"/>
      <c r="K670" s="61"/>
      <c r="L670" s="61"/>
      <c r="M670" s="61"/>
      <c r="N670" s="62">
        <f>+N669/M669-1</f>
        <v>-1.1599754169014709E-2</v>
      </c>
      <c r="O670" s="62">
        <f>+O669/N669-1</f>
        <v>-0.20601388025954037</v>
      </c>
      <c r="P670" s="31"/>
      <c r="Q670" s="63" t="s">
        <v>76</v>
      </c>
    </row>
    <row r="671" spans="1:17" s="70" customFormat="1" ht="14.25">
      <c r="A671" s="64"/>
      <c r="B671" s="65"/>
      <c r="C671" s="66"/>
      <c r="D671" s="66"/>
      <c r="E671" s="66"/>
      <c r="F671" s="66"/>
      <c r="G671" s="66"/>
      <c r="H671" s="66"/>
      <c r="I671" s="66"/>
      <c r="J671" s="66"/>
      <c r="K671" s="66"/>
      <c r="L671" s="66"/>
      <c r="M671" s="66"/>
      <c r="N671" s="67">
        <f>RATE(N$347-$M$347,,-$M669,N669)</f>
        <v>-1.1599754169014766E-2</v>
      </c>
      <c r="O671" s="67">
        <f>RATE(O$347-$M$347,,-$M669,O669)</f>
        <v>-0.11412411933797154</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072" priority="1130" operator="lessThan">
      <formula>0</formula>
    </cfRule>
  </conditionalFormatting>
  <conditionalFormatting sqref="P546">
    <cfRule type="cellIs" dxfId="1071" priority="1129" operator="lessThan">
      <formula>0</formula>
    </cfRule>
  </conditionalFormatting>
  <conditionalFormatting sqref="B347:N347">
    <cfRule type="cellIs" dxfId="1070" priority="1128" operator="lessThan">
      <formula>0</formula>
    </cfRule>
  </conditionalFormatting>
  <conditionalFormatting sqref="B347:N347">
    <cfRule type="cellIs" dxfId="1069" priority="1127" operator="lessThan">
      <formula>0</formula>
    </cfRule>
  </conditionalFormatting>
  <conditionalFormatting sqref="Q551">
    <cfRule type="cellIs" dxfId="1068" priority="1123" operator="lessThan">
      <formula>0</formula>
    </cfRule>
  </conditionalFormatting>
  <conditionalFormatting sqref="Q485:Q488">
    <cfRule type="cellIs" dxfId="1067" priority="1126" operator="lessThan">
      <formula>0</formula>
    </cfRule>
  </conditionalFormatting>
  <conditionalFormatting sqref="Q489:Q490">
    <cfRule type="cellIs" dxfId="1066" priority="1125" operator="lessThan">
      <formula>0</formula>
    </cfRule>
  </conditionalFormatting>
  <conditionalFormatting sqref="Q489:Q490">
    <cfRule type="cellIs" dxfId="1065" priority="1124" operator="lessThan">
      <formula>0</formula>
    </cfRule>
  </conditionalFormatting>
  <conditionalFormatting sqref="P547:P550">
    <cfRule type="cellIs" dxfId="1064" priority="1121" operator="lessThan">
      <formula>0</formula>
    </cfRule>
  </conditionalFormatting>
  <conditionalFormatting sqref="Q371">
    <cfRule type="cellIs" dxfId="1063" priority="1089" operator="lessThan">
      <formula>0</formula>
    </cfRule>
  </conditionalFormatting>
  <conditionalFormatting sqref="Q551">
    <cfRule type="cellIs" dxfId="1062" priority="1122" operator="lessThan">
      <formula>0</formula>
    </cfRule>
  </conditionalFormatting>
  <conditionalFormatting sqref="J352:N353 K350:N351">
    <cfRule type="cellIs" dxfId="1061" priority="1116" operator="lessThan">
      <formula>0</formula>
    </cfRule>
  </conditionalFormatting>
  <conditionalFormatting sqref="Q353">
    <cfRule type="cellIs" dxfId="1060" priority="1109" operator="lessThan">
      <formula>0</formula>
    </cfRule>
  </conditionalFormatting>
  <conditionalFormatting sqref="Q450:Q454">
    <cfRule type="cellIs" dxfId="1059" priority="1120" operator="lessThan">
      <formula>0</formula>
    </cfRule>
  </conditionalFormatting>
  <conditionalFormatting sqref="J350">
    <cfRule type="cellIs" dxfId="1058" priority="1115" operator="lessThan">
      <formula>0</formula>
    </cfRule>
  </conditionalFormatting>
  <conditionalFormatting sqref="P348:Q349 Q350:Q352">
    <cfRule type="cellIs" dxfId="1057" priority="1119" operator="lessThan">
      <formula>0</formula>
    </cfRule>
  </conditionalFormatting>
  <conditionalFormatting sqref="B348">
    <cfRule type="cellIs" dxfId="1056" priority="1114" operator="lessThan">
      <formula>0</formula>
    </cfRule>
  </conditionalFormatting>
  <conditionalFormatting sqref="P397:Q397 Q398:Q400">
    <cfRule type="cellIs" dxfId="1055" priority="1059" operator="lessThan">
      <formula>0</formula>
    </cfRule>
  </conditionalFormatting>
  <conditionalFormatting sqref="P348:P349">
    <cfRule type="cellIs" dxfId="1054" priority="1118" operator="lessThan">
      <formula>0</formula>
    </cfRule>
  </conditionalFormatting>
  <conditionalFormatting sqref="P350:P353">
    <cfRule type="cellIs" dxfId="1053" priority="1117" operator="lessThan">
      <formula>0</formula>
    </cfRule>
  </conditionalFormatting>
  <conditionalFormatting sqref="Q401">
    <cfRule type="cellIs" dxfId="1052" priority="1056" operator="lessThan">
      <formula>0</formula>
    </cfRule>
  </conditionalFormatting>
  <conditionalFormatting sqref="Q354">
    <cfRule type="cellIs" dxfId="1051" priority="1112" operator="lessThan">
      <formula>0</formula>
    </cfRule>
  </conditionalFormatting>
  <conditionalFormatting sqref="Q408">
    <cfRule type="cellIs" dxfId="1050" priority="1043" operator="lessThan">
      <formula>0</formula>
    </cfRule>
  </conditionalFormatting>
  <conditionalFormatting sqref="P398:P400">
    <cfRule type="cellIs" dxfId="1049" priority="1057" operator="lessThan">
      <formula>0</formula>
    </cfRule>
  </conditionalFormatting>
  <conditionalFormatting sqref="C356:J356">
    <cfRule type="cellIs" dxfId="1048" priority="1103" operator="lessThan">
      <formula>0</formula>
    </cfRule>
  </conditionalFormatting>
  <conditionalFormatting sqref="H390">
    <cfRule type="cellIs" dxfId="1047" priority="1037" operator="lessThan">
      <formula>0</formula>
    </cfRule>
  </conditionalFormatting>
  <conditionalFormatting sqref="Q401">
    <cfRule type="cellIs" dxfId="1046" priority="1055" operator="lessThan">
      <formula>0</formula>
    </cfRule>
  </conditionalFormatting>
  <conditionalFormatting sqref="B349">
    <cfRule type="cellIs" dxfId="1045" priority="1113" operator="lessThan">
      <formula>0</formula>
    </cfRule>
  </conditionalFormatting>
  <conditionalFormatting sqref="J351">
    <cfRule type="cellIs" dxfId="1044" priority="1110" operator="lessThan">
      <formula>0</formula>
    </cfRule>
  </conditionalFormatting>
  <conditionalFormatting sqref="P354">
    <cfRule type="cellIs" dxfId="1043" priority="1111" operator="lessThan">
      <formula>0</formula>
    </cfRule>
  </conditionalFormatting>
  <conditionalFormatting sqref="P421">
    <cfRule type="cellIs" dxfId="1042" priority="1031" operator="lessThan">
      <formula>0</formula>
    </cfRule>
  </conditionalFormatting>
  <conditionalFormatting sqref="Q353">
    <cfRule type="cellIs" dxfId="1041" priority="1108" operator="lessThan">
      <formula>0</formula>
    </cfRule>
  </conditionalFormatting>
  <conditionalFormatting sqref="P355:Q355 Q356:Q358">
    <cfRule type="cellIs" dxfId="1040" priority="1107" operator="lessThan">
      <formula>0</formula>
    </cfRule>
  </conditionalFormatting>
  <conditionalFormatting sqref="P355">
    <cfRule type="cellIs" dxfId="1039" priority="1106" operator="lessThan">
      <formula>0</formula>
    </cfRule>
  </conditionalFormatting>
  <conditionalFormatting sqref="P356:P359">
    <cfRule type="cellIs" dxfId="1038" priority="1105" operator="lessThan">
      <formula>0</formula>
    </cfRule>
  </conditionalFormatting>
  <conditionalFormatting sqref="I357 K357:N357 C358:M359 K356:M356">
    <cfRule type="cellIs" dxfId="1037" priority="1104" operator="lessThan">
      <formula>0</formula>
    </cfRule>
  </conditionalFormatting>
  <conditionalFormatting sqref="B355">
    <cfRule type="cellIs" dxfId="1036" priority="1101" operator="lessThan">
      <formula>0</formula>
    </cfRule>
  </conditionalFormatting>
  <conditionalFormatting sqref="I356">
    <cfRule type="cellIs" dxfId="1035" priority="1102" operator="lessThan">
      <formula>0</formula>
    </cfRule>
  </conditionalFormatting>
  <conditionalFormatting sqref="Q360">
    <cfRule type="cellIs" dxfId="1034" priority="1100" operator="lessThan">
      <formula>0</formula>
    </cfRule>
  </conditionalFormatting>
  <conditionalFormatting sqref="C357:J357">
    <cfRule type="cellIs" dxfId="1033" priority="1099" operator="lessThan">
      <formula>0</formula>
    </cfRule>
  </conditionalFormatting>
  <conditionalFormatting sqref="Q359">
    <cfRule type="cellIs" dxfId="1032" priority="1098" operator="lessThan">
      <formula>0</formula>
    </cfRule>
  </conditionalFormatting>
  <conditionalFormatting sqref="Q359">
    <cfRule type="cellIs" dxfId="1031" priority="1097" operator="lessThan">
      <formula>0</formula>
    </cfRule>
  </conditionalFormatting>
  <conditionalFormatting sqref="P367:Q367 Q368:Q370">
    <cfRule type="cellIs" dxfId="1030" priority="1096" operator="lessThan">
      <formula>0</formula>
    </cfRule>
  </conditionalFormatting>
  <conditionalFormatting sqref="P367">
    <cfRule type="cellIs" dxfId="1029" priority="1095" operator="lessThan">
      <formula>0</formula>
    </cfRule>
  </conditionalFormatting>
  <conditionalFormatting sqref="J368">
    <cfRule type="cellIs" dxfId="1028" priority="1093" operator="lessThan">
      <formula>0</formula>
    </cfRule>
  </conditionalFormatting>
  <conditionalFormatting sqref="K368:N369 J370:M371">
    <cfRule type="cellIs" dxfId="1027" priority="1094" operator="lessThan">
      <formula>0</formula>
    </cfRule>
  </conditionalFormatting>
  <conditionalFormatting sqref="P379">
    <cfRule type="cellIs" dxfId="1026" priority="1086" operator="lessThan">
      <formula>0</formula>
    </cfRule>
  </conditionalFormatting>
  <conditionalFormatting sqref="Q372">
    <cfRule type="cellIs" dxfId="1025" priority="1091" operator="lessThan">
      <formula>0</formula>
    </cfRule>
  </conditionalFormatting>
  <conditionalFormatting sqref="B367">
    <cfRule type="cellIs" dxfId="1024" priority="1092" operator="lessThan">
      <formula>0</formula>
    </cfRule>
  </conditionalFormatting>
  <conditionalFormatting sqref="P404:P406">
    <cfRule type="cellIs" dxfId="1023" priority="1044" operator="lessThan">
      <formula>0</formula>
    </cfRule>
  </conditionalFormatting>
  <conditionalFormatting sqref="J369">
    <cfRule type="cellIs" dxfId="1022" priority="1090" operator="lessThan">
      <formula>0</formula>
    </cfRule>
  </conditionalFormatting>
  <conditionalFormatting sqref="Q371">
    <cfRule type="cellIs" dxfId="1021" priority="1088" operator="lessThan">
      <formula>0</formula>
    </cfRule>
  </conditionalFormatting>
  <conditionalFormatting sqref="P379:Q379 Q380:Q382">
    <cfRule type="cellIs" dxfId="1020" priority="1087" operator="lessThan">
      <formula>0</formula>
    </cfRule>
  </conditionalFormatting>
  <conditionalFormatting sqref="Q383">
    <cfRule type="cellIs" dxfId="1019" priority="1078" operator="lessThan">
      <formula>0</formula>
    </cfRule>
  </conditionalFormatting>
  <conditionalFormatting sqref="I381 K380:N381 C382:M383">
    <cfRule type="cellIs" dxfId="1018" priority="1085" operator="lessThan">
      <formula>0</formula>
    </cfRule>
  </conditionalFormatting>
  <conditionalFormatting sqref="I380">
    <cfRule type="cellIs" dxfId="1017" priority="1083" operator="lessThan">
      <formula>0</formula>
    </cfRule>
  </conditionalFormatting>
  <conditionalFormatting sqref="C380:J380">
    <cfRule type="cellIs" dxfId="1016" priority="1084" operator="lessThan">
      <formula>0</formula>
    </cfRule>
  </conditionalFormatting>
  <conditionalFormatting sqref="B379">
    <cfRule type="cellIs" dxfId="1015" priority="1082" operator="lessThan">
      <formula>0</formula>
    </cfRule>
  </conditionalFormatting>
  <conditionalFormatting sqref="Q384">
    <cfRule type="cellIs" dxfId="1014" priority="1081" operator="lessThan">
      <formula>0</formula>
    </cfRule>
  </conditionalFormatting>
  <conditionalFormatting sqref="Q429:Q431">
    <cfRule type="cellIs" dxfId="1013" priority="1022" operator="lessThan">
      <formula>0</formula>
    </cfRule>
  </conditionalFormatting>
  <conditionalFormatting sqref="C381:J381">
    <cfRule type="cellIs" dxfId="1012" priority="1080" operator="lessThan">
      <formula>0</formula>
    </cfRule>
  </conditionalFormatting>
  <conditionalFormatting sqref="Q383">
    <cfRule type="cellIs" dxfId="1011" priority="1079" operator="lessThan">
      <formula>0</formula>
    </cfRule>
  </conditionalFormatting>
  <conditionalFormatting sqref="Q389">
    <cfRule type="cellIs" dxfId="1010" priority="1067" operator="lessThan">
      <formula>0</formula>
    </cfRule>
  </conditionalFormatting>
  <conditionalFormatting sqref="P391:Q391 Q392:Q394">
    <cfRule type="cellIs" dxfId="1009" priority="1066" operator="lessThan">
      <formula>0</formula>
    </cfRule>
  </conditionalFormatting>
  <conditionalFormatting sqref="P391">
    <cfRule type="cellIs" dxfId="1008" priority="1065" operator="lessThan">
      <formula>0</formula>
    </cfRule>
  </conditionalFormatting>
  <conditionalFormatting sqref="P392:P394">
    <cfRule type="cellIs" dxfId="1007" priority="1064" operator="lessThan">
      <formula>0</formula>
    </cfRule>
  </conditionalFormatting>
  <conditionalFormatting sqref="Q396">
    <cfRule type="cellIs" dxfId="1006" priority="1062" operator="lessThan">
      <formula>0</formula>
    </cfRule>
  </conditionalFormatting>
  <conditionalFormatting sqref="B391">
    <cfRule type="cellIs" dxfId="1005" priority="1063" operator="lessThan">
      <formula>0</formula>
    </cfRule>
  </conditionalFormatting>
  <conditionalFormatting sqref="Q395">
    <cfRule type="cellIs" dxfId="1004" priority="1061" operator="lessThan">
      <formula>0</formula>
    </cfRule>
  </conditionalFormatting>
  <conditionalFormatting sqref="P385:Q385 Q386:Q388">
    <cfRule type="cellIs" dxfId="1003" priority="1077" operator="lessThan">
      <formula>0</formula>
    </cfRule>
  </conditionalFormatting>
  <conditionalFormatting sqref="P385">
    <cfRule type="cellIs" dxfId="1002" priority="1076" operator="lessThan">
      <formula>0</formula>
    </cfRule>
  </conditionalFormatting>
  <conditionalFormatting sqref="P386:P388">
    <cfRule type="cellIs" dxfId="1001" priority="1075" operator="lessThan">
      <formula>0</formula>
    </cfRule>
  </conditionalFormatting>
  <conditionalFormatting sqref="I387 K386:N387 C388:N388 C389:M389">
    <cfRule type="cellIs" dxfId="1000" priority="1074" operator="lessThan">
      <formula>0</formula>
    </cfRule>
  </conditionalFormatting>
  <conditionalFormatting sqref="Q395">
    <cfRule type="cellIs" dxfId="999" priority="1060" operator="lessThan">
      <formula>0</formula>
    </cfRule>
  </conditionalFormatting>
  <conditionalFormatting sqref="J372:M372">
    <cfRule type="cellIs" dxfId="998" priority="1051" operator="lessThan">
      <formula>0</formula>
    </cfRule>
  </conditionalFormatting>
  <conditionalFormatting sqref="C360:M360">
    <cfRule type="cellIs" dxfId="997" priority="1050" operator="lessThan">
      <formula>0</formula>
    </cfRule>
  </conditionalFormatting>
  <conditionalFormatting sqref="J354:N354">
    <cfRule type="cellIs" dxfId="996" priority="1049" operator="lessThan">
      <formula>0</formula>
    </cfRule>
  </conditionalFormatting>
  <conditionalFormatting sqref="I386">
    <cfRule type="cellIs" dxfId="995" priority="1072" operator="lessThan">
      <formula>0</formula>
    </cfRule>
  </conditionalFormatting>
  <conditionalFormatting sqref="C386:J386">
    <cfRule type="cellIs" dxfId="994" priority="1073" operator="lessThan">
      <formula>0</formula>
    </cfRule>
  </conditionalFormatting>
  <conditionalFormatting sqref="B385">
    <cfRule type="cellIs" dxfId="993" priority="1071" operator="lessThan">
      <formula>0</formula>
    </cfRule>
  </conditionalFormatting>
  <conditionalFormatting sqref="Q390">
    <cfRule type="cellIs" dxfId="992" priority="1070" operator="lessThan">
      <formula>0</formula>
    </cfRule>
  </conditionalFormatting>
  <conditionalFormatting sqref="C387:J387">
    <cfRule type="cellIs" dxfId="991" priority="1069" operator="lessThan">
      <formula>0</formula>
    </cfRule>
  </conditionalFormatting>
  <conditionalFormatting sqref="Q389">
    <cfRule type="cellIs" dxfId="990" priority="1068" operator="lessThan">
      <formula>0</formula>
    </cfRule>
  </conditionalFormatting>
  <conditionalFormatting sqref="P397">
    <cfRule type="cellIs" dxfId="989" priority="1058" operator="lessThan">
      <formula>0</formula>
    </cfRule>
  </conditionalFormatting>
  <conditionalFormatting sqref="C396:M396">
    <cfRule type="cellIs" dxfId="988" priority="1054" operator="lessThan">
      <formula>0</formula>
    </cfRule>
  </conditionalFormatting>
  <conditionalFormatting sqref="C390:M390">
    <cfRule type="cellIs" dxfId="987" priority="1053" operator="lessThan">
      <formula>0</formula>
    </cfRule>
  </conditionalFormatting>
  <conditionalFormatting sqref="C384:M384">
    <cfRule type="cellIs" dxfId="986" priority="1052" operator="lessThan">
      <formula>0</formula>
    </cfRule>
  </conditionalFormatting>
  <conditionalFormatting sqref="Q425">
    <cfRule type="cellIs" dxfId="985" priority="1027" operator="lessThan">
      <formula>0</formula>
    </cfRule>
  </conditionalFormatting>
  <conditionalFormatting sqref="H383">
    <cfRule type="cellIs" dxfId="984" priority="1034" operator="lessThan">
      <formula>0</formula>
    </cfRule>
  </conditionalFormatting>
  <conditionalFormatting sqref="H359">
    <cfRule type="cellIs" dxfId="983" priority="1036" operator="lessThan">
      <formula>0</formula>
    </cfRule>
  </conditionalFormatting>
  <conditionalFormatting sqref="H360">
    <cfRule type="cellIs" dxfId="982" priority="1035" operator="lessThan">
      <formula>0</formula>
    </cfRule>
  </conditionalFormatting>
  <conditionalFormatting sqref="P422:P424">
    <cfRule type="cellIs" dxfId="981" priority="1030" operator="lessThan">
      <formula>0</formula>
    </cfRule>
  </conditionalFormatting>
  <conditionalFormatting sqref="B427">
    <cfRule type="cellIs" dxfId="980" priority="1024" operator="lessThan">
      <formula>0</formula>
    </cfRule>
  </conditionalFormatting>
  <conditionalFormatting sqref="B403">
    <cfRule type="cellIs" dxfId="979" priority="1040" operator="lessThan">
      <formula>0</formula>
    </cfRule>
  </conditionalFormatting>
  <conditionalFormatting sqref="P421:Q421 Q422:Q424">
    <cfRule type="cellIs" dxfId="978" priority="1032" operator="lessThan">
      <formula>0</formula>
    </cfRule>
  </conditionalFormatting>
  <conditionalFormatting sqref="Q438">
    <cfRule type="cellIs" dxfId="977" priority="1015" operator="lessThan">
      <formula>0</formula>
    </cfRule>
  </conditionalFormatting>
  <conditionalFormatting sqref="B397">
    <cfRule type="cellIs" dxfId="976" priority="1048" operator="lessThan">
      <formula>0</formula>
    </cfRule>
  </conditionalFormatting>
  <conditionalFormatting sqref="B402">
    <cfRule type="cellIs" dxfId="975" priority="1047" operator="lessThan">
      <formula>0</formula>
    </cfRule>
  </conditionalFormatting>
  <conditionalFormatting sqref="Q407">
    <cfRule type="cellIs" dxfId="974" priority="1041" operator="lessThan">
      <formula>0</formula>
    </cfRule>
  </conditionalFormatting>
  <conditionalFormatting sqref="P403:Q403 Q404:Q406">
    <cfRule type="cellIs" dxfId="973" priority="1046" operator="lessThan">
      <formula>0</formula>
    </cfRule>
  </conditionalFormatting>
  <conditionalFormatting sqref="P403">
    <cfRule type="cellIs" dxfId="972" priority="1045" operator="lessThan">
      <formula>0</formula>
    </cfRule>
  </conditionalFormatting>
  <conditionalFormatting sqref="Q407">
    <cfRule type="cellIs" dxfId="971" priority="1042" operator="lessThan">
      <formula>0</formula>
    </cfRule>
  </conditionalFormatting>
  <conditionalFormatting sqref="B434">
    <cfRule type="cellIs" dxfId="970" priority="1013" operator="lessThan">
      <formula>0</formula>
    </cfRule>
  </conditionalFormatting>
  <conditionalFormatting sqref="H384">
    <cfRule type="cellIs" dxfId="969" priority="1033" operator="lessThan">
      <formula>0</formula>
    </cfRule>
  </conditionalFormatting>
  <conditionalFormatting sqref="Q433">
    <cfRule type="cellIs" dxfId="968" priority="1014" operator="lessThan">
      <formula>0</formula>
    </cfRule>
  </conditionalFormatting>
  <conditionalFormatting sqref="Q556:Q558">
    <cfRule type="cellIs" dxfId="967" priority="1012" operator="lessThan">
      <formula>0</formula>
    </cfRule>
  </conditionalFormatting>
  <conditionalFormatting sqref="J558:N558 K556:N557 J559:M559">
    <cfRule type="cellIs" dxfId="966" priority="1010" operator="lessThan">
      <formula>0</formula>
    </cfRule>
  </conditionalFormatting>
  <conditionalFormatting sqref="Q432">
    <cfRule type="cellIs" dxfId="965" priority="1019" operator="lessThan">
      <formula>0</formula>
    </cfRule>
  </conditionalFormatting>
  <conditionalFormatting sqref="Q435:Q437">
    <cfRule type="cellIs" dxfId="964" priority="1018" operator="lessThan">
      <formula>0</formula>
    </cfRule>
  </conditionalFormatting>
  <conditionalFormatting sqref="P429:P431">
    <cfRule type="cellIs" dxfId="963" priority="1021" operator="lessThan">
      <formula>0</formula>
    </cfRule>
  </conditionalFormatting>
  <conditionalFormatting sqref="Q432">
    <cfRule type="cellIs" dxfId="962" priority="1020" operator="lessThan">
      <formula>0</formula>
    </cfRule>
  </conditionalFormatting>
  <conditionalFormatting sqref="P556:P558">
    <cfRule type="cellIs" dxfId="961" priority="1011" operator="lessThan">
      <formula>0</formula>
    </cfRule>
  </conditionalFormatting>
  <conditionalFormatting sqref="H396">
    <cfRule type="cellIs" dxfId="960" priority="1039" operator="lessThan">
      <formula>0</formula>
    </cfRule>
  </conditionalFormatting>
  <conditionalFormatting sqref="Q438">
    <cfRule type="cellIs" dxfId="959" priority="1016" operator="lessThan">
      <formula>0</formula>
    </cfRule>
  </conditionalFormatting>
  <conditionalFormatting sqref="Q425">
    <cfRule type="cellIs" dxfId="958" priority="1028" operator="lessThan">
      <formula>0</formula>
    </cfRule>
  </conditionalFormatting>
  <conditionalFormatting sqref="H389">
    <cfRule type="cellIs" dxfId="957" priority="1038" operator="lessThan">
      <formula>0</formula>
    </cfRule>
  </conditionalFormatting>
  <conditionalFormatting sqref="B428">
    <cfRule type="cellIs" dxfId="956" priority="1023" operator="lessThan">
      <formula>0</formula>
    </cfRule>
  </conditionalFormatting>
  <conditionalFormatting sqref="Q559">
    <cfRule type="cellIs" dxfId="955" priority="1007" operator="lessThan">
      <formula>0</formula>
    </cfRule>
  </conditionalFormatting>
  <conditionalFormatting sqref="Q559">
    <cfRule type="cellIs" dxfId="954" priority="1006" operator="lessThan">
      <formula>0</formula>
    </cfRule>
  </conditionalFormatting>
  <conditionalFormatting sqref="P435:P437">
    <cfRule type="cellIs" dxfId="953" priority="1017" operator="lessThan">
      <formula>0</formula>
    </cfRule>
  </conditionalFormatting>
  <conditionalFormatting sqref="P427">
    <cfRule type="cellIs" dxfId="952" priority="1029" operator="lessThan">
      <formula>0</formula>
    </cfRule>
  </conditionalFormatting>
  <conditionalFormatting sqref="Q426:Q427">
    <cfRule type="cellIs" dxfId="951" priority="1025" operator="lessThan">
      <formula>0</formula>
    </cfRule>
  </conditionalFormatting>
  <conditionalFormatting sqref="J557">
    <cfRule type="cellIs" dxfId="950" priority="1008" operator="lessThan">
      <formula>0</formula>
    </cfRule>
  </conditionalFormatting>
  <conditionalFormatting sqref="J562:N562 J564:N565 J563:M563">
    <cfRule type="cellIs" dxfId="949" priority="1000" operator="lessThan">
      <formula>0</formula>
    </cfRule>
  </conditionalFormatting>
  <conditionalFormatting sqref="B421">
    <cfRule type="cellIs" dxfId="948" priority="1026" operator="lessThan">
      <formula>0</formula>
    </cfRule>
  </conditionalFormatting>
  <conditionalFormatting sqref="Q560">
    <cfRule type="cellIs" dxfId="947" priority="1005" operator="lessThan">
      <formula>0</formula>
    </cfRule>
  </conditionalFormatting>
  <conditionalFormatting sqref="J563">
    <cfRule type="cellIs" dxfId="946" priority="999" operator="lessThan">
      <formula>0</formula>
    </cfRule>
  </conditionalFormatting>
  <conditionalFormatting sqref="Q565">
    <cfRule type="cellIs" dxfId="945" priority="998" operator="lessThan">
      <formula>0</formula>
    </cfRule>
  </conditionalFormatting>
  <conditionalFormatting sqref="Q566">
    <cfRule type="cellIs" dxfId="944" priority="996" operator="lessThan">
      <formula>0</formula>
    </cfRule>
  </conditionalFormatting>
  <conditionalFormatting sqref="B588">
    <cfRule type="cellIs" dxfId="943" priority="960" operator="lessThan">
      <formula>0</formula>
    </cfRule>
  </conditionalFormatting>
  <conditionalFormatting sqref="I580 K579:N580 C581:N582">
    <cfRule type="cellIs" dxfId="942" priority="993" operator="lessThan">
      <formula>0</formula>
    </cfRule>
  </conditionalFormatting>
  <conditionalFormatting sqref="C579:N582">
    <cfRule type="cellIs" dxfId="941" priority="992" operator="lessThan">
      <formula>0</formula>
    </cfRule>
  </conditionalFormatting>
  <conditionalFormatting sqref="Q582">
    <cfRule type="cellIs" dxfId="940" priority="988" operator="lessThan">
      <formula>0</formula>
    </cfRule>
  </conditionalFormatting>
  <conditionalFormatting sqref="I579">
    <cfRule type="cellIs" dxfId="939" priority="991" operator="lessThan">
      <formula>0</formula>
    </cfRule>
  </conditionalFormatting>
  <conditionalFormatting sqref="J556:N558 J559:M559">
    <cfRule type="cellIs" dxfId="938" priority="1009" operator="lessThan">
      <formula>0</formula>
    </cfRule>
  </conditionalFormatting>
  <conditionalFormatting sqref="P562:P565">
    <cfRule type="cellIs" dxfId="937" priority="1002" operator="lessThan">
      <formula>0</formula>
    </cfRule>
  </conditionalFormatting>
  <conditionalFormatting sqref="J564:N565 K562:N562 K563:M563">
    <cfRule type="cellIs" dxfId="936" priority="1001" operator="lessThan">
      <formula>0</formula>
    </cfRule>
  </conditionalFormatting>
  <conditionalFormatting sqref="B555">
    <cfRule type="cellIs" dxfId="935" priority="1004" operator="lessThan">
      <formula>0</formula>
    </cfRule>
  </conditionalFormatting>
  <conditionalFormatting sqref="Q565">
    <cfRule type="cellIs" dxfId="934" priority="997" operator="lessThan">
      <formula>0</formula>
    </cfRule>
  </conditionalFormatting>
  <conditionalFormatting sqref="C580:J580">
    <cfRule type="cellIs" dxfId="933" priority="990" operator="lessThan">
      <formula>0</formula>
    </cfRule>
  </conditionalFormatting>
  <conditionalFormatting sqref="Q562:Q564">
    <cfRule type="cellIs" dxfId="932" priority="1003" operator="lessThan">
      <formula>0</formula>
    </cfRule>
  </conditionalFormatting>
  <conditionalFormatting sqref="Q579:Q581">
    <cfRule type="cellIs" dxfId="931" priority="995" operator="lessThan">
      <formula>0</formula>
    </cfRule>
  </conditionalFormatting>
  <conditionalFormatting sqref="P579:P582">
    <cfRule type="cellIs" dxfId="930" priority="994" operator="lessThan">
      <formula>0</formula>
    </cfRule>
  </conditionalFormatting>
  <conditionalFormatting sqref="Q582">
    <cfRule type="cellIs" dxfId="929" priority="989" operator="lessThan">
      <formula>0</formula>
    </cfRule>
  </conditionalFormatting>
  <conditionalFormatting sqref="Q592">
    <cfRule type="cellIs" dxfId="928" priority="964" operator="lessThan">
      <formula>0</formula>
    </cfRule>
  </conditionalFormatting>
  <conditionalFormatting sqref="I589">
    <cfRule type="cellIs" dxfId="927" priority="967" operator="lessThan">
      <formula>0</formula>
    </cfRule>
  </conditionalFormatting>
  <conditionalFormatting sqref="H580:H582">
    <cfRule type="cellIs" dxfId="926" priority="987" operator="lessThan">
      <formula>0</formula>
    </cfRule>
  </conditionalFormatting>
  <conditionalFormatting sqref="H584:H587">
    <cfRule type="cellIs" dxfId="925" priority="974" operator="lessThan">
      <formula>0</formula>
    </cfRule>
  </conditionalFormatting>
  <conditionalFormatting sqref="H579">
    <cfRule type="cellIs" dxfId="924" priority="985" operator="lessThan">
      <formula>0</formula>
    </cfRule>
  </conditionalFormatting>
  <conditionalFormatting sqref="H579:H582">
    <cfRule type="cellIs" dxfId="923" priority="986" operator="lessThan">
      <formula>0</formula>
    </cfRule>
  </conditionalFormatting>
  <conditionalFormatting sqref="B578">
    <cfRule type="cellIs" dxfId="922" priority="984" operator="lessThan">
      <formula>0</formula>
    </cfRule>
  </conditionalFormatting>
  <conditionalFormatting sqref="Q587">
    <cfRule type="cellIs" dxfId="921" priority="976" operator="lessThan">
      <formula>0</formula>
    </cfRule>
  </conditionalFormatting>
  <conditionalFormatting sqref="I584">
    <cfRule type="cellIs" dxfId="920" priority="979" operator="lessThan">
      <formula>0</formula>
    </cfRule>
  </conditionalFormatting>
  <conditionalFormatting sqref="C584:N587">
    <cfRule type="cellIs" dxfId="919" priority="980" operator="lessThan">
      <formula>0</formula>
    </cfRule>
  </conditionalFormatting>
  <conditionalFormatting sqref="Q587">
    <cfRule type="cellIs" dxfId="918" priority="977" operator="lessThan">
      <formula>0</formula>
    </cfRule>
  </conditionalFormatting>
  <conditionalFormatting sqref="H584">
    <cfRule type="cellIs" dxfId="917" priority="973" operator="lessThan">
      <formula>0</formula>
    </cfRule>
  </conditionalFormatting>
  <conditionalFormatting sqref="P584:P587">
    <cfRule type="cellIs" dxfId="916" priority="982" operator="lessThan">
      <formula>0</formula>
    </cfRule>
  </conditionalFormatting>
  <conditionalFormatting sqref="C585:J585">
    <cfRule type="cellIs" dxfId="915" priority="978" operator="lessThan">
      <formula>0</formula>
    </cfRule>
  </conditionalFormatting>
  <conditionalFormatting sqref="H585:H587">
    <cfRule type="cellIs" dxfId="914" priority="975" operator="lessThan">
      <formula>0</formula>
    </cfRule>
  </conditionalFormatting>
  <conditionalFormatting sqref="I585 K584:N585 C586:N587">
    <cfRule type="cellIs" dxfId="913" priority="981" operator="lessThan">
      <formula>0</formula>
    </cfRule>
  </conditionalFormatting>
  <conditionalFormatting sqref="Q584:Q586">
    <cfRule type="cellIs" dxfId="912" priority="983" operator="lessThan">
      <formula>0</formula>
    </cfRule>
  </conditionalFormatting>
  <conditionalFormatting sqref="B583">
    <cfRule type="cellIs" dxfId="911" priority="972" operator="lessThan">
      <formula>0</formula>
    </cfRule>
  </conditionalFormatting>
  <conditionalFormatting sqref="C589:N592">
    <cfRule type="cellIs" dxfId="910" priority="968" operator="lessThan">
      <formula>0</formula>
    </cfRule>
  </conditionalFormatting>
  <conditionalFormatting sqref="Q592">
    <cfRule type="cellIs" dxfId="909" priority="965" operator="lessThan">
      <formula>0</formula>
    </cfRule>
  </conditionalFormatting>
  <conditionalFormatting sqref="H589">
    <cfRule type="cellIs" dxfId="908" priority="961" operator="lessThan">
      <formula>0</formula>
    </cfRule>
  </conditionalFormatting>
  <conditionalFormatting sqref="H589:H592">
    <cfRule type="cellIs" dxfId="907" priority="962" operator="lessThan">
      <formula>0</formula>
    </cfRule>
  </conditionalFormatting>
  <conditionalFormatting sqref="P589:P592">
    <cfRule type="cellIs" dxfId="906" priority="970" operator="lessThan">
      <formula>0</formula>
    </cfRule>
  </conditionalFormatting>
  <conditionalFormatting sqref="C590:J590">
    <cfRule type="cellIs" dxfId="905" priority="966" operator="lessThan">
      <formula>0</formula>
    </cfRule>
  </conditionalFormatting>
  <conditionalFormatting sqref="H590:H592">
    <cfRule type="cellIs" dxfId="904" priority="963" operator="lessThan">
      <formula>0</formula>
    </cfRule>
  </conditionalFormatting>
  <conditionalFormatting sqref="I590 K589:N590 C591:N592">
    <cfRule type="cellIs" dxfId="903" priority="969" operator="lessThan">
      <formula>0</formula>
    </cfRule>
  </conditionalFormatting>
  <conditionalFormatting sqref="Q589:Q591">
    <cfRule type="cellIs" dxfId="902" priority="971" operator="lessThan">
      <formula>0</formula>
    </cfRule>
  </conditionalFormatting>
  <conditionalFormatting sqref="C350:I350">
    <cfRule type="cellIs" dxfId="901" priority="957" operator="lessThan">
      <formula>0</formula>
    </cfRule>
  </conditionalFormatting>
  <conditionalFormatting sqref="C352:I353">
    <cfRule type="cellIs" dxfId="900" priority="958" operator="lessThan">
      <formula>0</formula>
    </cfRule>
  </conditionalFormatting>
  <conditionalFormatting sqref="P492:Q492">
    <cfRule type="cellIs" dxfId="899" priority="941" operator="lessThan">
      <formula>0</formula>
    </cfRule>
  </conditionalFormatting>
  <conditionalFormatting sqref="P485:P488">
    <cfRule type="cellIs" dxfId="898" priority="942" operator="lessThan">
      <formula>0</formula>
    </cfRule>
  </conditionalFormatting>
  <conditionalFormatting sqref="Q574:Q576">
    <cfRule type="cellIs" dxfId="897" priority="911" operator="lessThan">
      <formula>0</formula>
    </cfRule>
  </conditionalFormatting>
  <conditionalFormatting sqref="B484">
    <cfRule type="cellIs" dxfId="896" priority="959" operator="lessThan">
      <formula>0</formula>
    </cfRule>
  </conditionalFormatting>
  <conditionalFormatting sqref="N420">
    <cfRule type="cellIs" dxfId="895" priority="728" operator="lessThan">
      <formula>0</formula>
    </cfRule>
  </conditionalFormatting>
  <conditionalFormatting sqref="C351:I351">
    <cfRule type="cellIs" dxfId="894" priority="956" operator="lessThan">
      <formula>0</formula>
    </cfRule>
  </conditionalFormatting>
  <conditionalFormatting sqref="C354:I354">
    <cfRule type="cellIs" dxfId="893" priority="955" operator="lessThan">
      <formula>0</formula>
    </cfRule>
  </conditionalFormatting>
  <conditionalFormatting sqref="C370:I371">
    <cfRule type="cellIs" dxfId="892" priority="954" operator="lessThan">
      <formula>0</formula>
    </cfRule>
  </conditionalFormatting>
  <conditionalFormatting sqref="C368:I368">
    <cfRule type="cellIs" dxfId="891" priority="953" operator="lessThan">
      <formula>0</formula>
    </cfRule>
  </conditionalFormatting>
  <conditionalFormatting sqref="C369:I369">
    <cfRule type="cellIs" dxfId="890" priority="952" operator="lessThan">
      <formula>0</formula>
    </cfRule>
  </conditionalFormatting>
  <conditionalFormatting sqref="C372:I372">
    <cfRule type="cellIs" dxfId="889" priority="951" operator="lessThan">
      <formula>0</formula>
    </cfRule>
  </conditionalFormatting>
  <conditionalFormatting sqref="C556:I559">
    <cfRule type="cellIs" dxfId="888" priority="949" operator="lessThan">
      <formula>0</formula>
    </cfRule>
  </conditionalFormatting>
  <conditionalFormatting sqref="C557:I557">
    <cfRule type="cellIs" dxfId="887" priority="948" operator="lessThan">
      <formula>0</formula>
    </cfRule>
  </conditionalFormatting>
  <conditionalFormatting sqref="C558:I559">
    <cfRule type="cellIs" dxfId="886" priority="950" operator="lessThan">
      <formula>0</formula>
    </cfRule>
  </conditionalFormatting>
  <conditionalFormatting sqref="C562:I565">
    <cfRule type="cellIs" dxfId="885" priority="946" operator="lessThan">
      <formula>0</formula>
    </cfRule>
  </conditionalFormatting>
  <conditionalFormatting sqref="C563:I563">
    <cfRule type="cellIs" dxfId="884" priority="945" operator="lessThan">
      <formula>0</formula>
    </cfRule>
  </conditionalFormatting>
  <conditionalFormatting sqref="C564:I565">
    <cfRule type="cellIs" dxfId="883" priority="947" operator="lessThan">
      <formula>0</formula>
    </cfRule>
  </conditionalFormatting>
  <conditionalFormatting sqref="C442:C445">
    <cfRule type="cellIs" dxfId="882" priority="944" operator="lessThan">
      <formula>0</formula>
    </cfRule>
  </conditionalFormatting>
  <conditionalFormatting sqref="P450:P453">
    <cfRule type="cellIs" dxfId="881" priority="943" operator="lessThan">
      <formula>0</formula>
    </cfRule>
  </conditionalFormatting>
  <conditionalFormatting sqref="Q493:Q496">
    <cfRule type="cellIs" dxfId="880" priority="940" operator="lessThan">
      <formula>0</formula>
    </cfRule>
  </conditionalFormatting>
  <conditionalFormatting sqref="Q497:Q498">
    <cfRule type="cellIs" dxfId="879" priority="939" operator="lessThan">
      <formula>0</formula>
    </cfRule>
  </conditionalFormatting>
  <conditionalFormatting sqref="Q498">
    <cfRule type="cellIs" dxfId="878" priority="938" operator="lessThan">
      <formula>0</formula>
    </cfRule>
  </conditionalFormatting>
  <conditionalFormatting sqref="Q497">
    <cfRule type="cellIs" dxfId="877" priority="937" operator="lessThan">
      <formula>0</formula>
    </cfRule>
  </conditionalFormatting>
  <conditionalFormatting sqref="P493:P496">
    <cfRule type="cellIs" dxfId="876" priority="936" operator="lessThan">
      <formula>0</formula>
    </cfRule>
  </conditionalFormatting>
  <conditionalFormatting sqref="B492">
    <cfRule type="cellIs" dxfId="875" priority="935" operator="lessThan">
      <formula>0</formula>
    </cfRule>
  </conditionalFormatting>
  <conditionalFormatting sqref="C574:N577">
    <cfRule type="cellIs" dxfId="874" priority="908" operator="lessThan">
      <formula>0</formula>
    </cfRule>
  </conditionalFormatting>
  <conditionalFormatting sqref="Q577">
    <cfRule type="cellIs" dxfId="873" priority="905" operator="lessThan">
      <formula>0</formula>
    </cfRule>
  </conditionalFormatting>
  <conditionalFormatting sqref="H574:H577">
    <cfRule type="cellIs" dxfId="872" priority="902" operator="lessThan">
      <formula>0</formula>
    </cfRule>
  </conditionalFormatting>
  <conditionalFormatting sqref="Q491">
    <cfRule type="cellIs" dxfId="871" priority="934" operator="lessThan">
      <formula>0</formula>
    </cfRule>
  </conditionalFormatting>
  <conditionalFormatting sqref="Q533:Q536 Q538">
    <cfRule type="cellIs" dxfId="870" priority="933" operator="lessThan">
      <formula>0</formula>
    </cfRule>
  </conditionalFormatting>
  <conditionalFormatting sqref="P532">
    <cfRule type="cellIs" dxfId="869" priority="932" operator="lessThan">
      <formula>0</formula>
    </cfRule>
  </conditionalFormatting>
  <conditionalFormatting sqref="Q537">
    <cfRule type="cellIs" dxfId="868" priority="931" operator="lessThan">
      <formula>0</formula>
    </cfRule>
  </conditionalFormatting>
  <conditionalFormatting sqref="Q537">
    <cfRule type="cellIs" dxfId="867" priority="930" operator="lessThan">
      <formula>0</formula>
    </cfRule>
  </conditionalFormatting>
  <conditionalFormatting sqref="P533:P536">
    <cfRule type="cellIs" dxfId="866" priority="929" operator="lessThan">
      <formula>0</formula>
    </cfRule>
  </conditionalFormatting>
  <conditionalFormatting sqref="Q545 Q540:Q543">
    <cfRule type="cellIs" dxfId="865" priority="927" operator="lessThan">
      <formula>0</formula>
    </cfRule>
  </conditionalFormatting>
  <conditionalFormatting sqref="Q544">
    <cfRule type="cellIs" dxfId="864" priority="925" operator="lessThan">
      <formula>0</formula>
    </cfRule>
  </conditionalFormatting>
  <conditionalFormatting sqref="B532">
    <cfRule type="cellIs" dxfId="863" priority="928" operator="lessThan">
      <formula>0</formula>
    </cfRule>
  </conditionalFormatting>
  <conditionalFormatting sqref="P539">
    <cfRule type="cellIs" dxfId="862" priority="926" operator="lessThan">
      <formula>0</formula>
    </cfRule>
  </conditionalFormatting>
  <conditionalFormatting sqref="P540:P543">
    <cfRule type="cellIs" dxfId="861" priority="923" operator="lessThan">
      <formula>0</formula>
    </cfRule>
  </conditionalFormatting>
  <conditionalFormatting sqref="Q544">
    <cfRule type="cellIs" dxfId="860" priority="924" operator="lessThan">
      <formula>0</formula>
    </cfRule>
  </conditionalFormatting>
  <conditionalFormatting sqref="P568:P570 P572">
    <cfRule type="cellIs" dxfId="859" priority="921" operator="lessThan">
      <formula>0</formula>
    </cfRule>
  </conditionalFormatting>
  <conditionalFormatting sqref="Q568:Q570">
    <cfRule type="cellIs" dxfId="858" priority="922" operator="lessThan">
      <formula>0</formula>
    </cfRule>
  </conditionalFormatting>
  <conditionalFormatting sqref="C570:I570">
    <cfRule type="cellIs" dxfId="857" priority="914" operator="lessThan">
      <formula>0</formula>
    </cfRule>
  </conditionalFormatting>
  <conditionalFormatting sqref="C568:I570">
    <cfRule type="cellIs" dxfId="856" priority="913" operator="lessThan">
      <formula>0</formula>
    </cfRule>
  </conditionalFormatting>
  <conditionalFormatting sqref="B567">
    <cfRule type="cellIs" dxfId="855" priority="915" operator="lessThan">
      <formula>0</formula>
    </cfRule>
  </conditionalFormatting>
  <conditionalFormatting sqref="J568:N570">
    <cfRule type="cellIs" dxfId="854" priority="919" operator="lessThan">
      <formula>0</formula>
    </cfRule>
  </conditionalFormatting>
  <conditionalFormatting sqref="P574:P577">
    <cfRule type="cellIs" dxfId="853" priority="910" operator="lessThan">
      <formula>0</formula>
    </cfRule>
  </conditionalFormatting>
  <conditionalFormatting sqref="Q571:Q572">
    <cfRule type="cellIs" dxfId="852" priority="916" operator="lessThan">
      <formula>0</formula>
    </cfRule>
  </conditionalFormatting>
  <conditionalFormatting sqref="C433:M433">
    <cfRule type="cellIs" dxfId="851" priority="710" operator="lessThan">
      <formula>0</formula>
    </cfRule>
  </conditionalFormatting>
  <conditionalFormatting sqref="Q571:Q572">
    <cfRule type="cellIs" dxfId="850" priority="917" operator="lessThan">
      <formula>0</formula>
    </cfRule>
  </conditionalFormatting>
  <conditionalFormatting sqref="J569">
    <cfRule type="cellIs" dxfId="849" priority="918" operator="lessThan">
      <formula>0</formula>
    </cfRule>
  </conditionalFormatting>
  <conditionalFormatting sqref="J570:N570 K568:N569">
    <cfRule type="cellIs" dxfId="848" priority="920" operator="lessThan">
      <formula>0</formula>
    </cfRule>
  </conditionalFormatting>
  <conditionalFormatting sqref="I575 K574:N575 C576:N577">
    <cfRule type="cellIs" dxfId="847" priority="909" operator="lessThan">
      <formula>0</formula>
    </cfRule>
  </conditionalFormatting>
  <conditionalFormatting sqref="N420">
    <cfRule type="cellIs" dxfId="846" priority="729" operator="lessThan">
      <formula>0</formula>
    </cfRule>
  </conditionalFormatting>
  <conditionalFormatting sqref="B429:N429">
    <cfRule type="cellIs" dxfId="845" priority="705" operator="lessThan">
      <formula>0</formula>
    </cfRule>
  </conditionalFormatting>
  <conditionalFormatting sqref="C569:I569">
    <cfRule type="cellIs" dxfId="844" priority="912" operator="lessThan">
      <formula>0</formula>
    </cfRule>
  </conditionalFormatting>
  <conditionalFormatting sqref="B429:N429">
    <cfRule type="cellIs" dxfId="843" priority="706" operator="lessThan">
      <formula>0</formula>
    </cfRule>
  </conditionalFormatting>
  <conditionalFormatting sqref="H433">
    <cfRule type="cellIs" dxfId="842" priority="709" operator="lessThan">
      <formula>0</formula>
    </cfRule>
  </conditionalFormatting>
  <conditionalFormatting sqref="B433">
    <cfRule type="cellIs" dxfId="841" priority="708" operator="lessThan">
      <formula>0</formula>
    </cfRule>
  </conditionalFormatting>
  <conditionalFormatting sqref="B433">
    <cfRule type="cellIs" dxfId="840" priority="707" operator="lessThan">
      <formula>0</formula>
    </cfRule>
  </conditionalFormatting>
  <conditionalFormatting sqref="B429:N429">
    <cfRule type="cellIs" dxfId="839" priority="703" operator="lessThan">
      <formula>0</formula>
    </cfRule>
  </conditionalFormatting>
  <conditionalFormatting sqref="B429:N429">
    <cfRule type="cellIs" dxfId="838" priority="704" operator="lessThan">
      <formula>0</formula>
    </cfRule>
  </conditionalFormatting>
  <conditionalFormatting sqref="B422:N422">
    <cfRule type="cellIs" dxfId="837" priority="715" operator="lessThan">
      <formula>0</formula>
    </cfRule>
  </conditionalFormatting>
  <conditionalFormatting sqref="H574">
    <cfRule type="cellIs" dxfId="836" priority="901" operator="lessThan">
      <formula>0</formula>
    </cfRule>
  </conditionalFormatting>
  <conditionalFormatting sqref="C433:M433">
    <cfRule type="cellIs" dxfId="835" priority="711" operator="lessThan">
      <formula>0</formula>
    </cfRule>
  </conditionalFormatting>
  <conditionalFormatting sqref="H575:H577">
    <cfRule type="cellIs" dxfId="834" priority="903" operator="lessThan">
      <formula>0</formula>
    </cfRule>
  </conditionalFormatting>
  <conditionalFormatting sqref="Q577">
    <cfRule type="cellIs" dxfId="833" priority="904" operator="lessThan">
      <formula>0</formula>
    </cfRule>
  </conditionalFormatting>
  <conditionalFormatting sqref="I574">
    <cfRule type="cellIs" dxfId="832" priority="907" operator="lessThan">
      <formula>0</formula>
    </cfRule>
  </conditionalFormatting>
  <conditionalFormatting sqref="H426">
    <cfRule type="cellIs" dxfId="831" priority="725" operator="lessThan">
      <formula>0</formula>
    </cfRule>
  </conditionalFormatting>
  <conditionalFormatting sqref="C575:J575">
    <cfRule type="cellIs" dxfId="830" priority="906" operator="lessThan">
      <formula>0</formula>
    </cfRule>
  </conditionalFormatting>
  <conditionalFormatting sqref="B573">
    <cfRule type="cellIs" dxfId="829" priority="900" operator="lessThan">
      <formula>0</formula>
    </cfRule>
  </conditionalFormatting>
  <conditionalFormatting sqref="N425">
    <cfRule type="cellIs" dxfId="828" priority="714" operator="lessThan">
      <formula>0</formula>
    </cfRule>
  </conditionalFormatting>
  <conditionalFormatting sqref="C426:M426">
    <cfRule type="cellIs" dxfId="827" priority="726" operator="lessThan">
      <formula>0</formula>
    </cfRule>
  </conditionalFormatting>
  <conditionalFormatting sqref="C426:M426">
    <cfRule type="cellIs" dxfId="826" priority="727" operator="lessThan">
      <formula>0</formula>
    </cfRule>
  </conditionalFormatting>
  <conditionalFormatting sqref="N426">
    <cfRule type="cellIs" dxfId="825" priority="713" operator="lessThan">
      <formula>0</formula>
    </cfRule>
  </conditionalFormatting>
  <conditionalFormatting sqref="B429:N429">
    <cfRule type="cellIs" dxfId="824" priority="701" operator="lessThan">
      <formula>0</formula>
    </cfRule>
  </conditionalFormatting>
  <conditionalFormatting sqref="N426">
    <cfRule type="cellIs" dxfId="823" priority="712" operator="lessThan">
      <formula>0</formula>
    </cfRule>
  </conditionalFormatting>
  <conditionalFormatting sqref="B429:N429">
    <cfRule type="cellIs" dxfId="822" priority="702" operator="lessThan">
      <formula>0</formula>
    </cfRule>
  </conditionalFormatting>
  <conditionalFormatting sqref="B561">
    <cfRule type="cellIs" dxfId="821" priority="899" operator="lessThan">
      <formula>0</formula>
    </cfRule>
  </conditionalFormatting>
  <conditionalFormatting sqref="B426">
    <cfRule type="cellIs" dxfId="820" priority="724" operator="lessThan">
      <formula>0</formula>
    </cfRule>
  </conditionalFormatting>
  <conditionalFormatting sqref="N433">
    <cfRule type="cellIs" dxfId="819" priority="696" operator="lessThan">
      <formula>0</formula>
    </cfRule>
  </conditionalFormatting>
  <conditionalFormatting sqref="B561">
    <cfRule type="cellIs" dxfId="818" priority="898" operator="lessThan">
      <formula>0</formula>
    </cfRule>
  </conditionalFormatting>
  <conditionalFormatting sqref="B554">
    <cfRule type="cellIs" dxfId="817" priority="896" operator="lessThan">
      <formula>0</formula>
    </cfRule>
  </conditionalFormatting>
  <conditionalFormatting sqref="B554">
    <cfRule type="cellIs" dxfId="816" priority="897" operator="lessThan">
      <formula>0</formula>
    </cfRule>
  </conditionalFormatting>
  <conditionalFormatting sqref="B572">
    <cfRule type="cellIs" dxfId="815" priority="894" operator="lessThan">
      <formula>0</formula>
    </cfRule>
  </conditionalFormatting>
  <conditionalFormatting sqref="B572">
    <cfRule type="cellIs" dxfId="814"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813" priority="893" operator="lessThan">
      <formula>0</formula>
    </cfRule>
  </conditionalFormatting>
  <conditionalFormatting sqref="B600">
    <cfRule type="cellIs" dxfId="812" priority="890" operator="lessThan">
      <formula>0</formula>
    </cfRule>
  </conditionalFormatting>
  <conditionalFormatting sqref="B594">
    <cfRule type="cellIs" dxfId="811" priority="892" operator="lessThan">
      <formula>0</formula>
    </cfRule>
  </conditionalFormatting>
  <conditionalFormatting sqref="B597">
    <cfRule type="cellIs" dxfId="810" priority="891" operator="lessThan">
      <formula>0</formula>
    </cfRule>
  </conditionalFormatting>
  <conditionalFormatting sqref="B615">
    <cfRule type="cellIs" dxfId="809" priority="889" operator="lessThan">
      <formula>0</formula>
    </cfRule>
  </conditionalFormatting>
  <conditionalFormatting sqref="B623">
    <cfRule type="cellIs" dxfId="808" priority="888" operator="lessThan">
      <formula>0</formula>
    </cfRule>
  </conditionalFormatting>
  <conditionalFormatting sqref="I626:N626 P624:Q627">
    <cfRule type="cellIs" dxfId="807" priority="887" operator="lessThan">
      <formula>0</formula>
    </cfRule>
  </conditionalFormatting>
  <conditionalFormatting sqref="P415:Q415 Q416:Q418">
    <cfRule type="cellIs" dxfId="806" priority="875" operator="lessThan">
      <formula>0</formula>
    </cfRule>
  </conditionalFormatting>
  <conditionalFormatting sqref="B409">
    <cfRule type="cellIs" dxfId="805" priority="876" operator="lessThan">
      <formula>0</formula>
    </cfRule>
  </conditionalFormatting>
  <conditionalFormatting sqref="P416:P418">
    <cfRule type="cellIs" dxfId="804" priority="873" operator="lessThan">
      <formula>0</formula>
    </cfRule>
  </conditionalFormatting>
  <conditionalFormatting sqref="P415">
    <cfRule type="cellIs" dxfId="803" priority="874" operator="lessThan">
      <formula>0</formula>
    </cfRule>
  </conditionalFormatting>
  <conditionalFormatting sqref="Q419">
    <cfRule type="cellIs" dxfId="802" priority="871" operator="lessThan">
      <formula>0</formula>
    </cfRule>
  </conditionalFormatting>
  <conditionalFormatting sqref="Q420">
    <cfRule type="cellIs" dxfId="801" priority="872" operator="lessThan">
      <formula>0</formula>
    </cfRule>
  </conditionalFormatting>
  <conditionalFormatting sqref="B415">
    <cfRule type="cellIs" dxfId="800" priority="869" operator="lessThan">
      <formula>0</formula>
    </cfRule>
  </conditionalFormatting>
  <conditionalFormatting sqref="Q419">
    <cfRule type="cellIs" dxfId="799" priority="870" operator="lessThan">
      <formula>0</formula>
    </cfRule>
  </conditionalFormatting>
  <conditionalFormatting sqref="B435:N435">
    <cfRule type="cellIs" dxfId="798" priority="689" operator="lessThan">
      <formula>0</formula>
    </cfRule>
  </conditionalFormatting>
  <conditionalFormatting sqref="B435:N435">
    <cfRule type="cellIs" dxfId="797" priority="690" operator="lessThan">
      <formula>0</formula>
    </cfRule>
  </conditionalFormatting>
  <conditionalFormatting sqref="C606:I606">
    <cfRule type="cellIs" dxfId="796" priority="886" operator="lessThan">
      <formula>0</formula>
    </cfRule>
  </conditionalFormatting>
  <conditionalFormatting sqref="C607:I607">
    <cfRule type="cellIs" dxfId="795" priority="885" operator="lessThan">
      <formula>0</formula>
    </cfRule>
  </conditionalFormatting>
  <conditionalFormatting sqref="C611:M611">
    <cfRule type="cellIs" dxfId="794" priority="884" operator="lessThan">
      <formula>0</formula>
    </cfRule>
  </conditionalFormatting>
  <conditionalFormatting sqref="P604">
    <cfRule type="cellIs" dxfId="793" priority="883" operator="lessThan">
      <formula>0</formula>
    </cfRule>
  </conditionalFormatting>
  <conditionalFormatting sqref="P410:P412">
    <cfRule type="cellIs" dxfId="792" priority="880" operator="lessThan">
      <formula>0</formula>
    </cfRule>
  </conditionalFormatting>
  <conditionalFormatting sqref="Q413">
    <cfRule type="cellIs" dxfId="791" priority="877" operator="lessThan">
      <formula>0</formula>
    </cfRule>
  </conditionalFormatting>
  <conditionalFormatting sqref="Q414">
    <cfRule type="cellIs" dxfId="790" priority="879" operator="lessThan">
      <formula>0</formula>
    </cfRule>
  </conditionalFormatting>
  <conditionalFormatting sqref="P409:Q409 Q410:Q412">
    <cfRule type="cellIs" dxfId="789" priority="882" operator="lessThan">
      <formula>0</formula>
    </cfRule>
  </conditionalFormatting>
  <conditionalFormatting sqref="P409">
    <cfRule type="cellIs" dxfId="788" priority="881" operator="lessThan">
      <formula>0</formula>
    </cfRule>
  </conditionalFormatting>
  <conditionalFormatting sqref="Q413">
    <cfRule type="cellIs" dxfId="787" priority="878" operator="lessThan">
      <formula>0</formula>
    </cfRule>
  </conditionalFormatting>
  <conditionalFormatting sqref="B435:N435">
    <cfRule type="cellIs" dxfId="786" priority="688" operator="lessThan">
      <formula>0</formula>
    </cfRule>
  </conditionalFormatting>
  <conditionalFormatting sqref="B435:N435">
    <cfRule type="cellIs" dxfId="785" priority="687" operator="lessThan">
      <formula>0</formula>
    </cfRule>
  </conditionalFormatting>
  <conditionalFormatting sqref="B435:N435">
    <cfRule type="cellIs" dxfId="784" priority="686" operator="lessThan">
      <formula>0</formula>
    </cfRule>
  </conditionalFormatting>
  <conditionalFormatting sqref="B435:N435">
    <cfRule type="cellIs" dxfId="783" priority="684" operator="lessThan">
      <formula>0</formula>
    </cfRule>
  </conditionalFormatting>
  <conditionalFormatting sqref="B435:N435">
    <cfRule type="cellIs" dxfId="782" priority="685" operator="lessThan">
      <formula>0</formula>
    </cfRule>
  </conditionalFormatting>
  <conditionalFormatting sqref="N438">
    <cfRule type="cellIs" dxfId="781" priority="682" operator="lessThan">
      <formula>0</formula>
    </cfRule>
  </conditionalFormatting>
  <conditionalFormatting sqref="B435:N435">
    <cfRule type="cellIs" dxfId="780" priority="683" operator="lessThan">
      <formula>0</formula>
    </cfRule>
  </conditionalFormatting>
  <conditionalFormatting sqref="N439">
    <cfRule type="cellIs" dxfId="779" priority="681" operator="lessThan">
      <formula>0</formula>
    </cfRule>
  </conditionalFormatting>
  <conditionalFormatting sqref="N439">
    <cfRule type="cellIs" dxfId="778" priority="680" operator="lessThan">
      <formula>0</formula>
    </cfRule>
  </conditionalFormatting>
  <conditionalFormatting sqref="D442:N445">
    <cfRule type="cellIs" dxfId="777" priority="677" operator="lessThan">
      <formula>0</formula>
    </cfRule>
  </conditionalFormatting>
  <conditionalFormatting sqref="B442:B445">
    <cfRule type="cellIs" dxfId="776" priority="674" operator="lessThan">
      <formula>0</formula>
    </cfRule>
  </conditionalFormatting>
  <conditionalFormatting sqref="B498">
    <cfRule type="cellIs" dxfId="775" priority="671" operator="lessThan">
      <formula>0</formula>
    </cfRule>
  </conditionalFormatting>
  <conditionalFormatting sqref="C498">
    <cfRule type="cellIs" dxfId="774" priority="668" operator="lessThan">
      <formula>0</formula>
    </cfRule>
  </conditionalFormatting>
  <conditionalFormatting sqref="P553">
    <cfRule type="cellIs" dxfId="773" priority="486" operator="lessThan">
      <formula>0</formula>
    </cfRule>
  </conditionalFormatting>
  <conditionalFormatting sqref="N370">
    <cfRule type="cellIs" dxfId="772" priority="868" operator="lessThan">
      <formula>0</formula>
    </cfRule>
  </conditionalFormatting>
  <conditionalFormatting sqref="N382">
    <cfRule type="cellIs" dxfId="771" priority="867" operator="lessThan">
      <formula>0</formula>
    </cfRule>
  </conditionalFormatting>
  <conditionalFormatting sqref="B354">
    <cfRule type="cellIs" dxfId="770" priority="835" operator="lessThan">
      <formula>0</formula>
    </cfRule>
  </conditionalFormatting>
  <conditionalFormatting sqref="N358">
    <cfRule type="cellIs" dxfId="769" priority="866" operator="lessThan">
      <formula>0</formula>
    </cfRule>
  </conditionalFormatting>
  <conditionalFormatting sqref="B351">
    <cfRule type="cellIs" dxfId="768" priority="836" operator="lessThan">
      <formula>0</formula>
    </cfRule>
  </conditionalFormatting>
  <conditionalFormatting sqref="B551">
    <cfRule type="cellIs" dxfId="767" priority="862" operator="lessThan">
      <formula>0</formula>
    </cfRule>
  </conditionalFormatting>
  <conditionalFormatting sqref="B382:B383">
    <cfRule type="cellIs" dxfId="766" priority="857" operator="lessThan">
      <formula>0</formula>
    </cfRule>
  </conditionalFormatting>
  <conditionalFormatting sqref="B386">
    <cfRule type="cellIs" dxfId="765" priority="853" operator="lessThan">
      <formula>0</formula>
    </cfRule>
  </conditionalFormatting>
  <conditionalFormatting sqref="C350:M353">
    <cfRule type="cellIs" dxfId="764" priority="865" operator="lessThan">
      <formula>0</formula>
    </cfRule>
  </conditionalFormatting>
  <conditionalFormatting sqref="B368">
    <cfRule type="cellIs" dxfId="763" priority="833" operator="lessThan">
      <formula>0</formula>
    </cfRule>
  </conditionalFormatting>
  <conditionalFormatting sqref="B396 B386:B390 B380:B384 B368:B372 B350:B354 B356:B360">
    <cfRule type="cellIs" dxfId="762" priority="864" operator="lessThan">
      <formula>0</formula>
    </cfRule>
  </conditionalFormatting>
  <conditionalFormatting sqref="B358:B359">
    <cfRule type="cellIs" dxfId="761" priority="860" operator="lessThan">
      <formula>0</formula>
    </cfRule>
  </conditionalFormatting>
  <conditionalFormatting sqref="B356">
    <cfRule type="cellIs" dxfId="760" priority="859" operator="lessThan">
      <formula>0</formula>
    </cfRule>
  </conditionalFormatting>
  <conditionalFormatting sqref="B548:B550">
    <cfRule type="cellIs" dxfId="759" priority="863" operator="lessThan">
      <formula>0</formula>
    </cfRule>
  </conditionalFormatting>
  <conditionalFormatting sqref="B547">
    <cfRule type="cellIs" dxfId="758" priority="861" operator="lessThan">
      <formula>0</formula>
    </cfRule>
  </conditionalFormatting>
  <conditionalFormatting sqref="B384">
    <cfRule type="cellIs" dxfId="757" priority="849" operator="lessThan">
      <formula>0</formula>
    </cfRule>
  </conditionalFormatting>
  <conditionalFormatting sqref="B357">
    <cfRule type="cellIs" dxfId="756" priority="858" operator="lessThan">
      <formula>0</formula>
    </cfRule>
  </conditionalFormatting>
  <conditionalFormatting sqref="B380">
    <cfRule type="cellIs" dxfId="755" priority="856" operator="lessThan">
      <formula>0</formula>
    </cfRule>
  </conditionalFormatting>
  <conditionalFormatting sqref="B381">
    <cfRule type="cellIs" dxfId="754" priority="855" operator="lessThan">
      <formula>0</formula>
    </cfRule>
  </conditionalFormatting>
  <conditionalFormatting sqref="B387">
    <cfRule type="cellIs" dxfId="753" priority="852" operator="lessThan">
      <formula>0</formula>
    </cfRule>
  </conditionalFormatting>
  <conditionalFormatting sqref="B388:B389">
    <cfRule type="cellIs" dxfId="752" priority="854" operator="lessThan">
      <formula>0</formula>
    </cfRule>
  </conditionalFormatting>
  <conditionalFormatting sqref="B352:B353">
    <cfRule type="cellIs" dxfId="751" priority="838" operator="lessThan">
      <formula>0</formula>
    </cfRule>
  </conditionalFormatting>
  <conditionalFormatting sqref="B350">
    <cfRule type="cellIs" dxfId="750" priority="837" operator="lessThan">
      <formula>0</formula>
    </cfRule>
  </conditionalFormatting>
  <conditionalFormatting sqref="B396">
    <cfRule type="cellIs" dxfId="749" priority="851" operator="lessThan">
      <formula>0</formula>
    </cfRule>
  </conditionalFormatting>
  <conditionalFormatting sqref="B390">
    <cfRule type="cellIs" dxfId="748" priority="850" operator="lessThan">
      <formula>0</formula>
    </cfRule>
  </conditionalFormatting>
  <conditionalFormatting sqref="B579:B582">
    <cfRule type="cellIs" dxfId="747" priority="846" operator="lessThan">
      <formula>0</formula>
    </cfRule>
  </conditionalFormatting>
  <conditionalFormatting sqref="B369">
    <cfRule type="cellIs" dxfId="746" priority="832" operator="lessThan">
      <formula>0</formula>
    </cfRule>
  </conditionalFormatting>
  <conditionalFormatting sqref="B360">
    <cfRule type="cellIs" dxfId="745" priority="848" operator="lessThan">
      <formula>0</formula>
    </cfRule>
  </conditionalFormatting>
  <conditionalFormatting sqref="B584:B587">
    <cfRule type="cellIs" dxfId="744" priority="843" operator="lessThan">
      <formula>0</formula>
    </cfRule>
  </conditionalFormatting>
  <conditionalFormatting sqref="B556:B559">
    <cfRule type="cellIs" dxfId="743" priority="829" operator="lessThan">
      <formula>0</formula>
    </cfRule>
  </conditionalFormatting>
  <conditionalFormatting sqref="B580">
    <cfRule type="cellIs" dxfId="742" priority="845" operator="lessThan">
      <formula>0</formula>
    </cfRule>
  </conditionalFormatting>
  <conditionalFormatting sqref="B581:B582">
    <cfRule type="cellIs" dxfId="741" priority="847" operator="lessThan">
      <formula>0</formula>
    </cfRule>
  </conditionalFormatting>
  <conditionalFormatting sqref="B591:B592">
    <cfRule type="cellIs" dxfId="740" priority="841" operator="lessThan">
      <formula>0</formula>
    </cfRule>
  </conditionalFormatting>
  <conditionalFormatting sqref="B585">
    <cfRule type="cellIs" dxfId="739" priority="842" operator="lessThan">
      <formula>0</formula>
    </cfRule>
  </conditionalFormatting>
  <conditionalFormatting sqref="B586:B587">
    <cfRule type="cellIs" dxfId="738" priority="844" operator="lessThan">
      <formula>0</formula>
    </cfRule>
  </conditionalFormatting>
  <conditionalFormatting sqref="B589:B592">
    <cfRule type="cellIs" dxfId="737" priority="840" operator="lessThan">
      <formula>0</formula>
    </cfRule>
  </conditionalFormatting>
  <conditionalFormatting sqref="B590">
    <cfRule type="cellIs" dxfId="736" priority="839" operator="lessThan">
      <formula>0</formula>
    </cfRule>
  </conditionalFormatting>
  <conditionalFormatting sqref="B370:B371">
    <cfRule type="cellIs" dxfId="735" priority="834" operator="lessThan">
      <formula>0</formula>
    </cfRule>
  </conditionalFormatting>
  <conditionalFormatting sqref="B564:B565">
    <cfRule type="cellIs" dxfId="734" priority="827" operator="lessThan">
      <formula>0</formula>
    </cfRule>
  </conditionalFormatting>
  <conditionalFormatting sqref="B392:N392">
    <cfRule type="cellIs" dxfId="733" priority="802" operator="lessThan">
      <formula>0</formula>
    </cfRule>
  </conditionalFormatting>
  <conditionalFormatting sqref="B392:N392">
    <cfRule type="cellIs" dxfId="732" priority="801" operator="lessThan">
      <formula>0</formula>
    </cfRule>
  </conditionalFormatting>
  <conditionalFormatting sqref="B537">
    <cfRule type="cellIs" dxfId="731" priority="821" operator="lessThan">
      <formula>0</formula>
    </cfRule>
  </conditionalFormatting>
  <conditionalFormatting sqref="B533">
    <cfRule type="cellIs" dxfId="730" priority="820" operator="lessThan">
      <formula>0</formula>
    </cfRule>
  </conditionalFormatting>
  <conditionalFormatting sqref="B570:B571">
    <cfRule type="cellIs" dxfId="729" priority="819" operator="lessThan">
      <formula>0</formula>
    </cfRule>
  </conditionalFormatting>
  <conditionalFormatting sqref="B557">
    <cfRule type="cellIs" dxfId="728" priority="828" operator="lessThan">
      <formula>0</formula>
    </cfRule>
  </conditionalFormatting>
  <conditionalFormatting sqref="B574:B577">
    <cfRule type="cellIs" dxfId="727" priority="815" operator="lessThan">
      <formula>0</formula>
    </cfRule>
  </conditionalFormatting>
  <conditionalFormatting sqref="B372">
    <cfRule type="cellIs" dxfId="726" priority="831" operator="lessThan">
      <formula>0</formula>
    </cfRule>
  </conditionalFormatting>
  <conditionalFormatting sqref="B575">
    <cfRule type="cellIs" dxfId="725" priority="814" operator="lessThan">
      <formula>0</formula>
    </cfRule>
  </conditionalFormatting>
  <conditionalFormatting sqref="B558:B559">
    <cfRule type="cellIs" dxfId="724" priority="830" operator="lessThan">
      <formula>0</formula>
    </cfRule>
  </conditionalFormatting>
  <conditionalFormatting sqref="B566">
    <cfRule type="cellIs" dxfId="723" priority="823" operator="lessThan">
      <formula>0</formula>
    </cfRule>
  </conditionalFormatting>
  <conditionalFormatting sqref="B566">
    <cfRule type="cellIs" dxfId="722" priority="824" operator="lessThan">
      <formula>0</formula>
    </cfRule>
  </conditionalFormatting>
  <conditionalFormatting sqref="B562:B565">
    <cfRule type="cellIs" dxfId="721" priority="826" operator="lessThan">
      <formula>0</formula>
    </cfRule>
  </conditionalFormatting>
  <conditionalFormatting sqref="B563">
    <cfRule type="cellIs" dxfId="720" priority="825" operator="lessThan">
      <formula>0</formula>
    </cfRule>
  </conditionalFormatting>
  <conditionalFormatting sqref="B350:B353">
    <cfRule type="cellIs" dxfId="719" priority="809" operator="lessThan">
      <formula>0</formula>
    </cfRule>
  </conditionalFormatting>
  <conditionalFormatting sqref="N395">
    <cfRule type="cellIs" dxfId="718" priority="796" operator="lessThan">
      <formula>0</formula>
    </cfRule>
  </conditionalFormatting>
  <conditionalFormatting sqref="B534:B536">
    <cfRule type="cellIs" dxfId="717" priority="822" operator="lessThan">
      <formula>0</formula>
    </cfRule>
  </conditionalFormatting>
  <conditionalFormatting sqref="B568:B571">
    <cfRule type="cellIs" dxfId="716" priority="818" operator="lessThan">
      <formula>0</formula>
    </cfRule>
  </conditionalFormatting>
  <conditionalFormatting sqref="B552">
    <cfRule type="cellIs" dxfId="715" priority="647" operator="lessThan">
      <formula>0</formula>
    </cfRule>
  </conditionalFormatting>
  <conditionalFormatting sqref="B576:B577">
    <cfRule type="cellIs" dxfId="714" priority="816" operator="lessThan">
      <formula>0</formula>
    </cfRule>
  </conditionalFormatting>
  <conditionalFormatting sqref="B569">
    <cfRule type="cellIs" dxfId="713" priority="817" operator="lessThan">
      <formula>0</formula>
    </cfRule>
  </conditionalFormatting>
  <conditionalFormatting sqref="D552">
    <cfRule type="cellIs" dxfId="712" priority="641" operator="lessThan">
      <formula>0</formula>
    </cfRule>
  </conditionalFormatting>
  <conditionalFormatting sqref="B604 B609:B610 B616 B622">
    <cfRule type="cellIs" dxfId="711" priority="813" operator="lessThan">
      <formula>0</formula>
    </cfRule>
  </conditionalFormatting>
  <conditionalFormatting sqref="B398:N398">
    <cfRule type="cellIs" dxfId="710" priority="794" operator="lessThan">
      <formula>0</formula>
    </cfRule>
  </conditionalFormatting>
  <conditionalFormatting sqref="N383">
    <cfRule type="cellIs" dxfId="709" priority="806" operator="lessThan">
      <formula>0</formula>
    </cfRule>
  </conditionalFormatting>
  <conditionalFormatting sqref="B392:N392">
    <cfRule type="cellIs" dxfId="708" priority="804" operator="lessThan">
      <formula>0</formula>
    </cfRule>
  </conditionalFormatting>
  <conditionalFormatting sqref="N389">
    <cfRule type="cellIs" dxfId="707" priority="805" operator="lessThan">
      <formula>0</formula>
    </cfRule>
  </conditionalFormatting>
  <conditionalFormatting sqref="B392:N392">
    <cfRule type="cellIs" dxfId="706" priority="803" operator="lessThan">
      <formula>0</formula>
    </cfRule>
  </conditionalFormatting>
  <conditionalFormatting sqref="B392:N392">
    <cfRule type="cellIs" dxfId="705" priority="800" operator="lessThan">
      <formula>0</formula>
    </cfRule>
  </conditionalFormatting>
  <conditionalFormatting sqref="B606">
    <cfRule type="cellIs" dxfId="704" priority="812" operator="lessThan">
      <formula>0</formula>
    </cfRule>
  </conditionalFormatting>
  <conditionalFormatting sqref="B607">
    <cfRule type="cellIs" dxfId="703" priority="811" operator="lessThan">
      <formula>0</formula>
    </cfRule>
  </conditionalFormatting>
  <conditionalFormatting sqref="B611">
    <cfRule type="cellIs" dxfId="702" priority="810" operator="lessThan">
      <formula>0</formula>
    </cfRule>
  </conditionalFormatting>
  <conditionalFormatting sqref="G552">
    <cfRule type="cellIs" dxfId="701" priority="632" operator="lessThan">
      <formula>0</formula>
    </cfRule>
  </conditionalFormatting>
  <conditionalFormatting sqref="H552">
    <cfRule type="cellIs" dxfId="700" priority="629" operator="lessThan">
      <formula>0</formula>
    </cfRule>
  </conditionalFormatting>
  <conditionalFormatting sqref="N359">
    <cfRule type="cellIs" dxfId="699" priority="808" operator="lessThan">
      <formula>0</formula>
    </cfRule>
  </conditionalFormatting>
  <conditionalFormatting sqref="N371">
    <cfRule type="cellIs" dxfId="698" priority="807" operator="lessThan">
      <formula>0</formula>
    </cfRule>
  </conditionalFormatting>
  <conditionalFormatting sqref="B392:N392">
    <cfRule type="cellIs" dxfId="697" priority="799" operator="lessThan">
      <formula>0</formula>
    </cfRule>
  </conditionalFormatting>
  <conditionalFormatting sqref="B392:N392">
    <cfRule type="cellIs" dxfId="696" priority="798" operator="lessThan">
      <formula>0</formula>
    </cfRule>
  </conditionalFormatting>
  <conditionalFormatting sqref="B392:N392">
    <cfRule type="cellIs" dxfId="695" priority="797" operator="lessThan">
      <formula>0</formula>
    </cfRule>
  </conditionalFormatting>
  <conditionalFormatting sqref="B398:N398">
    <cfRule type="cellIs" dxfId="694" priority="795" operator="lessThan">
      <formula>0</formula>
    </cfRule>
  </conditionalFormatting>
  <conditionalFormatting sqref="N390">
    <cfRule type="cellIs" dxfId="693" priority="779" operator="lessThan">
      <formula>0</formula>
    </cfRule>
  </conditionalFormatting>
  <conditionalFormatting sqref="B398:N398">
    <cfRule type="cellIs" dxfId="692" priority="793" operator="lessThan">
      <formula>0</formula>
    </cfRule>
  </conditionalFormatting>
  <conditionalFormatting sqref="B398:N398">
    <cfRule type="cellIs" dxfId="691" priority="792" operator="lessThan">
      <formula>0</formula>
    </cfRule>
  </conditionalFormatting>
  <conditionalFormatting sqref="B398:N398">
    <cfRule type="cellIs" dxfId="690" priority="791" operator="lessThan">
      <formula>0</formula>
    </cfRule>
  </conditionalFormatting>
  <conditionalFormatting sqref="B398:N398">
    <cfRule type="cellIs" dxfId="689" priority="790" operator="lessThan">
      <formula>0</formula>
    </cfRule>
  </conditionalFormatting>
  <conditionalFormatting sqref="B398:N398">
    <cfRule type="cellIs" dxfId="688" priority="789" operator="lessThan">
      <formula>0</formula>
    </cfRule>
  </conditionalFormatting>
  <conditionalFormatting sqref="B398:N398">
    <cfRule type="cellIs" dxfId="687" priority="788" operator="lessThan">
      <formula>0</formula>
    </cfRule>
  </conditionalFormatting>
  <conditionalFormatting sqref="N401">
    <cfRule type="cellIs" dxfId="686" priority="787" operator="lessThan">
      <formula>0</formula>
    </cfRule>
  </conditionalFormatting>
  <conditionalFormatting sqref="N354">
    <cfRule type="cellIs" dxfId="685" priority="786" operator="lessThan">
      <formula>0</formula>
    </cfRule>
  </conditionalFormatting>
  <conditionalFormatting sqref="N360">
    <cfRule type="cellIs" dxfId="684" priority="785" operator="lessThan">
      <formula>0</formula>
    </cfRule>
  </conditionalFormatting>
  <conditionalFormatting sqref="N360">
    <cfRule type="cellIs" dxfId="683" priority="784" operator="lessThan">
      <formula>0</formula>
    </cfRule>
  </conditionalFormatting>
  <conditionalFormatting sqref="N372">
    <cfRule type="cellIs" dxfId="682" priority="783" operator="lessThan">
      <formula>0</formula>
    </cfRule>
  </conditionalFormatting>
  <conditionalFormatting sqref="N372">
    <cfRule type="cellIs" dxfId="681" priority="782" operator="lessThan">
      <formula>0</formula>
    </cfRule>
  </conditionalFormatting>
  <conditionalFormatting sqref="N384">
    <cfRule type="cellIs" dxfId="680" priority="781" operator="lessThan">
      <formula>0</formula>
    </cfRule>
  </conditionalFormatting>
  <conditionalFormatting sqref="N384">
    <cfRule type="cellIs" dxfId="679" priority="780" operator="lessThan">
      <formula>0</formula>
    </cfRule>
  </conditionalFormatting>
  <conditionalFormatting sqref="N396">
    <cfRule type="cellIs" dxfId="678" priority="777" operator="lessThan">
      <formula>0</formula>
    </cfRule>
  </conditionalFormatting>
  <conditionalFormatting sqref="N396">
    <cfRule type="cellIs" dxfId="677" priority="776" operator="lessThan">
      <formula>0</formula>
    </cfRule>
  </conditionalFormatting>
  <conditionalFormatting sqref="N390">
    <cfRule type="cellIs" dxfId="676" priority="778" operator="lessThan">
      <formula>0</formula>
    </cfRule>
  </conditionalFormatting>
  <conditionalFormatting sqref="N407">
    <cfRule type="cellIs" dxfId="675" priority="762" operator="lessThan">
      <formula>0</formula>
    </cfRule>
  </conditionalFormatting>
  <conditionalFormatting sqref="N408">
    <cfRule type="cellIs" dxfId="674" priority="761" operator="lessThan">
      <formula>0</formula>
    </cfRule>
  </conditionalFormatting>
  <conditionalFormatting sqref="H408">
    <cfRule type="cellIs" dxfId="673" priority="773" operator="lessThan">
      <formula>0</formula>
    </cfRule>
  </conditionalFormatting>
  <conditionalFormatting sqref="B408">
    <cfRule type="cellIs" dxfId="672" priority="772" operator="lessThan">
      <formula>0</formula>
    </cfRule>
  </conditionalFormatting>
  <conditionalFormatting sqref="C408:M408">
    <cfRule type="cellIs" dxfId="671" priority="775" operator="lessThan">
      <formula>0</formula>
    </cfRule>
  </conditionalFormatting>
  <conditionalFormatting sqref="C408:M408">
    <cfRule type="cellIs" dxfId="670" priority="774" operator="lessThan">
      <formula>0</formula>
    </cfRule>
  </conditionalFormatting>
  <conditionalFormatting sqref="B414">
    <cfRule type="cellIs" dxfId="669" priority="755" operator="lessThan">
      <formula>0</formula>
    </cfRule>
  </conditionalFormatting>
  <conditionalFormatting sqref="B410:N410">
    <cfRule type="cellIs" dxfId="668" priority="754" operator="lessThan">
      <formula>0</formula>
    </cfRule>
  </conditionalFormatting>
  <conditionalFormatting sqref="B408">
    <cfRule type="cellIs" dxfId="667" priority="771" operator="lessThan">
      <formula>0</formula>
    </cfRule>
  </conditionalFormatting>
  <conditionalFormatting sqref="B404:N404">
    <cfRule type="cellIs" dxfId="666" priority="770" operator="lessThan">
      <formula>0</formula>
    </cfRule>
  </conditionalFormatting>
  <conditionalFormatting sqref="B404:N404">
    <cfRule type="cellIs" dxfId="665" priority="769" operator="lessThan">
      <formula>0</formula>
    </cfRule>
  </conditionalFormatting>
  <conditionalFormatting sqref="B404:N404">
    <cfRule type="cellIs" dxfId="664" priority="768" operator="lessThan">
      <formula>0</formula>
    </cfRule>
  </conditionalFormatting>
  <conditionalFormatting sqref="B404:N404">
    <cfRule type="cellIs" dxfId="663" priority="767" operator="lessThan">
      <formula>0</formula>
    </cfRule>
  </conditionalFormatting>
  <conditionalFormatting sqref="B404:N404">
    <cfRule type="cellIs" dxfId="662" priority="766" operator="lessThan">
      <formula>0</formula>
    </cfRule>
  </conditionalFormatting>
  <conditionalFormatting sqref="B404:N404">
    <cfRule type="cellIs" dxfId="661" priority="765" operator="lessThan">
      <formula>0</formula>
    </cfRule>
  </conditionalFormatting>
  <conditionalFormatting sqref="B404:N404">
    <cfRule type="cellIs" dxfId="660" priority="764" operator="lessThan">
      <formula>0</formula>
    </cfRule>
  </conditionalFormatting>
  <conditionalFormatting sqref="B404:N404">
    <cfRule type="cellIs" dxfId="659" priority="763" operator="lessThan">
      <formula>0</formula>
    </cfRule>
  </conditionalFormatting>
  <conditionalFormatting sqref="N408">
    <cfRule type="cellIs" dxfId="658" priority="760" operator="lessThan">
      <formula>0</formula>
    </cfRule>
  </conditionalFormatting>
  <conditionalFormatting sqref="B410:N410">
    <cfRule type="cellIs" dxfId="657" priority="753" operator="lessThan">
      <formula>0</formula>
    </cfRule>
  </conditionalFormatting>
  <conditionalFormatting sqref="B410:N410">
    <cfRule type="cellIs" dxfId="656" priority="752" operator="lessThan">
      <formula>0</formula>
    </cfRule>
  </conditionalFormatting>
  <conditionalFormatting sqref="B410:N410">
    <cfRule type="cellIs" dxfId="655" priority="751" operator="lessThan">
      <formula>0</formula>
    </cfRule>
  </conditionalFormatting>
  <conditionalFormatting sqref="B410:N410">
    <cfRule type="cellIs" dxfId="654" priority="750" operator="lessThan">
      <formula>0</formula>
    </cfRule>
  </conditionalFormatting>
  <conditionalFormatting sqref="B410:N410">
    <cfRule type="cellIs" dxfId="653" priority="749" operator="lessThan">
      <formula>0</formula>
    </cfRule>
  </conditionalFormatting>
  <conditionalFormatting sqref="B410:N410">
    <cfRule type="cellIs" dxfId="652" priority="748" operator="lessThan">
      <formula>0</formula>
    </cfRule>
  </conditionalFormatting>
  <conditionalFormatting sqref="B410:N410">
    <cfRule type="cellIs" dxfId="651" priority="747" operator="lessThan">
      <formula>0</formula>
    </cfRule>
  </conditionalFormatting>
  <conditionalFormatting sqref="N413">
    <cfRule type="cellIs" dxfId="650" priority="746" operator="lessThan">
      <formula>0</formula>
    </cfRule>
  </conditionalFormatting>
  <conditionalFormatting sqref="N414">
    <cfRule type="cellIs" dxfId="649" priority="745" operator="lessThan">
      <formula>0</formula>
    </cfRule>
  </conditionalFormatting>
  <conditionalFormatting sqref="N414">
    <cfRule type="cellIs" dxfId="648" priority="744" operator="lessThan">
      <formula>0</formula>
    </cfRule>
  </conditionalFormatting>
  <conditionalFormatting sqref="C420:M420">
    <cfRule type="cellIs" dxfId="647" priority="743" operator="lessThan">
      <formula>0</formula>
    </cfRule>
  </conditionalFormatting>
  <conditionalFormatting sqref="C414:M414">
    <cfRule type="cellIs" dxfId="646" priority="759" operator="lessThan">
      <formula>0</formula>
    </cfRule>
  </conditionalFormatting>
  <conditionalFormatting sqref="C414:M414">
    <cfRule type="cellIs" dxfId="645" priority="758" operator="lessThan">
      <formula>0</formula>
    </cfRule>
  </conditionalFormatting>
  <conditionalFormatting sqref="H414">
    <cfRule type="cellIs" dxfId="644" priority="757" operator="lessThan">
      <formula>0</formula>
    </cfRule>
  </conditionalFormatting>
  <conditionalFormatting sqref="B414">
    <cfRule type="cellIs" dxfId="643" priority="756" operator="lessThan">
      <formula>0</formula>
    </cfRule>
  </conditionalFormatting>
  <conditionalFormatting sqref="C420:M420">
    <cfRule type="cellIs" dxfId="642" priority="742" operator="lessThan">
      <formula>0</formula>
    </cfRule>
  </conditionalFormatting>
  <conditionalFormatting sqref="H420">
    <cfRule type="cellIs" dxfId="641" priority="741" operator="lessThan">
      <formula>0</formula>
    </cfRule>
  </conditionalFormatting>
  <conditionalFormatting sqref="B420">
    <cfRule type="cellIs" dxfId="640" priority="740" operator="lessThan">
      <formula>0</formula>
    </cfRule>
  </conditionalFormatting>
  <conditionalFormatting sqref="B420">
    <cfRule type="cellIs" dxfId="639" priority="739" operator="lessThan">
      <formula>0</formula>
    </cfRule>
  </conditionalFormatting>
  <conditionalFormatting sqref="B416:N416">
    <cfRule type="cellIs" dxfId="638" priority="737" operator="lessThan">
      <formula>0</formula>
    </cfRule>
  </conditionalFormatting>
  <conditionalFormatting sqref="B416:N416">
    <cfRule type="cellIs" dxfId="637" priority="736" operator="lessThan">
      <formula>0</formula>
    </cfRule>
  </conditionalFormatting>
  <conditionalFormatting sqref="B416:N416">
    <cfRule type="cellIs" dxfId="636" priority="735" operator="lessThan">
      <formula>0</formula>
    </cfRule>
  </conditionalFormatting>
  <conditionalFormatting sqref="B416:N416">
    <cfRule type="cellIs" dxfId="635" priority="734" operator="lessThan">
      <formula>0</formula>
    </cfRule>
  </conditionalFormatting>
  <conditionalFormatting sqref="B416:N416">
    <cfRule type="cellIs" dxfId="634" priority="733" operator="lessThan">
      <formula>0</formula>
    </cfRule>
  </conditionalFormatting>
  <conditionalFormatting sqref="B416:N416">
    <cfRule type="cellIs" dxfId="633" priority="732" operator="lessThan">
      <formula>0</formula>
    </cfRule>
  </conditionalFormatting>
  <conditionalFormatting sqref="B416:N416">
    <cfRule type="cellIs" dxfId="632" priority="731" operator="lessThan">
      <formula>0</formula>
    </cfRule>
  </conditionalFormatting>
  <conditionalFormatting sqref="N419">
    <cfRule type="cellIs" dxfId="631" priority="730" operator="lessThan">
      <formula>0</formula>
    </cfRule>
  </conditionalFormatting>
  <conditionalFormatting sqref="B416:N416">
    <cfRule type="cellIs" dxfId="630" priority="738" operator="lessThan">
      <formula>0</formula>
    </cfRule>
  </conditionalFormatting>
  <conditionalFormatting sqref="C439:M439">
    <cfRule type="cellIs" dxfId="629" priority="695" operator="lessThan">
      <formula>0</formula>
    </cfRule>
  </conditionalFormatting>
  <conditionalFormatting sqref="C439:M439">
    <cfRule type="cellIs" dxfId="628" priority="694" operator="lessThan">
      <formula>0</formula>
    </cfRule>
  </conditionalFormatting>
  <conditionalFormatting sqref="B429:N429">
    <cfRule type="cellIs" dxfId="627" priority="700" operator="lessThan">
      <formula>0</formula>
    </cfRule>
  </conditionalFormatting>
  <conditionalFormatting sqref="B429:N429">
    <cfRule type="cellIs" dxfId="626" priority="699" operator="lessThan">
      <formula>0</formula>
    </cfRule>
  </conditionalFormatting>
  <conditionalFormatting sqref="N432">
    <cfRule type="cellIs" dxfId="625" priority="698" operator="lessThan">
      <formula>0</formula>
    </cfRule>
  </conditionalFormatting>
  <conditionalFormatting sqref="B422:N422">
    <cfRule type="cellIs" dxfId="624" priority="722" operator="lessThan">
      <formula>0</formula>
    </cfRule>
  </conditionalFormatting>
  <conditionalFormatting sqref="B422:N422">
    <cfRule type="cellIs" dxfId="623" priority="721" operator="lessThan">
      <formula>0</formula>
    </cfRule>
  </conditionalFormatting>
  <conditionalFormatting sqref="B422:N422">
    <cfRule type="cellIs" dxfId="622" priority="720" operator="lessThan">
      <formula>0</formula>
    </cfRule>
  </conditionalFormatting>
  <conditionalFormatting sqref="B422:N422">
    <cfRule type="cellIs" dxfId="621" priority="719" operator="lessThan">
      <formula>0</formula>
    </cfRule>
  </conditionalFormatting>
  <conditionalFormatting sqref="B422:N422">
    <cfRule type="cellIs" dxfId="620" priority="718" operator="lessThan">
      <formula>0</formula>
    </cfRule>
  </conditionalFormatting>
  <conditionalFormatting sqref="B422:N422">
    <cfRule type="cellIs" dxfId="619" priority="717" operator="lessThan">
      <formula>0</formula>
    </cfRule>
  </conditionalFormatting>
  <conditionalFormatting sqref="B422:N422">
    <cfRule type="cellIs" dxfId="618" priority="716" operator="lessThan">
      <formula>0</formula>
    </cfRule>
  </conditionalFormatting>
  <conditionalFormatting sqref="C598:N599">
    <cfRule type="cellIs" dxfId="617" priority="535" operator="lessThan">
      <formula>0</formula>
    </cfRule>
  </conditionalFormatting>
  <conditionalFormatting sqref="C560:N560">
    <cfRule type="cellIs" dxfId="616" priority="532" operator="lessThan">
      <formula>0</formula>
    </cfRule>
  </conditionalFormatting>
  <conditionalFormatting sqref="C566:N566">
    <cfRule type="cellIs" dxfId="615" priority="529" operator="lessThan">
      <formula>0</formula>
    </cfRule>
  </conditionalFormatting>
  <conditionalFormatting sqref="C566:N566">
    <cfRule type="cellIs" dxfId="614" priority="528" operator="lessThan">
      <formula>0</formula>
    </cfRule>
  </conditionalFormatting>
  <conditionalFormatting sqref="C566:N566">
    <cfRule type="cellIs" dxfId="613" priority="527" operator="lessThan">
      <formula>0</formula>
    </cfRule>
  </conditionalFormatting>
  <conditionalFormatting sqref="H439">
    <cfRule type="cellIs" dxfId="612" priority="693" operator="lessThan">
      <formula>0</formula>
    </cfRule>
  </conditionalFormatting>
  <conditionalFormatting sqref="B439">
    <cfRule type="cellIs" dxfId="611" priority="692" operator="lessThan">
      <formula>0</formula>
    </cfRule>
  </conditionalFormatting>
  <conditionalFormatting sqref="B426">
    <cfRule type="cellIs" dxfId="610" priority="723" operator="lessThan">
      <formula>0</formula>
    </cfRule>
  </conditionalFormatting>
  <conditionalFormatting sqref="N433">
    <cfRule type="cellIs" dxfId="609" priority="697" operator="lessThan">
      <formula>0</formula>
    </cfRule>
  </conditionalFormatting>
  <conditionalFormatting sqref="B439">
    <cfRule type="cellIs" dxfId="608" priority="691" operator="lessThan">
      <formula>0</formula>
    </cfRule>
  </conditionalFormatting>
  <conditionalFormatting sqref="Q499">
    <cfRule type="cellIs" dxfId="607" priority="490" operator="lessThan">
      <formula>0</formula>
    </cfRule>
  </conditionalFormatting>
  <conditionalFormatting sqref="P499">
    <cfRule type="cellIs" dxfId="606" priority="489" operator="lessThan">
      <formula>0</formula>
    </cfRule>
  </conditionalFormatting>
  <conditionalFormatting sqref="C442:C445 B595:O596">
    <cfRule type="expression" dxfId="605" priority="678">
      <formula>B442/A442&gt;1</formula>
    </cfRule>
    <cfRule type="expression" dxfId="604" priority="679">
      <formula>B442/A442&lt;1</formula>
    </cfRule>
  </conditionalFormatting>
  <conditionalFormatting sqref="D442:N445">
    <cfRule type="expression" dxfId="603" priority="675">
      <formula>D442/C442&gt;1</formula>
    </cfRule>
    <cfRule type="expression" dxfId="602" priority="676">
      <formula>D442/C442&lt;1</formula>
    </cfRule>
  </conditionalFormatting>
  <conditionalFormatting sqref="B442:B445 B538:N538 B552:N552">
    <cfRule type="expression" dxfId="601" priority="672">
      <formula>B442/#REF!&gt;1</formula>
    </cfRule>
    <cfRule type="expression" dxfId="600" priority="673">
      <formula>B442/#REF!&lt;1</formula>
    </cfRule>
  </conditionalFormatting>
  <conditionalFormatting sqref="B498">
    <cfRule type="expression" dxfId="599" priority="669">
      <formula>B498/#REF!&gt;1</formula>
    </cfRule>
    <cfRule type="expression" dxfId="598" priority="670">
      <formula>B498/#REF!&lt;1</formula>
    </cfRule>
  </conditionalFormatting>
  <conditionalFormatting sqref="Q553">
    <cfRule type="cellIs" dxfId="597" priority="487" operator="lessThan">
      <formula>0</formula>
    </cfRule>
  </conditionalFormatting>
  <conditionalFormatting sqref="C498">
    <cfRule type="expression" dxfId="596" priority="666">
      <formula>C498/B498&gt;1</formula>
    </cfRule>
    <cfRule type="expression" dxfId="595" priority="667">
      <formula>C498/B498&lt;1</formula>
    </cfRule>
  </conditionalFormatting>
  <conditionalFormatting sqref="D498">
    <cfRule type="cellIs" dxfId="594" priority="665" operator="lessThan">
      <formula>0</formula>
    </cfRule>
  </conditionalFormatting>
  <conditionalFormatting sqref="D498">
    <cfRule type="expression" dxfId="593" priority="663">
      <formula>D498/C498&gt;1</formula>
    </cfRule>
    <cfRule type="expression" dxfId="592" priority="664">
      <formula>D498/C498&lt;1</formula>
    </cfRule>
  </conditionalFormatting>
  <conditionalFormatting sqref="E498">
    <cfRule type="cellIs" dxfId="591" priority="662" operator="lessThan">
      <formula>0</formula>
    </cfRule>
  </conditionalFormatting>
  <conditionalFormatting sqref="E498">
    <cfRule type="expression" dxfId="590" priority="660">
      <formula>E498/D498&gt;1</formula>
    </cfRule>
    <cfRule type="expression" dxfId="589" priority="661">
      <formula>E498/D498&lt;1</formula>
    </cfRule>
  </conditionalFormatting>
  <conditionalFormatting sqref="F498">
    <cfRule type="cellIs" dxfId="588" priority="659" operator="lessThan">
      <formula>0</formula>
    </cfRule>
  </conditionalFormatting>
  <conditionalFormatting sqref="F498">
    <cfRule type="expression" dxfId="587" priority="657">
      <formula>F498/E498&gt;1</formula>
    </cfRule>
    <cfRule type="expression" dxfId="586" priority="658">
      <formula>F498/E498&lt;1</formula>
    </cfRule>
  </conditionalFormatting>
  <conditionalFormatting sqref="G498">
    <cfRule type="cellIs" dxfId="585" priority="656" operator="lessThan">
      <formula>0</formula>
    </cfRule>
  </conditionalFormatting>
  <conditionalFormatting sqref="G498">
    <cfRule type="expression" dxfId="584" priority="654">
      <formula>G498/F498&gt;1</formula>
    </cfRule>
    <cfRule type="expression" dxfId="583" priority="655">
      <formula>G498/F498&lt;1</formula>
    </cfRule>
  </conditionalFormatting>
  <conditionalFormatting sqref="H498">
    <cfRule type="cellIs" dxfId="582" priority="653" operator="lessThan">
      <formula>0</formula>
    </cfRule>
  </conditionalFormatting>
  <conditionalFormatting sqref="H498">
    <cfRule type="expression" dxfId="581" priority="651">
      <formula>H498/G498&gt;1</formula>
    </cfRule>
    <cfRule type="expression" dxfId="580" priority="652">
      <formula>H498/G498&lt;1</formula>
    </cfRule>
  </conditionalFormatting>
  <conditionalFormatting sqref="I498:N498">
    <cfRule type="cellIs" dxfId="579" priority="650" operator="lessThan">
      <formula>0</formula>
    </cfRule>
  </conditionalFormatting>
  <conditionalFormatting sqref="I498:N498">
    <cfRule type="expression" dxfId="578" priority="648">
      <formula>I498/H498&gt;1</formula>
    </cfRule>
    <cfRule type="expression" dxfId="577" priority="649">
      <formula>I498/H498&lt;1</formula>
    </cfRule>
  </conditionalFormatting>
  <conditionalFormatting sqref="B552">
    <cfRule type="expression" dxfId="576" priority="645">
      <formula>B552/#REF!&gt;1</formula>
    </cfRule>
    <cfRule type="expression" dxfId="575" priority="646">
      <formula>B552/#REF!&lt;1</formula>
    </cfRule>
  </conditionalFormatting>
  <conditionalFormatting sqref="C552">
    <cfRule type="cellIs" dxfId="574" priority="644" operator="lessThan">
      <formula>0</formula>
    </cfRule>
  </conditionalFormatting>
  <conditionalFormatting sqref="C552">
    <cfRule type="expression" dxfId="573" priority="642">
      <formula>C552/B552&gt;1</formula>
    </cfRule>
    <cfRule type="expression" dxfId="572" priority="643">
      <formula>C552/B552&lt;1</formula>
    </cfRule>
  </conditionalFormatting>
  <conditionalFormatting sqref="D552">
    <cfRule type="expression" dxfId="571" priority="639">
      <formula>D552/C552&gt;1</formula>
    </cfRule>
    <cfRule type="expression" dxfId="570" priority="640">
      <formula>D552/C552&lt;1</formula>
    </cfRule>
  </conditionalFormatting>
  <conditionalFormatting sqref="E552">
    <cfRule type="cellIs" dxfId="569" priority="638" operator="lessThan">
      <formula>0</formula>
    </cfRule>
  </conditionalFormatting>
  <conditionalFormatting sqref="E552">
    <cfRule type="expression" dxfId="568" priority="636">
      <formula>E552/D552&gt;1</formula>
    </cfRule>
    <cfRule type="expression" dxfId="567" priority="637">
      <formula>E552/D552&lt;1</formula>
    </cfRule>
  </conditionalFormatting>
  <conditionalFormatting sqref="F552">
    <cfRule type="cellIs" dxfId="566" priority="635" operator="lessThan">
      <formula>0</formula>
    </cfRule>
  </conditionalFormatting>
  <conditionalFormatting sqref="F552">
    <cfRule type="expression" dxfId="565" priority="633">
      <formula>F552/E552&gt;1</formula>
    </cfRule>
    <cfRule type="expression" dxfId="564" priority="634">
      <formula>F552/E552&lt;1</formula>
    </cfRule>
  </conditionalFormatting>
  <conditionalFormatting sqref="G552">
    <cfRule type="expression" dxfId="563" priority="630">
      <formula>G552/F552&gt;1</formula>
    </cfRule>
    <cfRule type="expression" dxfId="562" priority="631">
      <formula>G552/F552&lt;1</formula>
    </cfRule>
  </conditionalFormatting>
  <conditionalFormatting sqref="H552">
    <cfRule type="expression" dxfId="561" priority="627">
      <formula>H552/G552&gt;1</formula>
    </cfRule>
    <cfRule type="expression" dxfId="560" priority="628">
      <formula>H552/G552&lt;1</formula>
    </cfRule>
  </conditionalFormatting>
  <conditionalFormatting sqref="N559">
    <cfRule type="cellIs" dxfId="559" priority="626" operator="lessThan">
      <formula>0</formula>
    </cfRule>
  </conditionalFormatting>
  <conditionalFormatting sqref="N563">
    <cfRule type="cellIs" dxfId="558" priority="625" operator="lessThan">
      <formula>0</formula>
    </cfRule>
  </conditionalFormatting>
  <conditionalFormatting sqref="N563">
    <cfRule type="cellIs" dxfId="557" priority="624" operator="lessThan">
      <formula>0</formula>
    </cfRule>
  </conditionalFormatting>
  <conditionalFormatting sqref="P368">
    <cfRule type="cellIs" dxfId="556" priority="623" operator="lessThan">
      <formula>0</formula>
    </cfRule>
  </conditionalFormatting>
  <conditionalFormatting sqref="P369:P370">
    <cfRule type="cellIs" dxfId="555" priority="622" operator="lessThan">
      <formula>0</formula>
    </cfRule>
  </conditionalFormatting>
  <conditionalFormatting sqref="P442:P445">
    <cfRule type="cellIs" dxfId="554" priority="621" operator="lessThan">
      <formula>0</formula>
    </cfRule>
  </conditionalFormatting>
  <conditionalFormatting sqref="P360">
    <cfRule type="cellIs" dxfId="553" priority="620" operator="lessThan">
      <formula>0</formula>
    </cfRule>
  </conditionalFormatting>
  <conditionalFormatting sqref="P371:P372">
    <cfRule type="cellIs" dxfId="552" priority="619" operator="lessThan">
      <formula>0</formula>
    </cfRule>
  </conditionalFormatting>
  <conditionalFormatting sqref="P380:P384">
    <cfRule type="cellIs" dxfId="551" priority="618" operator="lessThan">
      <formula>0</formula>
    </cfRule>
  </conditionalFormatting>
  <conditionalFormatting sqref="P401">
    <cfRule type="cellIs" dxfId="550" priority="615" operator="lessThan">
      <formula>0</formula>
    </cfRule>
  </conditionalFormatting>
  <conditionalFormatting sqref="P389:P390">
    <cfRule type="cellIs" dxfId="549" priority="617" operator="lessThan">
      <formula>0</formula>
    </cfRule>
  </conditionalFormatting>
  <conditionalFormatting sqref="P395:P396">
    <cfRule type="cellIs" dxfId="548" priority="616" operator="lessThan">
      <formula>0</formula>
    </cfRule>
  </conditionalFormatting>
  <conditionalFormatting sqref="P407:P408">
    <cfRule type="cellIs" dxfId="547" priority="614" operator="lessThan">
      <formula>0</formula>
    </cfRule>
  </conditionalFormatting>
  <conditionalFormatting sqref="P551:P552">
    <cfRule type="cellIs" dxfId="546" priority="602" operator="lessThan">
      <formula>0</formula>
    </cfRule>
  </conditionalFormatting>
  <conditionalFormatting sqref="P413:P414">
    <cfRule type="cellIs" dxfId="545" priority="613" operator="lessThan">
      <formula>0</formula>
    </cfRule>
  </conditionalFormatting>
  <conditionalFormatting sqref="P419:P420">
    <cfRule type="cellIs" dxfId="544" priority="612" operator="lessThan">
      <formula>0</formula>
    </cfRule>
  </conditionalFormatting>
  <conditionalFormatting sqref="J551:N551 J537:N537">
    <cfRule type="cellIs" dxfId="543" priority="583" operator="lessThan">
      <formula>0</formula>
    </cfRule>
  </conditionalFormatting>
  <conditionalFormatting sqref="P446">
    <cfRule type="cellIs" dxfId="542" priority="608" operator="lessThan">
      <formula>0</formula>
    </cfRule>
  </conditionalFormatting>
  <conditionalFormatting sqref="P425:P426">
    <cfRule type="cellIs" dxfId="541" priority="611" operator="lessThan">
      <formula>0</formula>
    </cfRule>
  </conditionalFormatting>
  <conditionalFormatting sqref="P432:P433">
    <cfRule type="cellIs" dxfId="540" priority="610" operator="lessThan">
      <formula>0</formula>
    </cfRule>
  </conditionalFormatting>
  <conditionalFormatting sqref="P438:P439">
    <cfRule type="cellIs" dxfId="539" priority="609" operator="lessThan">
      <formula>0</formula>
    </cfRule>
  </conditionalFormatting>
  <conditionalFormatting sqref="P454">
    <cfRule type="cellIs" dxfId="538" priority="607" operator="lessThan">
      <formula>0</formula>
    </cfRule>
  </conditionalFormatting>
  <conditionalFormatting sqref="P489:P491">
    <cfRule type="cellIs" dxfId="537" priority="606" operator="lessThan">
      <formula>0</formula>
    </cfRule>
  </conditionalFormatting>
  <conditionalFormatting sqref="P497:P498">
    <cfRule type="cellIs" dxfId="536" priority="605" operator="lessThan">
      <formula>0</formula>
    </cfRule>
  </conditionalFormatting>
  <conditionalFormatting sqref="C493:C496">
    <cfRule type="cellIs" dxfId="535" priority="592" operator="lessThan">
      <formula>0</formula>
    </cfRule>
  </conditionalFormatting>
  <conditionalFormatting sqref="P537:P538">
    <cfRule type="cellIs" dxfId="534" priority="604" operator="lessThan">
      <formula>0</formula>
    </cfRule>
  </conditionalFormatting>
  <conditionalFormatting sqref="P544:P545">
    <cfRule type="cellIs" dxfId="533" priority="603" operator="lessThan">
      <formula>0</formula>
    </cfRule>
  </conditionalFormatting>
  <conditionalFormatting sqref="B493:B496">
    <cfRule type="cellIs" dxfId="532" priority="586" operator="lessThan">
      <formula>0</formula>
    </cfRule>
  </conditionalFormatting>
  <conditionalFormatting sqref="P559:P560">
    <cfRule type="cellIs" dxfId="531" priority="601" operator="lessThan">
      <formula>0</formula>
    </cfRule>
  </conditionalFormatting>
  <conditionalFormatting sqref="P566">
    <cfRule type="cellIs" dxfId="530" priority="600" operator="lessThan">
      <formula>0</formula>
    </cfRule>
  </conditionalFormatting>
  <conditionalFormatting sqref="P571">
    <cfRule type="cellIs" dxfId="529" priority="599" operator="lessThan">
      <formula>0</formula>
    </cfRule>
  </conditionalFormatting>
  <conditionalFormatting sqref="C551:I551 C547:C550 C537:I537 C533:C536">
    <cfRule type="cellIs" dxfId="528" priority="582" operator="lessThan">
      <formula>0</formula>
    </cfRule>
  </conditionalFormatting>
  <conditionalFormatting sqref="I662:N662 P660:Q663">
    <cfRule type="cellIs" dxfId="527" priority="593" operator="lessThan">
      <formula>0</formula>
    </cfRule>
  </conditionalFormatting>
  <conditionalFormatting sqref="P598:P599">
    <cfRule type="cellIs" dxfId="526" priority="598" operator="lessThan">
      <formula>0</formula>
    </cfRule>
  </conditionalFormatting>
  <conditionalFormatting sqref="P602">
    <cfRule type="cellIs" dxfId="525" priority="597" operator="lessThan">
      <formula>0</formula>
    </cfRule>
  </conditionalFormatting>
  <conditionalFormatting sqref="P603">
    <cfRule type="cellIs" dxfId="524" priority="596" operator="lessThan">
      <formula>0</formula>
    </cfRule>
  </conditionalFormatting>
  <conditionalFormatting sqref="P605">
    <cfRule type="cellIs" dxfId="523" priority="595" operator="lessThan">
      <formula>0</formula>
    </cfRule>
  </conditionalFormatting>
  <conditionalFormatting sqref="P606">
    <cfRule type="cellIs" dxfId="522" priority="594" operator="lessThan">
      <formula>0</formula>
    </cfRule>
  </conditionalFormatting>
  <conditionalFormatting sqref="D608:N608 D605:N605 D602:N603">
    <cfRule type="expression" dxfId="521" priority="566">
      <formula>D602/C602&gt;1</formula>
    </cfRule>
    <cfRule type="expression" dxfId="520" priority="567">
      <formula>D602/C602&lt;1</formula>
    </cfRule>
  </conditionalFormatting>
  <conditionalFormatting sqref="C493:C496">
    <cfRule type="expression" dxfId="519" priority="590">
      <formula>C493/B493&gt;1</formula>
    </cfRule>
    <cfRule type="expression" dxfId="518" priority="591">
      <formula>C493/B493&lt;1</formula>
    </cfRule>
  </conditionalFormatting>
  <conditionalFormatting sqref="D493:N496">
    <cfRule type="cellIs" dxfId="517" priority="589" operator="lessThan">
      <formula>0</formula>
    </cfRule>
  </conditionalFormatting>
  <conditionalFormatting sqref="D493:N496">
    <cfRule type="expression" dxfId="516" priority="587">
      <formula>D493/C493&gt;1</formula>
    </cfRule>
    <cfRule type="expression" dxfId="515" priority="588">
      <formula>D493/C493&lt;1</formula>
    </cfRule>
  </conditionalFormatting>
  <conditionalFormatting sqref="B493:B496">
    <cfRule type="expression" dxfId="514" priority="584">
      <formula>B493/#REF!&gt;1</formula>
    </cfRule>
    <cfRule type="expression" dxfId="513" priority="585">
      <formula>B493/#REF!&lt;1</formula>
    </cfRule>
  </conditionalFormatting>
  <conditionalFormatting sqref="C551:N551 C537:N537">
    <cfRule type="cellIs" dxfId="512" priority="575" operator="lessThan">
      <formula>0</formula>
    </cfRule>
  </conditionalFormatting>
  <conditionalFormatting sqref="C551:M551 C537:M537">
    <cfRule type="cellIs" dxfId="511" priority="581" operator="lessThan">
      <formula>0</formula>
    </cfRule>
  </conditionalFormatting>
  <conditionalFormatting sqref="C547:C550 C533:C536">
    <cfRule type="expression" dxfId="510" priority="579">
      <formula>C533/B533&gt;1</formula>
    </cfRule>
    <cfRule type="expression" dxfId="509" priority="580">
      <formula>C533/B533&lt;1</formula>
    </cfRule>
  </conditionalFormatting>
  <conditionalFormatting sqref="D547:N550 D533:N536">
    <cfRule type="cellIs" dxfId="508" priority="578" operator="lessThan">
      <formula>0</formula>
    </cfRule>
  </conditionalFormatting>
  <conditionalFormatting sqref="D547:N550 D533:N536">
    <cfRule type="expression" dxfId="507" priority="576">
      <formula>D533/C533&gt;1</formula>
    </cfRule>
    <cfRule type="expression" dxfId="506" priority="577">
      <formula>D533/C533&lt;1</formula>
    </cfRule>
  </conditionalFormatting>
  <conditionalFormatting sqref="D608:N608 D605:N605 D602:N603">
    <cfRule type="cellIs" dxfId="505" priority="568" operator="lessThan">
      <formula>0</formula>
    </cfRule>
  </conditionalFormatting>
  <conditionalFormatting sqref="C551:N551 C537:N537">
    <cfRule type="expression" dxfId="504" priority="573">
      <formula>C537/B537&gt;1</formula>
    </cfRule>
    <cfRule type="expression" dxfId="503" priority="574">
      <formula>C537/B537&lt;1</formula>
    </cfRule>
  </conditionalFormatting>
  <conditionalFormatting sqref="B608 B605 B602:B603 B598:B599">
    <cfRule type="cellIs" dxfId="502" priority="572" operator="lessThan">
      <formula>0</formula>
    </cfRule>
  </conditionalFormatting>
  <conditionalFormatting sqref="C608 C605 C602:C603">
    <cfRule type="cellIs" dxfId="501" priority="571" operator="lessThan">
      <formula>0</formula>
    </cfRule>
  </conditionalFormatting>
  <conditionalFormatting sqref="C608 C605 C602:C603">
    <cfRule type="expression" dxfId="500" priority="569">
      <formula>C602/B602&gt;1</formula>
    </cfRule>
    <cfRule type="expression" dxfId="499" priority="570">
      <formula>C602/B602&lt;1</formula>
    </cfRule>
  </conditionalFormatting>
  <conditionalFormatting sqref="B491:N491 B560">
    <cfRule type="expression" dxfId="498" priority="1131">
      <formula>B491/#REF!&gt;1</formula>
    </cfRule>
    <cfRule type="expression" dxfId="497" priority="1132">
      <formula>B491/#REF!&lt;1</formula>
    </cfRule>
  </conditionalFormatting>
  <conditionalFormatting sqref="C446">
    <cfRule type="cellIs" dxfId="496" priority="565" operator="lessThan">
      <formula>0</formula>
    </cfRule>
  </conditionalFormatting>
  <conditionalFormatting sqref="C446">
    <cfRule type="expression" dxfId="495" priority="563">
      <formula>C446/B446&gt;1</formula>
    </cfRule>
    <cfRule type="expression" dxfId="494" priority="564">
      <formula>C446/B446&lt;1</formula>
    </cfRule>
  </conditionalFormatting>
  <conditionalFormatting sqref="D446:N446">
    <cfRule type="cellIs" dxfId="493" priority="562" operator="lessThan">
      <formula>0</formula>
    </cfRule>
  </conditionalFormatting>
  <conditionalFormatting sqref="D446:N446">
    <cfRule type="expression" dxfId="492" priority="560">
      <formula>D446/C446&gt;1</formula>
    </cfRule>
    <cfRule type="expression" dxfId="491" priority="561">
      <formula>D446/C446&lt;1</formula>
    </cfRule>
  </conditionalFormatting>
  <conditionalFormatting sqref="B446">
    <cfRule type="cellIs" dxfId="490" priority="559" operator="lessThan">
      <formula>0</formula>
    </cfRule>
  </conditionalFormatting>
  <conditionalFormatting sqref="B446">
    <cfRule type="expression" dxfId="489" priority="557">
      <formula>B446/#REF!&gt;1</formula>
    </cfRule>
    <cfRule type="expression" dxfId="488" priority="558">
      <formula>B446/#REF!&lt;1</formula>
    </cfRule>
  </conditionalFormatting>
  <conditionalFormatting sqref="C497">
    <cfRule type="cellIs" dxfId="487" priority="556" operator="lessThan">
      <formula>0</formula>
    </cfRule>
  </conditionalFormatting>
  <conditionalFormatting sqref="D497:N497">
    <cfRule type="cellIs" dxfId="486" priority="553" operator="lessThan">
      <formula>0</formula>
    </cfRule>
  </conditionalFormatting>
  <conditionalFormatting sqref="C497">
    <cfRule type="expression" dxfId="485" priority="554">
      <formula>C497/B497&gt;1</formula>
    </cfRule>
    <cfRule type="expression" dxfId="484" priority="555">
      <formula>C497/B497&lt;1</formula>
    </cfRule>
  </conditionalFormatting>
  <conditionalFormatting sqref="D497:N497">
    <cfRule type="expression" dxfId="483" priority="551">
      <formula>D497/C497&gt;1</formula>
    </cfRule>
    <cfRule type="expression" dxfId="482" priority="552">
      <formula>D497/C497&lt;1</formula>
    </cfRule>
  </conditionalFormatting>
  <conditionalFormatting sqref="B497">
    <cfRule type="cellIs" dxfId="481" priority="550" operator="lessThan">
      <formula>0</formula>
    </cfRule>
  </conditionalFormatting>
  <conditionalFormatting sqref="B497">
    <cfRule type="expression" dxfId="480" priority="548">
      <formula>B497/#REF!&gt;1</formula>
    </cfRule>
    <cfRule type="expression" dxfId="479" priority="549">
      <formula>B497/#REF!&lt;1</formula>
    </cfRule>
  </conditionalFormatting>
  <conditionalFormatting sqref="C566:N566">
    <cfRule type="expression" dxfId="478" priority="525">
      <formula>C566/B566&gt;1</formula>
    </cfRule>
    <cfRule type="expression" dxfId="477" priority="526">
      <formula>C566/B566&lt;1</formula>
    </cfRule>
  </conditionalFormatting>
  <conditionalFormatting sqref="B538:N538">
    <cfRule type="cellIs" dxfId="476" priority="547" operator="lessThan">
      <formula>0</formula>
    </cfRule>
  </conditionalFormatting>
  <conditionalFormatting sqref="B538:N538">
    <cfRule type="expression" dxfId="475" priority="545">
      <formula>B538/A538&gt;1</formula>
    </cfRule>
    <cfRule type="expression" dxfId="474" priority="546">
      <formula>B538/A538&lt;1</formula>
    </cfRule>
  </conditionalFormatting>
  <conditionalFormatting sqref="B552:N552">
    <cfRule type="cellIs" dxfId="473" priority="544" operator="lessThan">
      <formula>0</formula>
    </cfRule>
  </conditionalFormatting>
  <conditionalFormatting sqref="B552:N552">
    <cfRule type="expression" dxfId="472" priority="542">
      <formula>B552/A552&gt;1</formula>
    </cfRule>
    <cfRule type="expression" dxfId="471" priority="543">
      <formula>B552/A552&lt;1</formula>
    </cfRule>
  </conditionalFormatting>
  <conditionalFormatting sqref="N571">
    <cfRule type="cellIs" dxfId="470" priority="518" operator="lessThan">
      <formula>0</formula>
    </cfRule>
  </conditionalFormatting>
  <conditionalFormatting sqref="C545:N545">
    <cfRule type="expression" dxfId="469" priority="536">
      <formula>C545/B545&gt;1</formula>
    </cfRule>
    <cfRule type="expression" dxfId="468" priority="537">
      <formula>C545/B545&lt;1</formula>
    </cfRule>
  </conditionalFormatting>
  <conditionalFormatting sqref="C571:M571">
    <cfRule type="expression" dxfId="467" priority="520">
      <formula>C571/B571&gt;1</formula>
    </cfRule>
    <cfRule type="expression" dxfId="466" priority="521">
      <formula>C571/B571&lt;1</formula>
    </cfRule>
  </conditionalFormatting>
  <conditionalFormatting sqref="N571">
    <cfRule type="expression" dxfId="465" priority="515">
      <formula>N571/M571&gt;1</formula>
    </cfRule>
    <cfRule type="expression" dxfId="464" priority="516">
      <formula>N571/M571&lt;1</formula>
    </cfRule>
  </conditionalFormatting>
  <conditionalFormatting sqref="C571:M571">
    <cfRule type="cellIs" dxfId="463" priority="524" operator="lessThan">
      <formula>0</formula>
    </cfRule>
  </conditionalFormatting>
  <conditionalFormatting sqref="C571:M571">
    <cfRule type="cellIs" dxfId="462" priority="523" operator="lessThan">
      <formula>0</formula>
    </cfRule>
  </conditionalFormatting>
  <conditionalFormatting sqref="B545">
    <cfRule type="cellIs" dxfId="461" priority="539" operator="lessThan">
      <formula>0</formula>
    </cfRule>
  </conditionalFormatting>
  <conditionalFormatting sqref="B545">
    <cfRule type="expression" dxfId="460" priority="540">
      <formula>B545/#REF!&gt;1</formula>
    </cfRule>
    <cfRule type="expression" dxfId="459" priority="541">
      <formula>B545/#REF!&lt;1</formula>
    </cfRule>
  </conditionalFormatting>
  <conditionalFormatting sqref="C545:N545">
    <cfRule type="cellIs" dxfId="458" priority="538" operator="lessThan">
      <formula>0</formula>
    </cfRule>
  </conditionalFormatting>
  <conditionalFormatting sqref="C598:N599">
    <cfRule type="expression" dxfId="457" priority="533">
      <formula>C598/B598&gt;1</formula>
    </cfRule>
    <cfRule type="expression" dxfId="456" priority="534">
      <formula>C598/B598&lt;1</formula>
    </cfRule>
  </conditionalFormatting>
  <conditionalFormatting sqref="C560:N560">
    <cfRule type="expression" dxfId="455" priority="530">
      <formula>C560/B560&gt;1</formula>
    </cfRule>
    <cfRule type="expression" dxfId="454" priority="531">
      <formula>C560/B560&lt;1</formula>
    </cfRule>
  </conditionalFormatting>
  <conditionalFormatting sqref="N571">
    <cfRule type="cellIs" dxfId="453" priority="519" operator="lessThan">
      <formula>0</formula>
    </cfRule>
  </conditionalFormatting>
  <conditionalFormatting sqref="C571:M571">
    <cfRule type="cellIs" dxfId="452" priority="522" operator="lessThan">
      <formula>0</formula>
    </cfRule>
  </conditionalFormatting>
  <conditionalFormatting sqref="N571">
    <cfRule type="cellIs" dxfId="451" priority="517" operator="lessThan">
      <formula>0</formula>
    </cfRule>
  </conditionalFormatting>
  <conditionalFormatting sqref="B628:N631">
    <cfRule type="cellIs" dxfId="450" priority="514" operator="lessThan">
      <formula>0</formula>
    </cfRule>
  </conditionalFormatting>
  <conditionalFormatting sqref="I630:N630 P628:Q631">
    <cfRule type="cellIs" dxfId="449" priority="513" operator="lessThan">
      <formula>0</formula>
    </cfRule>
  </conditionalFormatting>
  <conditionalFormatting sqref="B632:N635">
    <cfRule type="cellIs" dxfId="448" priority="512" operator="lessThan">
      <formula>0</formula>
    </cfRule>
  </conditionalFormatting>
  <conditionalFormatting sqref="I634:N634 P632:Q635">
    <cfRule type="cellIs" dxfId="447" priority="511" operator="lessThan">
      <formula>0</formula>
    </cfRule>
  </conditionalFormatting>
  <conditionalFormatting sqref="B636:N639">
    <cfRule type="cellIs" dxfId="446" priority="510" operator="lessThan">
      <formula>0</formula>
    </cfRule>
  </conditionalFormatting>
  <conditionalFormatting sqref="I638:N638 P636:Q639">
    <cfRule type="cellIs" dxfId="445" priority="509" operator="lessThan">
      <formula>0</formula>
    </cfRule>
  </conditionalFormatting>
  <conditionalFormatting sqref="B640:N643">
    <cfRule type="cellIs" dxfId="444" priority="508" operator="lessThan">
      <formula>0</formula>
    </cfRule>
  </conditionalFormatting>
  <conditionalFormatting sqref="I642:N642 P640:Q643">
    <cfRule type="cellIs" dxfId="443" priority="507" operator="lessThan">
      <formula>0</formula>
    </cfRule>
  </conditionalFormatting>
  <conditionalFormatting sqref="B644:N647">
    <cfRule type="cellIs" dxfId="442" priority="506" operator="lessThan">
      <formula>0</formula>
    </cfRule>
  </conditionalFormatting>
  <conditionalFormatting sqref="I646:N646 P644:Q647">
    <cfRule type="cellIs" dxfId="441" priority="505" operator="lessThan">
      <formula>0</formula>
    </cfRule>
  </conditionalFormatting>
  <conditionalFormatting sqref="B648:N651">
    <cfRule type="cellIs" dxfId="440" priority="504" operator="lessThan">
      <formula>0</formula>
    </cfRule>
  </conditionalFormatting>
  <conditionalFormatting sqref="I650:N650 P648:Q651">
    <cfRule type="cellIs" dxfId="439" priority="503" operator="lessThan">
      <formula>0</formula>
    </cfRule>
  </conditionalFormatting>
  <conditionalFormatting sqref="B652:N655">
    <cfRule type="cellIs" dxfId="438" priority="502" operator="lessThan">
      <formula>0</formula>
    </cfRule>
  </conditionalFormatting>
  <conditionalFormatting sqref="I654:N654 P652:Q655">
    <cfRule type="cellIs" dxfId="437" priority="501" operator="lessThan">
      <formula>0</formula>
    </cfRule>
  </conditionalFormatting>
  <conditionalFormatting sqref="B656:N659">
    <cfRule type="cellIs" dxfId="436" priority="500" operator="lessThan">
      <formula>0</formula>
    </cfRule>
  </conditionalFormatting>
  <conditionalFormatting sqref="I658:N658 P656:Q659">
    <cfRule type="cellIs" dxfId="435" priority="499" operator="lessThan">
      <formula>0</formula>
    </cfRule>
  </conditionalFormatting>
  <conditionalFormatting sqref="B664:N667">
    <cfRule type="cellIs" dxfId="434" priority="498" operator="lessThan">
      <formula>0</formula>
    </cfRule>
  </conditionalFormatting>
  <conditionalFormatting sqref="I666:N666 P664:Q667">
    <cfRule type="cellIs" dxfId="433" priority="497" operator="lessThan">
      <formula>0</formula>
    </cfRule>
  </conditionalFormatting>
  <conditionalFormatting sqref="B668:N671">
    <cfRule type="cellIs" dxfId="432" priority="496" operator="lessThan">
      <formula>0</formula>
    </cfRule>
  </conditionalFormatting>
  <conditionalFormatting sqref="I670:N670 P668:Q671">
    <cfRule type="cellIs" dxfId="431" priority="495" operator="lessThan">
      <formula>0</formula>
    </cfRule>
  </conditionalFormatting>
  <conditionalFormatting sqref="P608">
    <cfRule type="cellIs" dxfId="430" priority="494" operator="lessThan">
      <formula>0</formula>
    </cfRule>
  </conditionalFormatting>
  <conditionalFormatting sqref="Q447:Q448">
    <cfRule type="cellIs" dxfId="429" priority="493" operator="lessThan">
      <formula>0</formula>
    </cfRule>
  </conditionalFormatting>
  <conditionalFormatting sqref="P447:P448">
    <cfRule type="cellIs" dxfId="428" priority="492" operator="lessThan">
      <formula>0</formula>
    </cfRule>
  </conditionalFormatting>
  <conditionalFormatting sqref="B447:N447 B493:O499 B490:O490 B492">
    <cfRule type="cellIs" dxfId="427" priority="491" operator="lessThan">
      <formula>0</formula>
    </cfRule>
  </conditionalFormatting>
  <conditionalFormatting sqref="B499:N499">
    <cfRule type="cellIs" dxfId="426" priority="488" operator="lessThan">
      <formula>0</formula>
    </cfRule>
  </conditionalFormatting>
  <conditionalFormatting sqref="B553:N553">
    <cfRule type="cellIs" dxfId="425" priority="485" operator="lessThan">
      <formula>0</formula>
    </cfRule>
  </conditionalFormatting>
  <conditionalFormatting sqref="P477:Q477 B477">
    <cfRule type="cellIs" dxfId="424" priority="484" operator="lessThan">
      <formula>0</formula>
    </cfRule>
  </conditionalFormatting>
  <conditionalFormatting sqref="Q478:Q482">
    <cfRule type="cellIs" dxfId="423" priority="483" operator="lessThan">
      <formula>0</formula>
    </cfRule>
  </conditionalFormatting>
  <conditionalFormatting sqref="P478:P481">
    <cfRule type="cellIs" dxfId="422" priority="482" operator="lessThan">
      <formula>0</formula>
    </cfRule>
  </conditionalFormatting>
  <conditionalFormatting sqref="P482">
    <cfRule type="cellIs" dxfId="421" priority="481" operator="lessThan">
      <formula>0</formula>
    </cfRule>
  </conditionalFormatting>
  <conditionalFormatting sqref="P457:Q457 B457">
    <cfRule type="cellIs" dxfId="420" priority="480" operator="lessThan">
      <formula>0</formula>
    </cfRule>
  </conditionalFormatting>
  <conditionalFormatting sqref="Q458:Q462">
    <cfRule type="cellIs" dxfId="419" priority="479" operator="lessThan">
      <formula>0</formula>
    </cfRule>
  </conditionalFormatting>
  <conditionalFormatting sqref="P458:P461">
    <cfRule type="cellIs" dxfId="418" priority="478" operator="lessThan">
      <formula>0</formula>
    </cfRule>
  </conditionalFormatting>
  <conditionalFormatting sqref="P462">
    <cfRule type="cellIs" dxfId="417" priority="477" operator="lessThan">
      <formula>0</formula>
    </cfRule>
  </conditionalFormatting>
  <conditionalFormatting sqref="P465:Q465 B465">
    <cfRule type="cellIs" dxfId="416" priority="476" operator="lessThan">
      <formula>0</formula>
    </cfRule>
  </conditionalFormatting>
  <conditionalFormatting sqref="Q466:Q470">
    <cfRule type="cellIs" dxfId="415" priority="475" operator="lessThan">
      <formula>0</formula>
    </cfRule>
  </conditionalFormatting>
  <conditionalFormatting sqref="P466:P469">
    <cfRule type="cellIs" dxfId="414" priority="474" operator="lessThan">
      <formula>0</formula>
    </cfRule>
  </conditionalFormatting>
  <conditionalFormatting sqref="P470">
    <cfRule type="cellIs" dxfId="413" priority="473" operator="lessThan">
      <formula>0</formula>
    </cfRule>
  </conditionalFormatting>
  <conditionalFormatting sqref="O574:O577">
    <cfRule type="cellIs" dxfId="412" priority="449" operator="lessThan">
      <formula>0</formula>
    </cfRule>
  </conditionalFormatting>
  <conditionalFormatting sqref="O574:O577">
    <cfRule type="cellIs" dxfId="411" priority="448" operator="lessThan">
      <formula>0</formula>
    </cfRule>
  </conditionalFormatting>
  <conditionalFormatting sqref="O382">
    <cfRule type="cellIs" dxfId="410" priority="444" operator="lessThan">
      <formula>0</formula>
    </cfRule>
  </conditionalFormatting>
  <conditionalFormatting sqref="B358:O358">
    <cfRule type="cellIs" dxfId="409" priority="443" operator="lessThan">
      <formula>0</formula>
    </cfRule>
  </conditionalFormatting>
  <conditionalFormatting sqref="O370">
    <cfRule type="cellIs" dxfId="408" priority="445" operator="lessThan">
      <formula>0</formula>
    </cfRule>
  </conditionalFormatting>
  <conditionalFormatting sqref="O368:O370 O380:O382 O386:O388 O392:O394 O398:O400 O404:O406 O410:O412 O416:O418 O422:O424 O429:O431 O435:O437 O491 O584:O587 O538 O552 B356:O358">
    <cfRule type="cellIs" dxfId="407" priority="470" operator="lessThan">
      <formula>0</formula>
    </cfRule>
  </conditionalFormatting>
  <conditionalFormatting sqref="O347">
    <cfRule type="cellIs" dxfId="406" priority="469" operator="lessThan">
      <formula>0</formula>
    </cfRule>
  </conditionalFormatting>
  <conditionalFormatting sqref="O347">
    <cfRule type="cellIs" dxfId="405" priority="468" operator="lessThan">
      <formula>0</formula>
    </cfRule>
  </conditionalFormatting>
  <conditionalFormatting sqref="O350:O353">
    <cfRule type="cellIs" dxfId="404" priority="467" operator="lessThan">
      <formula>0</formula>
    </cfRule>
  </conditionalFormatting>
  <conditionalFormatting sqref="B357:O357">
    <cfRule type="cellIs" dxfId="403" priority="466" operator="lessThan">
      <formula>0</formula>
    </cfRule>
  </conditionalFormatting>
  <conditionalFormatting sqref="O368:O369">
    <cfRule type="cellIs" dxfId="402" priority="465" operator="lessThan">
      <formula>0</formula>
    </cfRule>
  </conditionalFormatting>
  <conditionalFormatting sqref="O380:O381">
    <cfRule type="cellIs" dxfId="401" priority="464" operator="lessThan">
      <formula>0</formula>
    </cfRule>
  </conditionalFormatting>
  <conditionalFormatting sqref="O556:O558">
    <cfRule type="cellIs" dxfId="400" priority="460" operator="lessThan">
      <formula>0</formula>
    </cfRule>
  </conditionalFormatting>
  <conditionalFormatting sqref="O386:O388">
    <cfRule type="cellIs" dxfId="399" priority="463" operator="lessThan">
      <formula>0</formula>
    </cfRule>
  </conditionalFormatting>
  <conditionalFormatting sqref="O354">
    <cfRule type="cellIs" dxfId="398" priority="462" operator="lessThan">
      <formula>0</formula>
    </cfRule>
  </conditionalFormatting>
  <conditionalFormatting sqref="O389">
    <cfRule type="cellIs" dxfId="397" priority="439" operator="lessThan">
      <formula>0</formula>
    </cfRule>
  </conditionalFormatting>
  <conditionalFormatting sqref="O556:O558">
    <cfRule type="cellIs" dxfId="396" priority="461" operator="lessThan">
      <formula>0</formula>
    </cfRule>
  </conditionalFormatting>
  <conditionalFormatting sqref="O562 O564:O565">
    <cfRule type="cellIs" dxfId="395" priority="458" operator="lessThan">
      <formula>0</formula>
    </cfRule>
  </conditionalFormatting>
  <conditionalFormatting sqref="O564:O565 O562">
    <cfRule type="cellIs" dxfId="394" priority="459" operator="lessThan">
      <formula>0</formula>
    </cfRule>
  </conditionalFormatting>
  <conditionalFormatting sqref="O579:O582">
    <cfRule type="cellIs" dxfId="393" priority="456" operator="lessThan">
      <formula>0</formula>
    </cfRule>
  </conditionalFormatting>
  <conditionalFormatting sqref="O579:O582">
    <cfRule type="cellIs" dxfId="392" priority="457" operator="lessThan">
      <formula>0</formula>
    </cfRule>
  </conditionalFormatting>
  <conditionalFormatting sqref="O584:O587">
    <cfRule type="cellIs" dxfId="391" priority="454" operator="lessThan">
      <formula>0</formula>
    </cfRule>
  </conditionalFormatting>
  <conditionalFormatting sqref="O584:O587">
    <cfRule type="cellIs" dxfId="390" priority="455" operator="lessThan">
      <formula>0</formula>
    </cfRule>
  </conditionalFormatting>
  <conditionalFormatting sqref="O589:O592">
    <cfRule type="cellIs" dxfId="389" priority="452" operator="lessThan">
      <formula>0</formula>
    </cfRule>
  </conditionalFormatting>
  <conditionalFormatting sqref="O589:O592">
    <cfRule type="cellIs" dxfId="388" priority="453" operator="lessThan">
      <formula>0</formula>
    </cfRule>
  </conditionalFormatting>
  <conditionalFormatting sqref="O420">
    <cfRule type="cellIs" dxfId="387" priority="377" operator="lessThan">
      <formula>0</formula>
    </cfRule>
  </conditionalFormatting>
  <conditionalFormatting sqref="O383">
    <cfRule type="cellIs" dxfId="386" priority="440" operator="lessThan">
      <formula>0</formula>
    </cfRule>
  </conditionalFormatting>
  <conditionalFormatting sqref="O568:O570">
    <cfRule type="cellIs" dxfId="385" priority="450" operator="lessThan">
      <formula>0</formula>
    </cfRule>
  </conditionalFormatting>
  <conditionalFormatting sqref="O568:O570">
    <cfRule type="cellIs" dxfId="384" priority="451" operator="lessThan">
      <formula>0</formula>
    </cfRule>
  </conditionalFormatting>
  <conditionalFormatting sqref="O371">
    <cfRule type="cellIs" dxfId="383" priority="441" operator="lessThan">
      <formula>0</formula>
    </cfRule>
  </conditionalFormatting>
  <conditionalFormatting sqref="O420">
    <cfRule type="cellIs" dxfId="382" priority="378" operator="lessThan">
      <formula>0</formula>
    </cfRule>
  </conditionalFormatting>
  <conditionalFormatting sqref="O435">
    <cfRule type="cellIs" dxfId="381" priority="354" operator="lessThan">
      <formula>0</formula>
    </cfRule>
  </conditionalFormatting>
  <conditionalFormatting sqref="O433">
    <cfRule type="cellIs" dxfId="380" priority="355" operator="lessThan">
      <formula>0</formula>
    </cfRule>
  </conditionalFormatting>
  <conditionalFormatting sqref="O435">
    <cfRule type="cellIs" dxfId="379" priority="352" operator="lessThan">
      <formula>0</formula>
    </cfRule>
  </conditionalFormatting>
  <conditionalFormatting sqref="O435">
    <cfRule type="cellIs" dxfId="378" priority="353" operator="lessThan">
      <formula>0</formula>
    </cfRule>
  </conditionalFormatting>
  <conditionalFormatting sqref="O429">
    <cfRule type="cellIs" dxfId="377" priority="364" operator="lessThan">
      <formula>0</formula>
    </cfRule>
  </conditionalFormatting>
  <conditionalFormatting sqref="O422">
    <cfRule type="cellIs" dxfId="376" priority="374" operator="lessThan">
      <formula>0</formula>
    </cfRule>
  </conditionalFormatting>
  <conditionalFormatting sqref="O429">
    <cfRule type="cellIs" dxfId="375" priority="363" operator="lessThan">
      <formula>0</formula>
    </cfRule>
  </conditionalFormatting>
  <conditionalFormatting sqref="O429">
    <cfRule type="cellIs" dxfId="374" priority="362" operator="lessThan">
      <formula>0</formula>
    </cfRule>
  </conditionalFormatting>
  <conditionalFormatting sqref="O422">
    <cfRule type="cellIs" dxfId="373" priority="375" operator="lessThan">
      <formula>0</formula>
    </cfRule>
  </conditionalFormatting>
  <conditionalFormatting sqref="O429">
    <cfRule type="cellIs" dxfId="372" priority="361" operator="lessThan">
      <formula>0</formula>
    </cfRule>
  </conditionalFormatting>
  <conditionalFormatting sqref="O422">
    <cfRule type="cellIs" dxfId="371" priority="376" operator="lessThan">
      <formula>0</formula>
    </cfRule>
  </conditionalFormatting>
  <conditionalFormatting sqref="O422">
    <cfRule type="cellIs" dxfId="370" priority="373" operator="lessThan">
      <formula>0</formula>
    </cfRule>
  </conditionalFormatting>
  <conditionalFormatting sqref="O429">
    <cfRule type="cellIs" dxfId="369" priority="360" operator="lessThan">
      <formula>0</formula>
    </cfRule>
  </conditionalFormatting>
  <conditionalFormatting sqref="O604 O606:O607 O624:O627 O660:O663">
    <cfRule type="cellIs" dxfId="368" priority="447" operator="lessThan">
      <formula>0</formula>
    </cfRule>
  </conditionalFormatting>
  <conditionalFormatting sqref="O626">
    <cfRule type="cellIs" dxfId="367" priority="446" operator="lessThan">
      <formula>0</formula>
    </cfRule>
  </conditionalFormatting>
  <conditionalFormatting sqref="O435">
    <cfRule type="cellIs" dxfId="366" priority="350" operator="lessThan">
      <formula>0</formula>
    </cfRule>
  </conditionalFormatting>
  <conditionalFormatting sqref="O435">
    <cfRule type="cellIs" dxfId="365" priority="351" operator="lessThan">
      <formula>0</formula>
    </cfRule>
  </conditionalFormatting>
  <conditionalFormatting sqref="B359:O359">
    <cfRule type="cellIs" dxfId="364" priority="442" operator="lessThan">
      <formula>0</formula>
    </cfRule>
  </conditionalFormatting>
  <conditionalFormatting sqref="O435">
    <cfRule type="cellIs" dxfId="363" priority="349" operator="lessThan">
      <formula>0</formula>
    </cfRule>
  </conditionalFormatting>
  <conditionalFormatting sqref="O438">
    <cfRule type="cellIs" dxfId="362" priority="346" operator="lessThan">
      <formula>0</formula>
    </cfRule>
  </conditionalFormatting>
  <conditionalFormatting sqref="O439">
    <cfRule type="cellIs" dxfId="361" priority="345" operator="lessThan">
      <formula>0</formula>
    </cfRule>
  </conditionalFormatting>
  <conditionalFormatting sqref="O435">
    <cfRule type="cellIs" dxfId="360" priority="348" operator="lessThan">
      <formula>0</formula>
    </cfRule>
  </conditionalFormatting>
  <conditionalFormatting sqref="O439">
    <cfRule type="cellIs" dxfId="359" priority="344" operator="lessThan">
      <formula>0</formula>
    </cfRule>
  </conditionalFormatting>
  <conditionalFormatting sqref="O551 O537">
    <cfRule type="cellIs" dxfId="358" priority="328" operator="lessThan">
      <formula>0</formula>
    </cfRule>
  </conditionalFormatting>
  <conditionalFormatting sqref="O435">
    <cfRule type="cellIs" dxfId="357" priority="347" operator="lessThan">
      <formula>0</formula>
    </cfRule>
  </conditionalFormatting>
  <conditionalFormatting sqref="O498">
    <cfRule type="cellIs" dxfId="356" priority="338" operator="lessThan">
      <formula>0</formula>
    </cfRule>
  </conditionalFormatting>
  <conditionalFormatting sqref="O442:O445">
    <cfRule type="cellIs" dxfId="355" priority="343" operator="lessThan">
      <formula>0</formula>
    </cfRule>
  </conditionalFormatting>
  <conditionalFormatting sqref="O392">
    <cfRule type="cellIs" dxfId="354" priority="433" operator="lessThan">
      <formula>0</formula>
    </cfRule>
  </conditionalFormatting>
  <conditionalFormatting sqref="O392">
    <cfRule type="cellIs" dxfId="353" priority="438" operator="lessThan">
      <formula>0</formula>
    </cfRule>
  </conditionalFormatting>
  <conditionalFormatting sqref="O392">
    <cfRule type="cellIs" dxfId="352" priority="436" operator="lessThan">
      <formula>0</formula>
    </cfRule>
  </conditionalFormatting>
  <conditionalFormatting sqref="O392">
    <cfRule type="cellIs" dxfId="351" priority="435" operator="lessThan">
      <formula>0</formula>
    </cfRule>
  </conditionalFormatting>
  <conditionalFormatting sqref="O395">
    <cfRule type="cellIs" dxfId="350" priority="430" operator="lessThan">
      <formula>0</formula>
    </cfRule>
  </conditionalFormatting>
  <conditionalFormatting sqref="O398">
    <cfRule type="cellIs" dxfId="349" priority="428" operator="lessThan">
      <formula>0</formula>
    </cfRule>
  </conditionalFormatting>
  <conditionalFormatting sqref="O372">
    <cfRule type="cellIs" dxfId="348" priority="416" operator="lessThan">
      <formula>0</formula>
    </cfRule>
  </conditionalFormatting>
  <conditionalFormatting sqref="O392">
    <cfRule type="cellIs" dxfId="347" priority="431" operator="lessThan">
      <formula>0</formula>
    </cfRule>
  </conditionalFormatting>
  <conditionalFormatting sqref="O392">
    <cfRule type="cellIs" dxfId="346" priority="432" operator="lessThan">
      <formula>0</formula>
    </cfRule>
  </conditionalFormatting>
  <conditionalFormatting sqref="O392">
    <cfRule type="cellIs" dxfId="345" priority="437" operator="lessThan">
      <formula>0</formula>
    </cfRule>
  </conditionalFormatting>
  <conditionalFormatting sqref="O392">
    <cfRule type="cellIs" dxfId="344" priority="434" operator="lessThan">
      <formula>0</formula>
    </cfRule>
  </conditionalFormatting>
  <conditionalFormatting sqref="O398">
    <cfRule type="cellIs" dxfId="343" priority="423" operator="lessThan">
      <formula>0</formula>
    </cfRule>
  </conditionalFormatting>
  <conditionalFormatting sqref="O398">
    <cfRule type="cellIs" dxfId="342" priority="427" operator="lessThan">
      <formula>0</formula>
    </cfRule>
  </conditionalFormatting>
  <conditionalFormatting sqref="O398">
    <cfRule type="cellIs" dxfId="341" priority="426" operator="lessThan">
      <formula>0</formula>
    </cfRule>
  </conditionalFormatting>
  <conditionalFormatting sqref="O398">
    <cfRule type="cellIs" dxfId="340" priority="425" operator="lessThan">
      <formula>0</formula>
    </cfRule>
  </conditionalFormatting>
  <conditionalFormatting sqref="O398">
    <cfRule type="cellIs" dxfId="339" priority="424" operator="lessThan">
      <formula>0</formula>
    </cfRule>
  </conditionalFormatting>
  <conditionalFormatting sqref="O398">
    <cfRule type="cellIs" dxfId="338" priority="429" operator="lessThan">
      <formula>0</formula>
    </cfRule>
  </conditionalFormatting>
  <conditionalFormatting sqref="O390">
    <cfRule type="cellIs" dxfId="337" priority="413" operator="lessThan">
      <formula>0</formula>
    </cfRule>
  </conditionalFormatting>
  <conditionalFormatting sqref="O398">
    <cfRule type="cellIs" dxfId="336" priority="422" operator="lessThan">
      <formula>0</formula>
    </cfRule>
  </conditionalFormatting>
  <conditionalFormatting sqref="O401">
    <cfRule type="cellIs" dxfId="335" priority="421" operator="lessThan">
      <formula>0</formula>
    </cfRule>
  </conditionalFormatting>
  <conditionalFormatting sqref="O354">
    <cfRule type="cellIs" dxfId="334" priority="420" operator="lessThan">
      <formula>0</formula>
    </cfRule>
  </conditionalFormatting>
  <conditionalFormatting sqref="O360">
    <cfRule type="cellIs" dxfId="333" priority="419" operator="lessThan">
      <formula>0</formula>
    </cfRule>
  </conditionalFormatting>
  <conditionalFormatting sqref="O360">
    <cfRule type="cellIs" dxfId="332" priority="418" operator="lessThan">
      <formula>0</formula>
    </cfRule>
  </conditionalFormatting>
  <conditionalFormatting sqref="O372">
    <cfRule type="cellIs" dxfId="331" priority="417" operator="lessThan">
      <formula>0</formula>
    </cfRule>
  </conditionalFormatting>
  <conditionalFormatting sqref="O384">
    <cfRule type="cellIs" dxfId="330" priority="415" operator="lessThan">
      <formula>0</formula>
    </cfRule>
  </conditionalFormatting>
  <conditionalFormatting sqref="O384">
    <cfRule type="cellIs" dxfId="329" priority="414" operator="lessThan">
      <formula>0</formula>
    </cfRule>
  </conditionalFormatting>
  <conditionalFormatting sqref="O396">
    <cfRule type="cellIs" dxfId="328" priority="411" operator="lessThan">
      <formula>0</formula>
    </cfRule>
  </conditionalFormatting>
  <conditionalFormatting sqref="O396">
    <cfRule type="cellIs" dxfId="327" priority="410" operator="lessThan">
      <formula>0</formula>
    </cfRule>
  </conditionalFormatting>
  <conditionalFormatting sqref="O390">
    <cfRule type="cellIs" dxfId="326" priority="412" operator="lessThan">
      <formula>0</formula>
    </cfRule>
  </conditionalFormatting>
  <conditionalFormatting sqref="O413">
    <cfRule type="cellIs" dxfId="325" priority="390" operator="lessThan">
      <formula>0</formula>
    </cfRule>
  </conditionalFormatting>
  <conditionalFormatting sqref="O414">
    <cfRule type="cellIs" dxfId="324" priority="389" operator="lessThan">
      <formula>0</formula>
    </cfRule>
  </conditionalFormatting>
  <conditionalFormatting sqref="O404">
    <cfRule type="cellIs" dxfId="323" priority="407" operator="lessThan">
      <formula>0</formula>
    </cfRule>
  </conditionalFormatting>
  <conditionalFormatting sqref="O404">
    <cfRule type="cellIs" dxfId="322" priority="406" operator="lessThan">
      <formula>0</formula>
    </cfRule>
  </conditionalFormatting>
  <conditionalFormatting sqref="O404">
    <cfRule type="cellIs" dxfId="321" priority="409" operator="lessThan">
      <formula>0</formula>
    </cfRule>
  </conditionalFormatting>
  <conditionalFormatting sqref="O404">
    <cfRule type="cellIs" dxfId="320" priority="408" operator="lessThan">
      <formula>0</formula>
    </cfRule>
  </conditionalFormatting>
  <conditionalFormatting sqref="O416">
    <cfRule type="cellIs" dxfId="319" priority="384" operator="lessThan">
      <formula>0</formula>
    </cfRule>
  </conditionalFormatting>
  <conditionalFormatting sqref="O416">
    <cfRule type="cellIs" dxfId="318" priority="383" operator="lessThan">
      <formula>0</formula>
    </cfRule>
  </conditionalFormatting>
  <conditionalFormatting sqref="O404">
    <cfRule type="cellIs" dxfId="317" priority="405" operator="lessThan">
      <formula>0</formula>
    </cfRule>
  </conditionalFormatting>
  <conditionalFormatting sqref="O404">
    <cfRule type="cellIs" dxfId="316" priority="404" operator="lessThan">
      <formula>0</formula>
    </cfRule>
  </conditionalFormatting>
  <conditionalFormatting sqref="O404">
    <cfRule type="cellIs" dxfId="315" priority="403" operator="lessThan">
      <formula>0</formula>
    </cfRule>
  </conditionalFormatting>
  <conditionalFormatting sqref="O404">
    <cfRule type="cellIs" dxfId="314" priority="402" operator="lessThan">
      <formula>0</formula>
    </cfRule>
  </conditionalFormatting>
  <conditionalFormatting sqref="O407">
    <cfRule type="cellIs" dxfId="313" priority="401" operator="lessThan">
      <formula>0</formula>
    </cfRule>
  </conditionalFormatting>
  <conditionalFormatting sqref="O408">
    <cfRule type="cellIs" dxfId="312" priority="400" operator="lessThan">
      <formula>0</formula>
    </cfRule>
  </conditionalFormatting>
  <conditionalFormatting sqref="O408">
    <cfRule type="cellIs" dxfId="311" priority="399" operator="lessThan">
      <formula>0</formula>
    </cfRule>
  </conditionalFormatting>
  <conditionalFormatting sqref="O414">
    <cfRule type="cellIs" dxfId="310" priority="388" operator="lessThan">
      <formula>0</formula>
    </cfRule>
  </conditionalFormatting>
  <conditionalFormatting sqref="O416">
    <cfRule type="cellIs" dxfId="309" priority="387" operator="lessThan">
      <formula>0</formula>
    </cfRule>
  </conditionalFormatting>
  <conditionalFormatting sqref="O416">
    <cfRule type="cellIs" dxfId="308" priority="386" operator="lessThan">
      <formula>0</formula>
    </cfRule>
  </conditionalFormatting>
  <conditionalFormatting sqref="O416">
    <cfRule type="cellIs" dxfId="307" priority="385" operator="lessThan">
      <formula>0</formula>
    </cfRule>
  </conditionalFormatting>
  <conditionalFormatting sqref="O416">
    <cfRule type="cellIs" dxfId="306" priority="382" operator="lessThan">
      <formula>0</formula>
    </cfRule>
  </conditionalFormatting>
  <conditionalFormatting sqref="O410">
    <cfRule type="cellIs" dxfId="305" priority="398" operator="lessThan">
      <formula>0</formula>
    </cfRule>
  </conditionalFormatting>
  <conditionalFormatting sqref="O410">
    <cfRule type="cellIs" dxfId="304" priority="397" operator="lessThan">
      <formula>0</formula>
    </cfRule>
  </conditionalFormatting>
  <conditionalFormatting sqref="O410">
    <cfRule type="cellIs" dxfId="303" priority="396" operator="lessThan">
      <formula>0</formula>
    </cfRule>
  </conditionalFormatting>
  <conditionalFormatting sqref="O410">
    <cfRule type="cellIs" dxfId="302" priority="395" operator="lessThan">
      <formula>0</formula>
    </cfRule>
  </conditionalFormatting>
  <conditionalFormatting sqref="O416">
    <cfRule type="cellIs" dxfId="301" priority="381" operator="lessThan">
      <formula>0</formula>
    </cfRule>
  </conditionalFormatting>
  <conditionalFormatting sqref="O416">
    <cfRule type="cellIs" dxfId="300" priority="380" operator="lessThan">
      <formula>0</formula>
    </cfRule>
  </conditionalFormatting>
  <conditionalFormatting sqref="O419">
    <cfRule type="cellIs" dxfId="299" priority="379" operator="lessThan">
      <formula>0</formula>
    </cfRule>
  </conditionalFormatting>
  <conditionalFormatting sqref="O410">
    <cfRule type="cellIs" dxfId="298" priority="394" operator="lessThan">
      <formula>0</formula>
    </cfRule>
  </conditionalFormatting>
  <conditionalFormatting sqref="O410">
    <cfRule type="cellIs" dxfId="297" priority="393" operator="lessThan">
      <formula>0</formula>
    </cfRule>
  </conditionalFormatting>
  <conditionalFormatting sqref="O410">
    <cfRule type="cellIs" dxfId="296" priority="392" operator="lessThan">
      <formula>0</formula>
    </cfRule>
  </conditionalFormatting>
  <conditionalFormatting sqref="O410">
    <cfRule type="cellIs" dxfId="295" priority="391" operator="lessThan">
      <formula>0</formula>
    </cfRule>
  </conditionalFormatting>
  <conditionalFormatting sqref="O559">
    <cfRule type="cellIs" dxfId="294" priority="335" operator="lessThan">
      <formula>0</formula>
    </cfRule>
  </conditionalFormatting>
  <conditionalFormatting sqref="O563">
    <cfRule type="cellIs" dxfId="293" priority="334" operator="lessThan">
      <formula>0</formula>
    </cfRule>
  </conditionalFormatting>
  <conditionalFormatting sqref="O563">
    <cfRule type="cellIs" dxfId="292" priority="333" operator="lessThan">
      <formula>0</formula>
    </cfRule>
  </conditionalFormatting>
  <conditionalFormatting sqref="O608 O605 O602:O603">
    <cfRule type="cellIs" dxfId="291" priority="321" operator="lessThan">
      <formula>0</formula>
    </cfRule>
  </conditionalFormatting>
  <conditionalFormatting sqref="O426">
    <cfRule type="cellIs" dxfId="290" priority="366" operator="lessThan">
      <formula>0</formula>
    </cfRule>
  </conditionalFormatting>
  <conditionalFormatting sqref="O429">
    <cfRule type="cellIs" dxfId="289" priority="365" operator="lessThan">
      <formula>0</formula>
    </cfRule>
  </conditionalFormatting>
  <conditionalFormatting sqref="B598:O599">
    <cfRule type="cellIs" dxfId="288" priority="303" operator="lessThan">
      <formula>0</formula>
    </cfRule>
  </conditionalFormatting>
  <conditionalFormatting sqref="O560">
    <cfRule type="cellIs" dxfId="287" priority="300" operator="lessThan">
      <formula>0</formula>
    </cfRule>
  </conditionalFormatting>
  <conditionalFormatting sqref="O566">
    <cfRule type="cellIs" dxfId="286" priority="297" operator="lessThan">
      <formula>0</formula>
    </cfRule>
  </conditionalFormatting>
  <conditionalFormatting sqref="O566">
    <cfRule type="cellIs" dxfId="285" priority="296" operator="lessThan">
      <formula>0</formula>
    </cfRule>
  </conditionalFormatting>
  <conditionalFormatting sqref="O566">
    <cfRule type="cellIs" dxfId="284" priority="295" operator="lessThan">
      <formula>0</formula>
    </cfRule>
  </conditionalFormatting>
  <conditionalFormatting sqref="O429">
    <cfRule type="cellIs" dxfId="283" priority="359" operator="lessThan">
      <formula>0</formula>
    </cfRule>
  </conditionalFormatting>
  <conditionalFormatting sqref="O429">
    <cfRule type="cellIs" dxfId="282" priority="358" operator="lessThan">
      <formula>0</formula>
    </cfRule>
  </conditionalFormatting>
  <conditionalFormatting sqref="O432">
    <cfRule type="cellIs" dxfId="281" priority="357" operator="lessThan">
      <formula>0</formula>
    </cfRule>
  </conditionalFormatting>
  <conditionalFormatting sqref="O433">
    <cfRule type="cellIs" dxfId="280" priority="356" operator="lessThan">
      <formula>0</formula>
    </cfRule>
  </conditionalFormatting>
  <conditionalFormatting sqref="O422">
    <cfRule type="cellIs" dxfId="279" priority="372" operator="lessThan">
      <formula>0</formula>
    </cfRule>
  </conditionalFormatting>
  <conditionalFormatting sqref="O422">
    <cfRule type="cellIs" dxfId="278" priority="371" operator="lessThan">
      <formula>0</formula>
    </cfRule>
  </conditionalFormatting>
  <conditionalFormatting sqref="O422">
    <cfRule type="cellIs" dxfId="277" priority="370" operator="lessThan">
      <formula>0</formula>
    </cfRule>
  </conditionalFormatting>
  <conditionalFormatting sqref="O422">
    <cfRule type="cellIs" dxfId="276" priority="369" operator="lessThan">
      <formula>0</formula>
    </cfRule>
  </conditionalFormatting>
  <conditionalFormatting sqref="O425">
    <cfRule type="cellIs" dxfId="275" priority="368" operator="lessThan">
      <formula>0</formula>
    </cfRule>
  </conditionalFormatting>
  <conditionalFormatting sqref="O426">
    <cfRule type="cellIs" dxfId="274" priority="367" operator="lessThan">
      <formula>0</formula>
    </cfRule>
  </conditionalFormatting>
  <conditionalFormatting sqref="O442:O445">
    <cfRule type="expression" dxfId="273" priority="341">
      <formula>O442/N442&gt;1</formula>
    </cfRule>
    <cfRule type="expression" dxfId="272" priority="342">
      <formula>O442/N442&lt;1</formula>
    </cfRule>
  </conditionalFormatting>
  <conditionalFormatting sqref="O538 O552">
    <cfRule type="expression" dxfId="271" priority="339">
      <formula>O538/#REF!&gt;1</formula>
    </cfRule>
    <cfRule type="expression" dxfId="270" priority="340">
      <formula>O538/#REF!&lt;1</formula>
    </cfRule>
  </conditionalFormatting>
  <conditionalFormatting sqref="O493:O496">
    <cfRule type="cellIs" dxfId="269" priority="331" operator="lessThan">
      <formula>0</formula>
    </cfRule>
  </conditionalFormatting>
  <conditionalFormatting sqref="O498">
    <cfRule type="expression" dxfId="268" priority="336">
      <formula>O498/N498&gt;1</formula>
    </cfRule>
    <cfRule type="expression" dxfId="267" priority="337">
      <formula>O498/N498&lt;1</formula>
    </cfRule>
  </conditionalFormatting>
  <conditionalFormatting sqref="O547:O550 O533:O536">
    <cfRule type="cellIs" dxfId="266" priority="327" operator="lessThan">
      <formula>0</formula>
    </cfRule>
  </conditionalFormatting>
  <conditionalFormatting sqref="O662">
    <cfRule type="cellIs" dxfId="265" priority="332" operator="lessThan">
      <formula>0</formula>
    </cfRule>
  </conditionalFormatting>
  <conditionalFormatting sqref="O608 O605 O602:O603">
    <cfRule type="expression" dxfId="264" priority="319">
      <formula>O602/N602&gt;1</formula>
    </cfRule>
    <cfRule type="expression" dxfId="263" priority="320">
      <formula>O602/N602&lt;1</formula>
    </cfRule>
  </conditionalFormatting>
  <conditionalFormatting sqref="O493:O496">
    <cfRule type="expression" dxfId="262" priority="329">
      <formula>O493/N493&gt;1</formula>
    </cfRule>
    <cfRule type="expression" dxfId="261" priority="330">
      <formula>O493/N493&lt;1</formula>
    </cfRule>
  </conditionalFormatting>
  <conditionalFormatting sqref="O551 O537">
    <cfRule type="cellIs" dxfId="260" priority="324" operator="lessThan">
      <formula>0</formula>
    </cfRule>
  </conditionalFormatting>
  <conditionalFormatting sqref="O547:O550 O533:O536">
    <cfRule type="expression" dxfId="259" priority="325">
      <formula>O533/N533&gt;1</formula>
    </cfRule>
    <cfRule type="expression" dxfId="258" priority="326">
      <formula>O533/N533&lt;1</formula>
    </cfRule>
  </conditionalFormatting>
  <conditionalFormatting sqref="O551 O537">
    <cfRule type="expression" dxfId="257" priority="322">
      <formula>O537/N537&gt;1</formula>
    </cfRule>
    <cfRule type="expression" dxfId="256" priority="323">
      <formula>O537/N537&lt;1</formula>
    </cfRule>
  </conditionalFormatting>
  <conditionalFormatting sqref="O491">
    <cfRule type="expression" dxfId="255" priority="471">
      <formula>O491/#REF!&gt;1</formula>
    </cfRule>
    <cfRule type="expression" dxfId="254" priority="472">
      <formula>O491/#REF!&lt;1</formula>
    </cfRule>
  </conditionalFormatting>
  <conditionalFormatting sqref="O446">
    <cfRule type="cellIs" dxfId="253" priority="318" operator="lessThan">
      <formula>0</formula>
    </cfRule>
  </conditionalFormatting>
  <conditionalFormatting sqref="O446">
    <cfRule type="expression" dxfId="252" priority="316">
      <formula>O446/N446&gt;1</formula>
    </cfRule>
    <cfRule type="expression" dxfId="251" priority="317">
      <formula>O446/N446&lt;1</formula>
    </cfRule>
  </conditionalFormatting>
  <conditionalFormatting sqref="O497">
    <cfRule type="cellIs" dxfId="250" priority="315" operator="lessThan">
      <formula>0</formula>
    </cfRule>
  </conditionalFormatting>
  <conditionalFormatting sqref="O497">
    <cfRule type="expression" dxfId="249" priority="313">
      <formula>O497/N497&gt;1</formula>
    </cfRule>
    <cfRule type="expression" dxfId="248" priority="314">
      <formula>O497/N497&lt;1</formula>
    </cfRule>
  </conditionalFormatting>
  <conditionalFormatting sqref="O566">
    <cfRule type="expression" dxfId="247" priority="293">
      <formula>O566/N566&gt;1</formula>
    </cfRule>
    <cfRule type="expression" dxfId="246" priority="294">
      <formula>O566/N566&lt;1</formula>
    </cfRule>
  </conditionalFormatting>
  <conditionalFormatting sqref="O538">
    <cfRule type="cellIs" dxfId="245" priority="312" operator="lessThan">
      <formula>0</formula>
    </cfRule>
  </conditionalFormatting>
  <conditionalFormatting sqref="O538">
    <cfRule type="expression" dxfId="244" priority="310">
      <formula>O538/N538&gt;1</formula>
    </cfRule>
    <cfRule type="expression" dxfId="243" priority="311">
      <formula>O538/N538&lt;1</formula>
    </cfRule>
  </conditionalFormatting>
  <conditionalFormatting sqref="O552">
    <cfRule type="cellIs" dxfId="242" priority="309" operator="lessThan">
      <formula>0</formula>
    </cfRule>
  </conditionalFormatting>
  <conditionalFormatting sqref="O552">
    <cfRule type="expression" dxfId="241" priority="307">
      <formula>O552/N552&gt;1</formula>
    </cfRule>
    <cfRule type="expression" dxfId="240" priority="308">
      <formula>O552/N552&lt;1</formula>
    </cfRule>
  </conditionalFormatting>
  <conditionalFormatting sqref="O571">
    <cfRule type="cellIs" dxfId="239" priority="291" operator="lessThan">
      <formula>0</formula>
    </cfRule>
  </conditionalFormatting>
  <conditionalFormatting sqref="O545">
    <cfRule type="expression" dxfId="238" priority="304">
      <formula>O545/N545&gt;1</formula>
    </cfRule>
    <cfRule type="expression" dxfId="237" priority="305">
      <formula>O545/N545&lt;1</formula>
    </cfRule>
  </conditionalFormatting>
  <conditionalFormatting sqref="O571">
    <cfRule type="expression" dxfId="236" priority="288">
      <formula>O571/N571&gt;1</formula>
    </cfRule>
    <cfRule type="expression" dxfId="235" priority="289">
      <formula>O571/N571&lt;1</formula>
    </cfRule>
  </conditionalFormatting>
  <conditionalFormatting sqref="O545">
    <cfRule type="cellIs" dxfId="234" priority="306" operator="lessThan">
      <formula>0</formula>
    </cfRule>
  </conditionalFormatting>
  <conditionalFormatting sqref="B598:O599">
    <cfRule type="expression" dxfId="233" priority="301">
      <formula>B598/A598&gt;1</formula>
    </cfRule>
    <cfRule type="expression" dxfId="232" priority="302">
      <formula>B598/A598&lt;1</formula>
    </cfRule>
  </conditionalFormatting>
  <conditionalFormatting sqref="O560">
    <cfRule type="expression" dxfId="231" priority="298">
      <formula>O560/N560&gt;1</formula>
    </cfRule>
    <cfRule type="expression" dxfId="230" priority="299">
      <formula>O560/N560&lt;1</formula>
    </cfRule>
  </conditionalFormatting>
  <conditionalFormatting sqref="O571">
    <cfRule type="cellIs" dxfId="229" priority="292" operator="lessThan">
      <formula>0</formula>
    </cfRule>
  </conditionalFormatting>
  <conditionalFormatting sqref="O571">
    <cfRule type="cellIs" dxfId="228" priority="290" operator="lessThan">
      <formula>0</formula>
    </cfRule>
  </conditionalFormatting>
  <conditionalFormatting sqref="O628:O631">
    <cfRule type="cellIs" dxfId="227" priority="287" operator="lessThan">
      <formula>0</formula>
    </cfRule>
  </conditionalFormatting>
  <conditionalFormatting sqref="O630">
    <cfRule type="cellIs" dxfId="226" priority="286" operator="lessThan">
      <formula>0</formula>
    </cfRule>
  </conditionalFormatting>
  <conditionalFormatting sqref="O632:O635">
    <cfRule type="cellIs" dxfId="225" priority="285" operator="lessThan">
      <formula>0</formula>
    </cfRule>
  </conditionalFormatting>
  <conditionalFormatting sqref="O634">
    <cfRule type="cellIs" dxfId="224" priority="284" operator="lessThan">
      <formula>0</formula>
    </cfRule>
  </conditionalFormatting>
  <conditionalFormatting sqref="O636:O639">
    <cfRule type="cellIs" dxfId="223" priority="283" operator="lessThan">
      <formula>0</formula>
    </cfRule>
  </conditionalFormatting>
  <conditionalFormatting sqref="O638">
    <cfRule type="cellIs" dxfId="222" priority="282" operator="lessThan">
      <formula>0</formula>
    </cfRule>
  </conditionalFormatting>
  <conditionalFormatting sqref="O640:O643">
    <cfRule type="cellIs" dxfId="221" priority="281" operator="lessThan">
      <formula>0</formula>
    </cfRule>
  </conditionalFormatting>
  <conditionalFormatting sqref="O642">
    <cfRule type="cellIs" dxfId="220" priority="280" operator="lessThan">
      <formula>0</formula>
    </cfRule>
  </conditionalFormatting>
  <conditionalFormatting sqref="O644:O647">
    <cfRule type="cellIs" dxfId="219" priority="279" operator="lessThan">
      <formula>0</formula>
    </cfRule>
  </conditionalFormatting>
  <conditionalFormatting sqref="O646">
    <cfRule type="cellIs" dxfId="218" priority="278" operator="lessThan">
      <formula>0</formula>
    </cfRule>
  </conditionalFormatting>
  <conditionalFormatting sqref="O648:O651">
    <cfRule type="cellIs" dxfId="217" priority="277" operator="lessThan">
      <formula>0</formula>
    </cfRule>
  </conditionalFormatting>
  <conditionalFormatting sqref="O650">
    <cfRule type="cellIs" dxfId="216" priority="276" operator="lessThan">
      <formula>0</formula>
    </cfRule>
  </conditionalFormatting>
  <conditionalFormatting sqref="O652:O655">
    <cfRule type="cellIs" dxfId="215" priority="275" operator="lessThan">
      <formula>0</formula>
    </cfRule>
  </conditionalFormatting>
  <conditionalFormatting sqref="O654">
    <cfRule type="cellIs" dxfId="214" priority="274" operator="lessThan">
      <formula>0</formula>
    </cfRule>
  </conditionalFormatting>
  <conditionalFormatting sqref="O656:O659">
    <cfRule type="cellIs" dxfId="213" priority="273" operator="lessThan">
      <formula>0</formula>
    </cfRule>
  </conditionalFormatting>
  <conditionalFormatting sqref="O658">
    <cfRule type="cellIs" dxfId="212" priority="272" operator="lessThan">
      <formula>0</formula>
    </cfRule>
  </conditionalFormatting>
  <conditionalFormatting sqref="O664:O667">
    <cfRule type="cellIs" dxfId="211" priority="271" operator="lessThan">
      <formula>0</formula>
    </cfRule>
  </conditionalFormatting>
  <conditionalFormatting sqref="O666">
    <cfRule type="cellIs" dxfId="210" priority="270" operator="lessThan">
      <formula>0</formula>
    </cfRule>
  </conditionalFormatting>
  <conditionalFormatting sqref="O668:O671">
    <cfRule type="cellIs" dxfId="209" priority="269" operator="lessThan">
      <formula>0</formula>
    </cfRule>
  </conditionalFormatting>
  <conditionalFormatting sqref="O670">
    <cfRule type="cellIs" dxfId="208" priority="268" operator="lessThan">
      <formula>0</formula>
    </cfRule>
  </conditionalFormatting>
  <conditionalFormatting sqref="O447">
    <cfRule type="cellIs" dxfId="207" priority="267" operator="lessThan">
      <formula>0</formula>
    </cfRule>
  </conditionalFormatting>
  <conditionalFormatting sqref="O499">
    <cfRule type="cellIs" dxfId="206" priority="266" operator="lessThan">
      <formula>0</formula>
    </cfRule>
  </conditionalFormatting>
  <conditionalFormatting sqref="O553">
    <cfRule type="cellIs" dxfId="205" priority="265" operator="lessThan">
      <formula>0</formula>
    </cfRule>
  </conditionalFormatting>
  <conditionalFormatting sqref="Q501:Q504">
    <cfRule type="cellIs" dxfId="204" priority="232" operator="lessThan">
      <formula>0</formula>
    </cfRule>
  </conditionalFormatting>
  <conditionalFormatting sqref="Q506">
    <cfRule type="cellIs" dxfId="203" priority="227" operator="lessThan">
      <formula>0</formula>
    </cfRule>
  </conditionalFormatting>
  <conditionalFormatting sqref="P361:Q361 Q362:Q364">
    <cfRule type="cellIs" dxfId="202" priority="263" operator="lessThan">
      <formula>0</formula>
    </cfRule>
  </conditionalFormatting>
  <conditionalFormatting sqref="P361">
    <cfRule type="cellIs" dxfId="201" priority="262" operator="lessThan">
      <formula>0</formula>
    </cfRule>
  </conditionalFormatting>
  <conditionalFormatting sqref="P362:P365">
    <cfRule type="cellIs" dxfId="200" priority="261" operator="lessThan">
      <formula>0</formula>
    </cfRule>
  </conditionalFormatting>
  <conditionalFormatting sqref="P501:P504">
    <cfRule type="cellIs" dxfId="199" priority="228" operator="lessThan">
      <formula>0</formula>
    </cfRule>
  </conditionalFormatting>
  <conditionalFormatting sqref="Q507">
    <cfRule type="cellIs" dxfId="198" priority="225" operator="lessThan">
      <formula>0</formula>
    </cfRule>
  </conditionalFormatting>
  <conditionalFormatting sqref="P505:P506">
    <cfRule type="cellIs" dxfId="197" priority="226" operator="lessThan">
      <formula>0</formula>
    </cfRule>
  </conditionalFormatting>
  <conditionalFormatting sqref="Q366">
    <cfRule type="cellIs" dxfId="196" priority="256" operator="lessThan">
      <formula>0</formula>
    </cfRule>
  </conditionalFormatting>
  <conditionalFormatting sqref="Q365">
    <cfRule type="cellIs" dxfId="195" priority="254" operator="lessThan">
      <formula>0</formula>
    </cfRule>
  </conditionalFormatting>
  <conditionalFormatting sqref="Q365">
    <cfRule type="cellIs" dxfId="194" priority="253" operator="lessThan">
      <formula>0</formula>
    </cfRule>
  </conditionalFormatting>
  <conditionalFormatting sqref="F514">
    <cfRule type="cellIs" dxfId="193" priority="198" operator="lessThan">
      <formula>0</formula>
    </cfRule>
  </conditionalFormatting>
  <conditionalFormatting sqref="B601:N601">
    <cfRule type="cellIs" dxfId="192" priority="218" operator="lessThan">
      <formula>0</formula>
    </cfRule>
  </conditionalFormatting>
  <conditionalFormatting sqref="B506:O506">
    <cfRule type="cellIs" dxfId="191" priority="220" operator="lessThan">
      <formula>0</formula>
    </cfRule>
  </conditionalFormatting>
  <conditionalFormatting sqref="P508:Q508">
    <cfRule type="cellIs" dxfId="190" priority="217" operator="lessThan">
      <formula>0</formula>
    </cfRule>
  </conditionalFormatting>
  <conditionalFormatting sqref="Q509:Q512">
    <cfRule type="cellIs" dxfId="189" priority="216" operator="lessThan">
      <formula>0</formula>
    </cfRule>
  </conditionalFormatting>
  <conditionalFormatting sqref="Q513:Q514">
    <cfRule type="cellIs" dxfId="188" priority="215" operator="lessThan">
      <formula>0</formula>
    </cfRule>
  </conditionalFormatting>
  <conditionalFormatting sqref="Q514">
    <cfRule type="cellIs" dxfId="187" priority="214" operator="lessThan">
      <formula>0</formula>
    </cfRule>
  </conditionalFormatting>
  <conditionalFormatting sqref="Q513">
    <cfRule type="cellIs" dxfId="186" priority="213" operator="lessThan">
      <formula>0</formula>
    </cfRule>
  </conditionalFormatting>
  <conditionalFormatting sqref="P509:P512">
    <cfRule type="cellIs" dxfId="185" priority="212" operator="lessThan">
      <formula>0</formula>
    </cfRule>
  </conditionalFormatting>
  <conditionalFormatting sqref="B508">
    <cfRule type="cellIs" dxfId="184" priority="211" operator="lessThan">
      <formula>0</formula>
    </cfRule>
  </conditionalFormatting>
  <conditionalFormatting sqref="B514">
    <cfRule type="cellIs" dxfId="183" priority="210" operator="lessThan">
      <formula>0</formula>
    </cfRule>
  </conditionalFormatting>
  <conditionalFormatting sqref="P366">
    <cfRule type="cellIs" dxfId="182" priority="240" operator="lessThan">
      <formula>0</formula>
    </cfRule>
  </conditionalFormatting>
  <conditionalFormatting sqref="C514">
    <cfRule type="cellIs" dxfId="181" priority="207" operator="lessThan">
      <formula>0</formula>
    </cfRule>
  </conditionalFormatting>
  <conditionalFormatting sqref="C509:C512">
    <cfRule type="cellIs" dxfId="180" priority="185" operator="lessThan">
      <formula>0</formula>
    </cfRule>
  </conditionalFormatting>
  <conditionalFormatting sqref="D514">
    <cfRule type="cellIs" dxfId="179" priority="204" operator="lessThan">
      <formula>0</formula>
    </cfRule>
  </conditionalFormatting>
  <conditionalFormatting sqref="D509:N512">
    <cfRule type="cellIs" dxfId="178" priority="182" operator="lessThan">
      <formula>0</formula>
    </cfRule>
  </conditionalFormatting>
  <conditionalFormatting sqref="P500:Q500">
    <cfRule type="cellIs" dxfId="177" priority="233" operator="lessThan">
      <formula>0</formula>
    </cfRule>
  </conditionalFormatting>
  <conditionalFormatting sqref="Q505">
    <cfRule type="cellIs" dxfId="176" priority="231" operator="lessThan">
      <formula>0</formula>
    </cfRule>
  </conditionalFormatting>
  <conditionalFormatting sqref="Q505">
    <cfRule type="cellIs" dxfId="175" priority="230" operator="lessThan">
      <formula>0</formula>
    </cfRule>
  </conditionalFormatting>
  <conditionalFormatting sqref="B500">
    <cfRule type="cellIs" dxfId="174" priority="229" operator="lessThan">
      <formula>0</formula>
    </cfRule>
  </conditionalFormatting>
  <conditionalFormatting sqref="P507">
    <cfRule type="cellIs" dxfId="173" priority="224" operator="lessThan">
      <formula>0</formula>
    </cfRule>
  </conditionalFormatting>
  <conditionalFormatting sqref="B507:N507">
    <cfRule type="cellIs" dxfId="172" priority="223" operator="lessThan">
      <formula>0</formula>
    </cfRule>
  </conditionalFormatting>
  <conditionalFormatting sqref="B506:O506">
    <cfRule type="expression" dxfId="171" priority="221">
      <formula>B506/#REF!&gt;1</formula>
    </cfRule>
    <cfRule type="expression" dxfId="170" priority="222">
      <formula>B506/#REF!&lt;1</formula>
    </cfRule>
  </conditionalFormatting>
  <conditionalFormatting sqref="O507">
    <cfRule type="cellIs" dxfId="169" priority="219" operator="lessThan">
      <formula>0</formula>
    </cfRule>
  </conditionalFormatting>
  <conditionalFormatting sqref="G514">
    <cfRule type="cellIs" dxfId="168" priority="195" operator="lessThan">
      <formula>0</formula>
    </cfRule>
  </conditionalFormatting>
  <conditionalFormatting sqref="I514:N514">
    <cfRule type="cellIs" dxfId="167" priority="189" operator="lessThan">
      <formula>0</formula>
    </cfRule>
  </conditionalFormatting>
  <conditionalFormatting sqref="E514">
    <cfRule type="cellIs" dxfId="166" priority="201" operator="lessThan">
      <formula>0</formula>
    </cfRule>
  </conditionalFormatting>
  <conditionalFormatting sqref="H514">
    <cfRule type="cellIs" dxfId="165" priority="192" operator="lessThan">
      <formula>0</formula>
    </cfRule>
  </conditionalFormatting>
  <conditionalFormatting sqref="P513:P514">
    <cfRule type="cellIs" dxfId="164" priority="186" operator="lessThan">
      <formula>0</formula>
    </cfRule>
  </conditionalFormatting>
  <conditionalFormatting sqref="Q508:Q515">
    <cfRule type="cellIs" dxfId="163" priority="167" operator="lessThan">
      <formula>0</formula>
    </cfRule>
  </conditionalFormatting>
  <conditionalFormatting sqref="P508:P515">
    <cfRule type="cellIs" dxfId="162" priority="166" operator="lessThan">
      <formula>0</formula>
    </cfRule>
  </conditionalFormatting>
  <conditionalFormatting sqref="Q515">
    <cfRule type="cellIs" dxfId="161" priority="164" operator="lessThan">
      <formula>0</formula>
    </cfRule>
  </conditionalFormatting>
  <conditionalFormatting sqref="P515">
    <cfRule type="cellIs" dxfId="160" priority="163" operator="lessThan">
      <formula>0</formula>
    </cfRule>
  </conditionalFormatting>
  <conditionalFormatting sqref="B514">
    <cfRule type="expression" dxfId="159" priority="208">
      <formula>B514/#REF!&gt;1</formula>
    </cfRule>
    <cfRule type="expression" dxfId="158" priority="209">
      <formula>B514/#REF!&lt;1</formula>
    </cfRule>
  </conditionalFormatting>
  <conditionalFormatting sqref="C514">
    <cfRule type="expression" dxfId="157" priority="205">
      <formula>C514/B514&gt;1</formula>
    </cfRule>
    <cfRule type="expression" dxfId="156" priority="206">
      <formula>C514/B514&lt;1</formula>
    </cfRule>
  </conditionalFormatting>
  <conditionalFormatting sqref="D514">
    <cfRule type="expression" dxfId="155" priority="202">
      <formula>D514/C514&gt;1</formula>
    </cfRule>
    <cfRule type="expression" dxfId="154" priority="203">
      <formula>D514/C514&lt;1</formula>
    </cfRule>
  </conditionalFormatting>
  <conditionalFormatting sqref="E514">
    <cfRule type="expression" dxfId="153" priority="199">
      <formula>E514/D514&gt;1</formula>
    </cfRule>
    <cfRule type="expression" dxfId="152" priority="200">
      <formula>E514/D514&lt;1</formula>
    </cfRule>
  </conditionalFormatting>
  <conditionalFormatting sqref="F514">
    <cfRule type="expression" dxfId="151" priority="196">
      <formula>F514/E514&gt;1</formula>
    </cfRule>
    <cfRule type="expression" dxfId="150" priority="197">
      <formula>F514/E514&lt;1</formula>
    </cfRule>
  </conditionalFormatting>
  <conditionalFormatting sqref="G514">
    <cfRule type="expression" dxfId="149" priority="193">
      <formula>G514/F514&gt;1</formula>
    </cfRule>
    <cfRule type="expression" dxfId="148" priority="194">
      <formula>G514/F514&lt;1</formula>
    </cfRule>
  </conditionalFormatting>
  <conditionalFormatting sqref="H514">
    <cfRule type="expression" dxfId="147" priority="190">
      <formula>H514/G514&gt;1</formula>
    </cfRule>
    <cfRule type="expression" dxfId="146" priority="191">
      <formula>H514/G514&lt;1</formula>
    </cfRule>
  </conditionalFormatting>
  <conditionalFormatting sqref="I514:N514">
    <cfRule type="expression" dxfId="145" priority="187">
      <formula>I514/H514&gt;1</formula>
    </cfRule>
    <cfRule type="expression" dxfId="144" priority="188">
      <formula>I514/H514&lt;1</formula>
    </cfRule>
  </conditionalFormatting>
  <conditionalFormatting sqref="B509:B512">
    <cfRule type="cellIs" dxfId="143" priority="179" operator="lessThan">
      <formula>0</formula>
    </cfRule>
  </conditionalFormatting>
  <conditionalFormatting sqref="C509:C512">
    <cfRule type="expression" dxfId="142" priority="183">
      <formula>C509/B509&gt;1</formula>
    </cfRule>
    <cfRule type="expression" dxfId="141" priority="184">
      <formula>C509/B509&lt;1</formula>
    </cfRule>
  </conditionalFormatting>
  <conditionalFormatting sqref="D509:N512">
    <cfRule type="expression" dxfId="140" priority="180">
      <formula>D509/C509&gt;1</formula>
    </cfRule>
    <cfRule type="expression" dxfId="139" priority="181">
      <formula>D509/C509&lt;1</formula>
    </cfRule>
  </conditionalFormatting>
  <conditionalFormatting sqref="B509:B512">
    <cfRule type="expression" dxfId="138" priority="177">
      <formula>B509/#REF!&gt;1</formula>
    </cfRule>
    <cfRule type="expression" dxfId="137" priority="178">
      <formula>B509/#REF!&lt;1</formula>
    </cfRule>
  </conditionalFormatting>
  <conditionalFormatting sqref="C513">
    <cfRule type="cellIs" dxfId="136" priority="176" operator="lessThan">
      <formula>0</formula>
    </cfRule>
  </conditionalFormatting>
  <conditionalFormatting sqref="D513:N513">
    <cfRule type="cellIs" dxfId="135" priority="173" operator="lessThan">
      <formula>0</formula>
    </cfRule>
  </conditionalFormatting>
  <conditionalFormatting sqref="C513">
    <cfRule type="expression" dxfId="134" priority="174">
      <formula>C513/B513&gt;1</formula>
    </cfRule>
    <cfRule type="expression" dxfId="133" priority="175">
      <formula>C513/B513&lt;1</formula>
    </cfRule>
  </conditionalFormatting>
  <conditionalFormatting sqref="D513:N513">
    <cfRule type="expression" dxfId="132" priority="171">
      <formula>D513/C513&gt;1</formula>
    </cfRule>
    <cfRule type="expression" dxfId="131" priority="172">
      <formula>D513/C513&lt;1</formula>
    </cfRule>
  </conditionalFormatting>
  <conditionalFormatting sqref="B513">
    <cfRule type="cellIs" dxfId="130" priority="170" operator="lessThan">
      <formula>0</formula>
    </cfRule>
  </conditionalFormatting>
  <conditionalFormatting sqref="B513">
    <cfRule type="expression" dxfId="129" priority="168">
      <formula>B513/#REF!&gt;1</formula>
    </cfRule>
    <cfRule type="expression" dxfId="128" priority="169">
      <formula>B513/#REF!&lt;1</formula>
    </cfRule>
  </conditionalFormatting>
  <conditionalFormatting sqref="B509:N515 B508">
    <cfRule type="cellIs" dxfId="127" priority="165" operator="lessThan">
      <formula>0</formula>
    </cfRule>
  </conditionalFormatting>
  <conditionalFormatting sqref="B515:N515">
    <cfRule type="cellIs" dxfId="126" priority="162" operator="lessThan">
      <formula>0</formula>
    </cfRule>
  </conditionalFormatting>
  <conditionalFormatting sqref="O514">
    <cfRule type="cellIs" dxfId="125" priority="161" operator="lessThan">
      <formula>0</formula>
    </cfRule>
  </conditionalFormatting>
  <conditionalFormatting sqref="O514">
    <cfRule type="expression" dxfId="124" priority="159">
      <formula>O514/N514&gt;1</formula>
    </cfRule>
    <cfRule type="expression" dxfId="123" priority="160">
      <formula>O514/N514&lt;1</formula>
    </cfRule>
  </conditionalFormatting>
  <conditionalFormatting sqref="O509:O512">
    <cfRule type="cellIs" dxfId="122" priority="158" operator="lessThan">
      <formula>0</formula>
    </cfRule>
  </conditionalFormatting>
  <conditionalFormatting sqref="O509:O512">
    <cfRule type="expression" dxfId="121" priority="156">
      <formula>O509/N509&gt;1</formula>
    </cfRule>
    <cfRule type="expression" dxfId="120" priority="157">
      <formula>O509/N509&lt;1</formula>
    </cfRule>
  </conditionalFormatting>
  <conditionalFormatting sqref="O513">
    <cfRule type="cellIs" dxfId="119" priority="155" operator="lessThan">
      <formula>0</formula>
    </cfRule>
  </conditionalFormatting>
  <conditionalFormatting sqref="O513">
    <cfRule type="expression" dxfId="118" priority="153">
      <formula>O513/N513&gt;1</formula>
    </cfRule>
    <cfRule type="expression" dxfId="117" priority="154">
      <formula>O513/N513&lt;1</formula>
    </cfRule>
  </conditionalFormatting>
  <conditionalFormatting sqref="O509:O515">
    <cfRule type="cellIs" dxfId="116" priority="152" operator="lessThan">
      <formula>0</formula>
    </cfRule>
  </conditionalFormatting>
  <conditionalFormatting sqref="O515">
    <cfRule type="cellIs" dxfId="115" priority="151" operator="lessThan">
      <formula>0</formula>
    </cfRule>
  </conditionalFormatting>
  <conditionalFormatting sqref="O601">
    <cfRule type="cellIs" dxfId="114" priority="150" operator="lessThan">
      <formula>0</formula>
    </cfRule>
  </conditionalFormatting>
  <conditionalFormatting sqref="P609:P611">
    <cfRule type="cellIs" dxfId="113" priority="149" operator="lessThan">
      <formula>0</formula>
    </cfRule>
  </conditionalFormatting>
  <conditionalFormatting sqref="C374:M378 N374:N376 B373:B377">
    <cfRule type="cellIs" dxfId="112" priority="148" operator="lessThan">
      <formula>0</formula>
    </cfRule>
  </conditionalFormatting>
  <conditionalFormatting sqref="Q377">
    <cfRule type="cellIs" dxfId="111" priority="140" operator="lessThan">
      <formula>0</formula>
    </cfRule>
  </conditionalFormatting>
  <conditionalFormatting sqref="P373:Q373 Q374:Q376">
    <cfRule type="cellIs" dxfId="110" priority="147" operator="lessThan">
      <formula>0</formula>
    </cfRule>
  </conditionalFormatting>
  <conditionalFormatting sqref="P373">
    <cfRule type="cellIs" dxfId="109" priority="146" operator="lessThan">
      <formula>0</formula>
    </cfRule>
  </conditionalFormatting>
  <conditionalFormatting sqref="J374">
    <cfRule type="cellIs" dxfId="108" priority="144" operator="lessThan">
      <formula>0</formula>
    </cfRule>
  </conditionalFormatting>
  <conditionalFormatting sqref="K374:N375 J376:M377">
    <cfRule type="cellIs" dxfId="107" priority="145" operator="lessThan">
      <formula>0</formula>
    </cfRule>
  </conditionalFormatting>
  <conditionalFormatting sqref="Q378">
    <cfRule type="cellIs" dxfId="106" priority="142" operator="lessThan">
      <formula>0</formula>
    </cfRule>
  </conditionalFormatting>
  <conditionalFormatting sqref="B373">
    <cfRule type="cellIs" dxfId="105" priority="143" operator="lessThan">
      <formula>0</formula>
    </cfRule>
  </conditionalFormatting>
  <conditionalFormatting sqref="J375">
    <cfRule type="cellIs" dxfId="104" priority="141" operator="lessThan">
      <formula>0</formula>
    </cfRule>
  </conditionalFormatting>
  <conditionalFormatting sqref="Q377">
    <cfRule type="cellIs" dxfId="103" priority="139" operator="lessThan">
      <formula>0</formula>
    </cfRule>
  </conditionalFormatting>
  <conditionalFormatting sqref="J378:M378">
    <cfRule type="cellIs" dxfId="102" priority="138" operator="lessThan">
      <formula>0</formula>
    </cfRule>
  </conditionalFormatting>
  <conditionalFormatting sqref="C376:I377">
    <cfRule type="cellIs" dxfId="101" priority="137" operator="lessThan">
      <formula>0</formula>
    </cfRule>
  </conditionalFormatting>
  <conditionalFormatting sqref="C374:I374">
    <cfRule type="cellIs" dxfId="100" priority="136" operator="lessThan">
      <formula>0</formula>
    </cfRule>
  </conditionalFormatting>
  <conditionalFormatting sqref="C375:I375">
    <cfRule type="cellIs" dxfId="99" priority="135" operator="lessThan">
      <formula>0</formula>
    </cfRule>
  </conditionalFormatting>
  <conditionalFormatting sqref="C378:I378">
    <cfRule type="cellIs" dxfId="98" priority="134" operator="lessThan">
      <formula>0</formula>
    </cfRule>
  </conditionalFormatting>
  <conditionalFormatting sqref="N376">
    <cfRule type="cellIs" dxfId="97" priority="133" operator="lessThan">
      <formula>0</formula>
    </cfRule>
  </conditionalFormatting>
  <conditionalFormatting sqref="B374:B378">
    <cfRule type="cellIs" dxfId="96" priority="132" operator="lessThan">
      <formula>0</formula>
    </cfRule>
  </conditionalFormatting>
  <conditionalFormatting sqref="B375">
    <cfRule type="cellIs" dxfId="95" priority="129" operator="lessThan">
      <formula>0</formula>
    </cfRule>
  </conditionalFormatting>
  <conditionalFormatting sqref="B376:B377">
    <cfRule type="cellIs" dxfId="94" priority="131" operator="lessThan">
      <formula>0</formula>
    </cfRule>
  </conditionalFormatting>
  <conditionalFormatting sqref="B374">
    <cfRule type="cellIs" dxfId="93" priority="130" operator="lessThan">
      <formula>0</formula>
    </cfRule>
  </conditionalFormatting>
  <conditionalFormatting sqref="B378">
    <cfRule type="cellIs" dxfId="92" priority="128" operator="lessThan">
      <formula>0</formula>
    </cfRule>
  </conditionalFormatting>
  <conditionalFormatting sqref="N377">
    <cfRule type="cellIs" dxfId="91" priority="127" operator="lessThan">
      <formula>0</formula>
    </cfRule>
  </conditionalFormatting>
  <conditionalFormatting sqref="N378">
    <cfRule type="cellIs" dxfId="90" priority="126" operator="lessThan">
      <formula>0</formula>
    </cfRule>
  </conditionalFormatting>
  <conditionalFormatting sqref="N378">
    <cfRule type="cellIs" dxfId="89" priority="125" operator="lessThan">
      <formula>0</formula>
    </cfRule>
  </conditionalFormatting>
  <conditionalFormatting sqref="P374">
    <cfRule type="cellIs" dxfId="88" priority="124" operator="lessThan">
      <formula>0</formula>
    </cfRule>
  </conditionalFormatting>
  <conditionalFormatting sqref="P375:P376">
    <cfRule type="cellIs" dxfId="87" priority="123" operator="lessThan">
      <formula>0</formula>
    </cfRule>
  </conditionalFormatting>
  <conditionalFormatting sqref="P377:P378">
    <cfRule type="cellIs" dxfId="86" priority="122" operator="lessThan">
      <formula>0</formula>
    </cfRule>
  </conditionalFormatting>
  <conditionalFormatting sqref="O374:O376">
    <cfRule type="cellIs" dxfId="85" priority="121" operator="lessThan">
      <formula>0</formula>
    </cfRule>
  </conditionalFormatting>
  <conditionalFormatting sqref="O374:O375">
    <cfRule type="cellIs" dxfId="84" priority="120" operator="lessThan">
      <formula>0</formula>
    </cfRule>
  </conditionalFormatting>
  <conditionalFormatting sqref="O376">
    <cfRule type="cellIs" dxfId="83" priority="119" operator="lessThan">
      <formula>0</formula>
    </cfRule>
  </conditionalFormatting>
  <conditionalFormatting sqref="O378">
    <cfRule type="cellIs" dxfId="82" priority="116" operator="lessThan">
      <formula>0</formula>
    </cfRule>
  </conditionalFormatting>
  <conditionalFormatting sqref="O377">
    <cfRule type="cellIs" dxfId="81" priority="118" operator="lessThan">
      <formula>0</formula>
    </cfRule>
  </conditionalFormatting>
  <conditionalFormatting sqref="O378">
    <cfRule type="cellIs" dxfId="80" priority="117" operator="lessThan">
      <formula>0</formula>
    </cfRule>
  </conditionalFormatting>
  <conditionalFormatting sqref="B478:O481 B450:O453">
    <cfRule type="cellIs" dxfId="79" priority="115" operator="lessThan">
      <formula>0</formula>
    </cfRule>
  </conditionalFormatting>
  <conditionalFormatting sqref="B478:O481 B450:O453">
    <cfRule type="expression" dxfId="78" priority="113">
      <formula>B450/A450&gt;1</formula>
    </cfRule>
    <cfRule type="expression" dxfId="77" priority="114">
      <formula>B450/A450&lt;1</formula>
    </cfRule>
  </conditionalFormatting>
  <conditionalFormatting sqref="B482:O482 B454:O454">
    <cfRule type="cellIs" dxfId="76" priority="112" operator="lessThan">
      <formula>0</formula>
    </cfRule>
  </conditionalFormatting>
  <conditionalFormatting sqref="B482:O482 B454:O454">
    <cfRule type="expression" dxfId="75" priority="110">
      <formula>B454/A454&gt;1</formula>
    </cfRule>
    <cfRule type="expression" dxfId="74" priority="111">
      <formula>B454/A454&lt;1</formula>
    </cfRule>
  </conditionalFormatting>
  <conditionalFormatting sqref="B448:O448">
    <cfRule type="cellIs" dxfId="73" priority="109" operator="lessThan">
      <formula>0</formula>
    </cfRule>
  </conditionalFormatting>
  <conditionalFormatting sqref="Q455:Q456">
    <cfRule type="cellIs" dxfId="72" priority="106" operator="lessThan">
      <formula>0</formula>
    </cfRule>
  </conditionalFormatting>
  <conditionalFormatting sqref="B448:O448">
    <cfRule type="expression" dxfId="71" priority="107">
      <formula>B448/A448&gt;1</formula>
    </cfRule>
    <cfRule type="expression" dxfId="70" priority="108">
      <formula>B448/A448&lt;1</formula>
    </cfRule>
  </conditionalFormatting>
  <conditionalFormatting sqref="Q483">
    <cfRule type="cellIs" dxfId="69" priority="92" operator="lessThan">
      <formula>0</formula>
    </cfRule>
  </conditionalFormatting>
  <conditionalFormatting sqref="B456:O456">
    <cfRule type="cellIs" dxfId="68" priority="102" operator="lessThan">
      <formula>0</formula>
    </cfRule>
  </conditionalFormatting>
  <conditionalFormatting sqref="B456:O456">
    <cfRule type="expression" dxfId="67" priority="100">
      <formula>B456/A456&gt;1</formula>
    </cfRule>
    <cfRule type="expression" dxfId="66" priority="101">
      <formula>B456/A456&lt;1</formula>
    </cfRule>
  </conditionalFormatting>
  <conditionalFormatting sqref="P455:P456">
    <cfRule type="cellIs" dxfId="65" priority="105" operator="lessThan">
      <formula>0</formula>
    </cfRule>
  </conditionalFormatting>
  <conditionalFormatting sqref="B455:N455">
    <cfRule type="cellIs" dxfId="64" priority="104" operator="lessThan">
      <formula>0</formula>
    </cfRule>
  </conditionalFormatting>
  <conditionalFormatting sqref="O455">
    <cfRule type="cellIs" dxfId="63" priority="103" operator="lessThan">
      <formula>0</formula>
    </cfRule>
  </conditionalFormatting>
  <conditionalFormatting sqref="B464:O464">
    <cfRule type="cellIs" dxfId="62" priority="95" operator="lessThan">
      <formula>0</formula>
    </cfRule>
  </conditionalFormatting>
  <conditionalFormatting sqref="B464:O464">
    <cfRule type="expression" dxfId="61" priority="93">
      <formula>B464/A464&gt;1</formula>
    </cfRule>
    <cfRule type="expression" dxfId="60" priority="94">
      <formula>B464/A464&lt;1</formula>
    </cfRule>
  </conditionalFormatting>
  <conditionalFormatting sqref="P483">
    <cfRule type="cellIs" dxfId="59" priority="91" operator="lessThan">
      <formula>0</formula>
    </cfRule>
  </conditionalFormatting>
  <conditionalFormatting sqref="Q463:Q464">
    <cfRule type="cellIs" dxfId="58" priority="99" operator="lessThan">
      <formula>0</formula>
    </cfRule>
  </conditionalFormatting>
  <conditionalFormatting sqref="P463:P464">
    <cfRule type="cellIs" dxfId="57" priority="98" operator="lessThan">
      <formula>0</formula>
    </cfRule>
  </conditionalFormatting>
  <conditionalFormatting sqref="B463:N463">
    <cfRule type="cellIs" dxfId="56" priority="97" operator="lessThan">
      <formula>0</formula>
    </cfRule>
  </conditionalFormatting>
  <conditionalFormatting sqref="O463">
    <cfRule type="cellIs" dxfId="55" priority="96" operator="lessThan">
      <formula>0</formula>
    </cfRule>
  </conditionalFormatting>
  <conditionalFormatting sqref="B483:N483">
    <cfRule type="cellIs" dxfId="54" priority="90" operator="lessThan">
      <formula>0</formula>
    </cfRule>
  </conditionalFormatting>
  <conditionalFormatting sqref="O483">
    <cfRule type="cellIs" dxfId="53" priority="89" operator="lessThan">
      <formula>0</formula>
    </cfRule>
  </conditionalFormatting>
  <conditionalFormatting sqref="P517:P520">
    <cfRule type="cellIs" dxfId="52" priority="83" operator="lessThan">
      <formula>0</formula>
    </cfRule>
  </conditionalFormatting>
  <conditionalFormatting sqref="P516:Q516">
    <cfRule type="cellIs" dxfId="51" priority="88" operator="lessThan">
      <formula>0</formula>
    </cfRule>
  </conditionalFormatting>
  <conditionalFormatting sqref="Q517:Q520">
    <cfRule type="cellIs" dxfId="50" priority="87" operator="lessThan">
      <formula>0</formula>
    </cfRule>
  </conditionalFormatting>
  <conditionalFormatting sqref="Q521">
    <cfRule type="cellIs" dxfId="49" priority="86" operator="lessThan">
      <formula>0</formula>
    </cfRule>
  </conditionalFormatting>
  <conditionalFormatting sqref="Q521">
    <cfRule type="cellIs" dxfId="48" priority="85" operator="lessThan">
      <formula>0</formula>
    </cfRule>
  </conditionalFormatting>
  <conditionalFormatting sqref="B516">
    <cfRule type="cellIs" dxfId="47" priority="84" operator="lessThan">
      <formula>0</formula>
    </cfRule>
  </conditionalFormatting>
  <conditionalFormatting sqref="Q522">
    <cfRule type="cellIs" dxfId="46" priority="82" operator="lessThan">
      <formula>0</formula>
    </cfRule>
  </conditionalFormatting>
  <conditionalFormatting sqref="Q523">
    <cfRule type="cellIs" dxfId="45" priority="80" operator="lessThan">
      <formula>0</formula>
    </cfRule>
  </conditionalFormatting>
  <conditionalFormatting sqref="P523">
    <cfRule type="cellIs" dxfId="44" priority="79" operator="lessThan">
      <formula>0</formula>
    </cfRule>
  </conditionalFormatting>
  <conditionalFormatting sqref="P521:P522">
    <cfRule type="cellIs" dxfId="43" priority="81" operator="lessThan">
      <formula>0</formula>
    </cfRule>
  </conditionalFormatting>
  <conditionalFormatting sqref="B523:N523">
    <cfRule type="cellIs" dxfId="42" priority="78" operator="lessThan">
      <formula>0</formula>
    </cfRule>
  </conditionalFormatting>
  <conditionalFormatting sqref="B522:O522">
    <cfRule type="cellIs" dxfId="41" priority="75" operator="lessThan">
      <formula>0</formula>
    </cfRule>
  </conditionalFormatting>
  <conditionalFormatting sqref="B522:O522">
    <cfRule type="expression" dxfId="40" priority="76">
      <formula>B522/#REF!&gt;1</formula>
    </cfRule>
    <cfRule type="expression" dxfId="39" priority="77">
      <formula>B522/#REF!&lt;1</formula>
    </cfRule>
  </conditionalFormatting>
  <conditionalFormatting sqref="O523">
    <cfRule type="cellIs" dxfId="38" priority="74" operator="lessThan">
      <formula>0</formula>
    </cfRule>
  </conditionalFormatting>
  <conditionalFormatting sqref="P525:P528">
    <cfRule type="cellIs" dxfId="37" priority="68" operator="lessThan">
      <formula>0</formula>
    </cfRule>
  </conditionalFormatting>
  <conditionalFormatting sqref="P524:Q524">
    <cfRule type="cellIs" dxfId="36" priority="73" operator="lessThan">
      <formula>0</formula>
    </cfRule>
  </conditionalFormatting>
  <conditionalFormatting sqref="Q525:Q528">
    <cfRule type="cellIs" dxfId="35" priority="72" operator="lessThan">
      <formula>0</formula>
    </cfRule>
  </conditionalFormatting>
  <conditionalFormatting sqref="Q529">
    <cfRule type="cellIs" dxfId="34" priority="71" operator="lessThan">
      <formula>0</formula>
    </cfRule>
  </conditionalFormatting>
  <conditionalFormatting sqref="Q529">
    <cfRule type="cellIs" dxfId="33" priority="70" operator="lessThan">
      <formula>0</formula>
    </cfRule>
  </conditionalFormatting>
  <conditionalFormatting sqref="B524">
    <cfRule type="cellIs" dxfId="32" priority="69" operator="lessThan">
      <formula>0</formula>
    </cfRule>
  </conditionalFormatting>
  <conditionalFormatting sqref="Q530">
    <cfRule type="cellIs" dxfId="31" priority="67" operator="lessThan">
      <formula>0</formula>
    </cfRule>
  </conditionalFormatting>
  <conditionalFormatting sqref="Q531">
    <cfRule type="cellIs" dxfId="30" priority="65" operator="lessThan">
      <formula>0</formula>
    </cfRule>
  </conditionalFormatting>
  <conditionalFormatting sqref="P531">
    <cfRule type="cellIs" dxfId="29" priority="64" operator="lessThan">
      <formula>0</formula>
    </cfRule>
  </conditionalFormatting>
  <conditionalFormatting sqref="P529:P530">
    <cfRule type="cellIs" dxfId="28" priority="66" operator="lessThan">
      <formula>0</formula>
    </cfRule>
  </conditionalFormatting>
  <conditionalFormatting sqref="B531:N531">
    <cfRule type="cellIs" dxfId="27" priority="63" operator="lessThan">
      <formula>0</formula>
    </cfRule>
  </conditionalFormatting>
  <conditionalFormatting sqref="B530:O530">
    <cfRule type="cellIs" dxfId="26" priority="60" operator="lessThan">
      <formula>0</formula>
    </cfRule>
  </conditionalFormatting>
  <conditionalFormatting sqref="B530:O530">
    <cfRule type="expression" dxfId="25" priority="61">
      <formula>B530/#REF!&gt;1</formula>
    </cfRule>
    <cfRule type="expression" dxfId="24" priority="62">
      <formula>B530/#REF!&lt;1</formula>
    </cfRule>
  </conditionalFormatting>
  <conditionalFormatting sqref="O531">
    <cfRule type="cellIs" dxfId="23" priority="59" operator="lessThan">
      <formula>0</formula>
    </cfRule>
  </conditionalFormatting>
  <conditionalFormatting sqref="P471:Q471 B471">
    <cfRule type="cellIs" dxfId="22" priority="58" operator="lessThan">
      <formula>0</formula>
    </cfRule>
  </conditionalFormatting>
  <conditionalFormatting sqref="Q472:Q476">
    <cfRule type="cellIs" dxfId="21" priority="57" operator="lessThan">
      <formula>0</formula>
    </cfRule>
  </conditionalFormatting>
  <conditionalFormatting sqref="P472:P475">
    <cfRule type="cellIs" dxfId="20" priority="56" operator="lessThan">
      <formula>0</formula>
    </cfRule>
  </conditionalFormatting>
  <conditionalFormatting sqref="P476">
    <cfRule type="cellIs" dxfId="19" priority="55" operator="lessThan">
      <formula>0</formula>
    </cfRule>
  </conditionalFormatting>
  <conditionalFormatting sqref="B361:O361 B366:O366">
    <cfRule type="cellIs" dxfId="18" priority="54" operator="lessThan">
      <formula>0</formula>
    </cfRule>
  </conditionalFormatting>
  <conditionalFormatting sqref="C366:M366 B361">
    <cfRule type="cellIs" dxfId="17" priority="53" operator="lessThan">
      <formula>0</formula>
    </cfRule>
  </conditionalFormatting>
  <conditionalFormatting sqref="O366">
    <cfRule type="cellIs" dxfId="16" priority="30" operator="lessThan">
      <formula>0</formula>
    </cfRule>
  </conditionalFormatting>
  <conditionalFormatting sqref="O366">
    <cfRule type="cellIs" dxfId="15" priority="31" operator="lessThan">
      <formula>0</formula>
    </cfRule>
  </conditionalFormatting>
  <conditionalFormatting sqref="B361">
    <cfRule type="cellIs" dxfId="14" priority="49" operator="lessThan">
      <formula>0</formula>
    </cfRule>
  </conditionalFormatting>
  <conditionalFormatting sqref="B356:O359">
    <cfRule type="cellIs" dxfId="13" priority="29" operator="lessThan">
      <formula>0</formula>
    </cfRule>
  </conditionalFormatting>
  <conditionalFormatting sqref="B362:O364">
    <cfRule type="cellIs" dxfId="12" priority="27" operator="lessThan">
      <formula>0</formula>
    </cfRule>
  </conditionalFormatting>
  <conditionalFormatting sqref="B364:O364">
    <cfRule type="cellIs" dxfId="11" priority="25" operator="lessThan">
      <formula>0</formula>
    </cfRule>
  </conditionalFormatting>
  <conditionalFormatting sqref="H366">
    <cfRule type="cellIs" dxfId="10" priority="45" operator="lessThan">
      <formula>0</formula>
    </cfRule>
  </conditionalFormatting>
  <conditionalFormatting sqref="C366:M366">
    <cfRule type="cellIs" dxfId="9" priority="47" operator="lessThan">
      <formula>0</formula>
    </cfRule>
  </conditionalFormatting>
  <conditionalFormatting sqref="B362:O365">
    <cfRule type="cellIs" dxfId="8" priority="23" operator="lessThan">
      <formula>0</formula>
    </cfRule>
  </conditionalFormatting>
  <conditionalFormatting sqref="B366">
    <cfRule type="cellIs" dxfId="7" priority="43" operator="lessThan">
      <formula>0</formula>
    </cfRule>
  </conditionalFormatting>
  <conditionalFormatting sqref="B366">
    <cfRule type="cellIs" dxfId="6" priority="39" operator="lessThan">
      <formula>0</formula>
    </cfRule>
  </conditionalFormatting>
  <conditionalFormatting sqref="N366">
    <cfRule type="cellIs" dxfId="5" priority="37" operator="lessThan">
      <formula>0</formula>
    </cfRule>
  </conditionalFormatting>
  <conditionalFormatting sqref="N366">
    <cfRule type="cellIs" dxfId="4" priority="36" operator="lessThan">
      <formula>0</formula>
    </cfRule>
  </conditionalFormatting>
  <conditionalFormatting sqref="B362:O365">
    <cfRule type="cellIs" dxfId="3" priority="28" operator="lessThan">
      <formula>0</formula>
    </cfRule>
  </conditionalFormatting>
  <conditionalFormatting sqref="B363:O363">
    <cfRule type="cellIs" dxfId="2" priority="26" operator="lessThan">
      <formula>0</formula>
    </cfRule>
  </conditionalFormatting>
  <conditionalFormatting sqref="B365:O365">
    <cfRule type="cellIs" dxfId="1" priority="24" operator="lessThan">
      <formula>0</formula>
    </cfRule>
  </conditionalFormatting>
  <conditionalFormatting sqref="O614">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A2" zoomScale="75" zoomScaleNormal="75" workbookViewId="0">
      <selection activeCell="A2" sqref="A2:BG56"/>
    </sheetView>
  </sheetViews>
  <sheetFormatPr defaultColWidth="12.625" defaultRowHeight="16.5"/>
  <cols>
    <col min="1" max="1" width="88.125" style="79" bestFit="1" customWidth="1"/>
    <col min="2" max="7" width="15.125" style="79" bestFit="1" customWidth="1"/>
    <col min="8" max="12" width="8.375" style="79" bestFit="1" customWidth="1"/>
    <col min="13" max="13" width="8.625" style="79" bestFit="1" customWidth="1"/>
    <col min="14" max="14" width="8.8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321</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324</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326</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385</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386</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389</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369</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381</v>
      </c>
      <c r="Q346" s="134" t="s">
        <v>382</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19" t="s">
        <v>11</v>
      </c>
      <c r="C348" s="219"/>
      <c r="D348" s="219"/>
      <c r="E348" s="219"/>
      <c r="F348" s="219"/>
      <c r="G348" s="219"/>
      <c r="H348" s="219"/>
      <c r="I348" s="219"/>
      <c r="J348" s="219"/>
      <c r="K348" s="219"/>
      <c r="L348" s="219"/>
      <c r="M348" s="219"/>
      <c r="N348" s="219"/>
      <c r="O348" s="219"/>
      <c r="P348" s="6"/>
      <c r="Q348" s="3"/>
    </row>
    <row r="349" spans="1:53">
      <c r="B349" s="220" t="s">
        <v>312</v>
      </c>
      <c r="C349" s="220"/>
      <c r="D349" s="220"/>
      <c r="E349" s="220"/>
      <c r="F349" s="220"/>
      <c r="G349" s="220"/>
      <c r="H349" s="220"/>
      <c r="I349" s="220"/>
      <c r="J349" s="220"/>
      <c r="K349" s="220"/>
      <c r="L349" s="220"/>
      <c r="M349" s="220"/>
      <c r="N349" s="220"/>
      <c r="O349" s="220"/>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390</v>
      </c>
    </row>
    <row r="355" spans="2:17">
      <c r="B355" s="220" t="s">
        <v>385</v>
      </c>
      <c r="C355" s="220"/>
      <c r="D355" s="220"/>
      <c r="E355" s="220"/>
      <c r="F355" s="220"/>
      <c r="G355" s="220"/>
      <c r="H355" s="220"/>
      <c r="I355" s="220"/>
      <c r="J355" s="220"/>
      <c r="K355" s="220"/>
      <c r="L355" s="220"/>
      <c r="M355" s="220"/>
      <c r="N355" s="220"/>
      <c r="O355" s="220"/>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390</v>
      </c>
    </row>
    <row r="361" spans="2:17">
      <c r="B361" s="221" t="s">
        <v>316</v>
      </c>
      <c r="C361" s="222"/>
      <c r="D361" s="222"/>
      <c r="E361" s="222"/>
      <c r="F361" s="222"/>
      <c r="G361" s="222"/>
      <c r="H361" s="222"/>
      <c r="I361" s="222"/>
      <c r="J361" s="222"/>
      <c r="K361" s="222"/>
      <c r="L361" s="222"/>
      <c r="M361" s="222"/>
      <c r="N361" s="222"/>
      <c r="O361" s="223"/>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390</v>
      </c>
    </row>
    <row r="367" spans="2:17">
      <c r="B367" s="220" t="s">
        <v>386</v>
      </c>
      <c r="C367" s="220"/>
      <c r="D367" s="220"/>
      <c r="E367" s="220"/>
      <c r="F367" s="220"/>
      <c r="G367" s="220"/>
      <c r="H367" s="220"/>
      <c r="I367" s="220"/>
      <c r="J367" s="220"/>
      <c r="K367" s="220"/>
      <c r="L367" s="220"/>
      <c r="M367" s="220"/>
      <c r="N367" s="220"/>
      <c r="O367" s="220"/>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390</v>
      </c>
    </row>
    <row r="373" spans="2:17">
      <c r="B373" s="224" t="s">
        <v>389</v>
      </c>
      <c r="C373" s="224"/>
      <c r="D373" s="224"/>
      <c r="E373" s="224"/>
      <c r="F373" s="224"/>
      <c r="G373" s="224"/>
      <c r="H373" s="224"/>
      <c r="I373" s="224"/>
      <c r="J373" s="224"/>
      <c r="K373" s="224"/>
      <c r="L373" s="224"/>
      <c r="M373" s="224"/>
      <c r="N373" s="224"/>
      <c r="O373" s="224"/>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390</v>
      </c>
    </row>
    <row r="379" spans="2:17">
      <c r="B379" s="220" t="s">
        <v>317</v>
      </c>
      <c r="C379" s="220"/>
      <c r="D379" s="220"/>
      <c r="E379" s="220"/>
      <c r="F379" s="220"/>
      <c r="G379" s="220"/>
      <c r="H379" s="220"/>
      <c r="I379" s="220"/>
      <c r="J379" s="220"/>
      <c r="K379" s="220"/>
      <c r="L379" s="220"/>
      <c r="M379" s="220"/>
      <c r="N379" s="220"/>
      <c r="O379" s="220"/>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390</v>
      </c>
    </row>
    <row r="385" spans="1:17">
      <c r="B385" s="220" t="s">
        <v>318</v>
      </c>
      <c r="C385" s="220"/>
      <c r="D385" s="220"/>
      <c r="E385" s="220"/>
      <c r="F385" s="220"/>
      <c r="G385" s="220"/>
      <c r="H385" s="220"/>
      <c r="I385" s="220"/>
      <c r="J385" s="220"/>
      <c r="K385" s="220"/>
      <c r="L385" s="220"/>
      <c r="M385" s="220"/>
      <c r="N385" s="220"/>
      <c r="O385" s="220"/>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390</v>
      </c>
    </row>
    <row r="391" spans="1:17">
      <c r="B391" s="224" t="s">
        <v>319</v>
      </c>
      <c r="C391" s="224"/>
      <c r="D391" s="224"/>
      <c r="E391" s="224"/>
      <c r="F391" s="224"/>
      <c r="G391" s="224"/>
      <c r="H391" s="224"/>
      <c r="I391" s="224"/>
      <c r="J391" s="224"/>
      <c r="K391" s="224"/>
      <c r="L391" s="224"/>
      <c r="M391" s="224"/>
      <c r="N391" s="224"/>
      <c r="O391" s="224"/>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390</v>
      </c>
    </row>
    <row r="397" spans="1:17">
      <c r="B397" s="219" t="s">
        <v>320</v>
      </c>
      <c r="C397" s="219"/>
      <c r="D397" s="219"/>
      <c r="E397" s="219"/>
      <c r="F397" s="219"/>
      <c r="G397" s="219"/>
      <c r="H397" s="219"/>
      <c r="I397" s="219"/>
      <c r="J397" s="219"/>
      <c r="K397" s="219"/>
      <c r="L397" s="219"/>
      <c r="M397" s="219"/>
      <c r="N397" s="219"/>
      <c r="O397" s="219"/>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18" t="s">
        <v>1</v>
      </c>
      <c r="C402" s="218"/>
      <c r="D402" s="218"/>
      <c r="E402" s="218"/>
      <c r="F402" s="218"/>
      <c r="G402" s="218"/>
      <c r="H402" s="218"/>
      <c r="I402" s="218"/>
      <c r="J402" s="218"/>
      <c r="K402" s="218"/>
      <c r="L402" s="218"/>
      <c r="M402" s="218"/>
      <c r="N402" s="218"/>
      <c r="O402" s="218"/>
    </row>
    <row r="403" spans="1:17">
      <c r="B403" s="217" t="s">
        <v>2</v>
      </c>
      <c r="C403" s="217"/>
      <c r="D403" s="217"/>
      <c r="E403" s="217"/>
      <c r="F403" s="217"/>
      <c r="G403" s="217"/>
      <c r="H403" s="217"/>
      <c r="I403" s="217"/>
      <c r="J403" s="217"/>
      <c r="K403" s="217"/>
      <c r="L403" s="217"/>
      <c r="M403" s="217"/>
      <c r="N403" s="217"/>
      <c r="O403" s="217"/>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390</v>
      </c>
    </row>
    <row r="409" spans="1:17">
      <c r="B409" s="228" t="s">
        <v>3</v>
      </c>
      <c r="C409" s="228"/>
      <c r="D409" s="228"/>
      <c r="E409" s="228"/>
      <c r="F409" s="228"/>
      <c r="G409" s="228"/>
      <c r="H409" s="228"/>
      <c r="I409" s="228"/>
      <c r="J409" s="228"/>
      <c r="K409" s="228"/>
      <c r="L409" s="228"/>
      <c r="M409" s="228"/>
      <c r="N409" s="228"/>
      <c r="O409" s="228"/>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390</v>
      </c>
    </row>
    <row r="415" spans="1:17">
      <c r="B415" s="225" t="s">
        <v>4</v>
      </c>
      <c r="C415" s="225"/>
      <c r="D415" s="225"/>
      <c r="E415" s="225"/>
      <c r="F415" s="225"/>
      <c r="G415" s="225"/>
      <c r="H415" s="225"/>
      <c r="I415" s="225"/>
      <c r="J415" s="225"/>
      <c r="K415" s="225"/>
      <c r="L415" s="225"/>
      <c r="M415" s="225"/>
      <c r="N415" s="225"/>
      <c r="O415" s="225"/>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390</v>
      </c>
    </row>
    <row r="421" spans="2:17">
      <c r="B421" s="218" t="s">
        <v>328</v>
      </c>
      <c r="C421" s="218"/>
      <c r="D421" s="218"/>
      <c r="E421" s="218"/>
      <c r="F421" s="218"/>
      <c r="G421" s="218"/>
      <c r="H421" s="218"/>
      <c r="I421" s="218"/>
      <c r="J421" s="218"/>
      <c r="K421" s="218"/>
      <c r="L421" s="218"/>
      <c r="M421" s="218"/>
      <c r="N421" s="218"/>
      <c r="O421" s="218"/>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390</v>
      </c>
    </row>
    <row r="427" spans="2:17">
      <c r="B427" s="226" t="s">
        <v>17</v>
      </c>
      <c r="C427" s="226"/>
      <c r="D427" s="226"/>
      <c r="E427" s="226"/>
      <c r="F427" s="226"/>
      <c r="G427" s="226"/>
      <c r="H427" s="226"/>
      <c r="I427" s="226"/>
      <c r="J427" s="226"/>
      <c r="K427" s="226"/>
      <c r="L427" s="226"/>
      <c r="M427" s="226"/>
      <c r="N427" s="226"/>
      <c r="O427" s="226"/>
      <c r="P427" s="6"/>
      <c r="Q427" s="11"/>
    </row>
    <row r="428" spans="2:17">
      <c r="B428" s="227" t="s">
        <v>329</v>
      </c>
      <c r="C428" s="227"/>
      <c r="D428" s="227"/>
      <c r="E428" s="227"/>
      <c r="F428" s="227"/>
      <c r="G428" s="227"/>
      <c r="H428" s="227"/>
      <c r="I428" s="227"/>
      <c r="J428" s="227"/>
      <c r="K428" s="227"/>
      <c r="L428" s="227"/>
      <c r="M428" s="227"/>
      <c r="N428" s="227"/>
      <c r="O428" s="227"/>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390</v>
      </c>
    </row>
    <row r="434" spans="1:18">
      <c r="B434" s="226" t="s">
        <v>330</v>
      </c>
      <c r="C434" s="226"/>
      <c r="D434" s="226"/>
      <c r="E434" s="226"/>
      <c r="F434" s="226"/>
      <c r="G434" s="226"/>
      <c r="H434" s="226"/>
      <c r="I434" s="226"/>
      <c r="J434" s="226"/>
      <c r="K434" s="226"/>
      <c r="L434" s="226"/>
      <c r="M434" s="226"/>
      <c r="N434" s="226"/>
      <c r="O434" s="226"/>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390</v>
      </c>
    </row>
    <row r="440" spans="1:18">
      <c r="B440" s="219" t="s">
        <v>18</v>
      </c>
      <c r="C440" s="219"/>
      <c r="D440" s="219"/>
      <c r="E440" s="219"/>
      <c r="F440" s="219"/>
      <c r="G440" s="219"/>
      <c r="H440" s="219"/>
      <c r="I440" s="219"/>
      <c r="J440" s="219"/>
      <c r="K440" s="219"/>
      <c r="L440" s="219"/>
      <c r="M440" s="219"/>
      <c r="N440" s="219"/>
      <c r="O440" s="219"/>
      <c r="P440" s="6"/>
      <c r="Q440" s="15"/>
    </row>
    <row r="441" spans="1:18">
      <c r="B441" s="219" t="s">
        <v>350</v>
      </c>
      <c r="C441" s="219"/>
      <c r="D441" s="219"/>
      <c r="E441" s="219"/>
      <c r="F441" s="219"/>
      <c r="G441" s="219"/>
      <c r="H441" s="219"/>
      <c r="I441" s="219"/>
      <c r="J441" s="219"/>
      <c r="K441" s="219"/>
      <c r="L441" s="219"/>
      <c r="M441" s="219"/>
      <c r="N441" s="219"/>
      <c r="O441" s="219"/>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390</v>
      </c>
    </row>
    <row r="449" spans="1:17">
      <c r="B449" s="219" t="s">
        <v>387</v>
      </c>
      <c r="C449" s="219"/>
      <c r="D449" s="219"/>
      <c r="E449" s="219"/>
      <c r="F449" s="219"/>
      <c r="G449" s="219"/>
      <c r="H449" s="219"/>
      <c r="I449" s="219"/>
      <c r="J449" s="219"/>
      <c r="K449" s="219"/>
      <c r="L449" s="219"/>
      <c r="M449" s="219"/>
      <c r="N449" s="219"/>
      <c r="O449" s="219"/>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390</v>
      </c>
    </row>
    <row r="457" spans="1:17">
      <c r="B457" s="219" t="s">
        <v>311</v>
      </c>
      <c r="C457" s="219"/>
      <c r="D457" s="219"/>
      <c r="E457" s="219"/>
      <c r="F457" s="219"/>
      <c r="G457" s="219"/>
      <c r="H457" s="219"/>
      <c r="I457" s="219"/>
      <c r="J457" s="219"/>
      <c r="K457" s="219"/>
      <c r="L457" s="219"/>
      <c r="M457" s="219"/>
      <c r="N457" s="219"/>
      <c r="O457" s="219"/>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390</v>
      </c>
    </row>
    <row r="465" spans="2:17">
      <c r="B465" s="219" t="s">
        <v>357</v>
      </c>
      <c r="C465" s="219"/>
      <c r="D465" s="219"/>
      <c r="E465" s="219"/>
      <c r="F465" s="219"/>
      <c r="G465" s="219"/>
      <c r="H465" s="219"/>
      <c r="I465" s="219"/>
      <c r="J465" s="219"/>
      <c r="K465" s="219"/>
      <c r="L465" s="219"/>
      <c r="M465" s="219"/>
      <c r="N465" s="219"/>
      <c r="O465" s="219"/>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19" t="s">
        <v>358</v>
      </c>
      <c r="C471" s="219"/>
      <c r="D471" s="219"/>
      <c r="E471" s="219"/>
      <c r="F471" s="219"/>
      <c r="G471" s="219"/>
      <c r="H471" s="219"/>
      <c r="I471" s="219"/>
      <c r="J471" s="219"/>
      <c r="K471" s="219"/>
      <c r="L471" s="219"/>
      <c r="M471" s="219"/>
      <c r="N471" s="219"/>
      <c r="O471" s="219"/>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19" t="s">
        <v>351</v>
      </c>
      <c r="C477" s="219"/>
      <c r="D477" s="219"/>
      <c r="E477" s="219"/>
      <c r="F477" s="219"/>
      <c r="G477" s="219"/>
      <c r="H477" s="219"/>
      <c r="I477" s="219"/>
      <c r="J477" s="219"/>
      <c r="K477" s="219"/>
      <c r="L477" s="219"/>
      <c r="M477" s="219"/>
      <c r="N477" s="219"/>
      <c r="O477" s="219"/>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25" t="s">
        <v>359</v>
      </c>
      <c r="C484" s="225"/>
      <c r="D484" s="225"/>
      <c r="E484" s="225"/>
      <c r="F484" s="225"/>
      <c r="G484" s="225"/>
      <c r="H484" s="225"/>
      <c r="I484" s="225"/>
      <c r="J484" s="225"/>
      <c r="K484" s="225"/>
      <c r="L484" s="225"/>
      <c r="M484" s="225"/>
      <c r="N484" s="225"/>
      <c r="O484" s="225"/>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390</v>
      </c>
    </row>
    <row r="492" spans="1:17">
      <c r="B492" s="226" t="s">
        <v>370</v>
      </c>
      <c r="C492" s="226"/>
      <c r="D492" s="226"/>
      <c r="E492" s="226"/>
      <c r="F492" s="226"/>
      <c r="G492" s="226"/>
      <c r="H492" s="226"/>
      <c r="I492" s="226"/>
      <c r="J492" s="226"/>
      <c r="K492" s="226"/>
      <c r="L492" s="226"/>
      <c r="M492" s="226"/>
      <c r="N492" s="226"/>
      <c r="O492" s="226"/>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25" t="s">
        <v>353</v>
      </c>
      <c r="C500" s="225"/>
      <c r="D500" s="225"/>
      <c r="E500" s="225"/>
      <c r="F500" s="225"/>
      <c r="G500" s="225"/>
      <c r="H500" s="225"/>
      <c r="I500" s="225"/>
      <c r="J500" s="225"/>
      <c r="K500" s="225"/>
      <c r="L500" s="225"/>
      <c r="M500" s="225"/>
      <c r="N500" s="225"/>
      <c r="O500" s="225"/>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390</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26" t="s">
        <v>25</v>
      </c>
      <c r="C508" s="226"/>
      <c r="D508" s="226"/>
      <c r="E508" s="226"/>
      <c r="F508" s="226"/>
      <c r="G508" s="226"/>
      <c r="H508" s="226"/>
      <c r="I508" s="226"/>
      <c r="J508" s="226"/>
      <c r="K508" s="226"/>
      <c r="L508" s="226"/>
      <c r="M508" s="226"/>
      <c r="N508" s="226"/>
      <c r="O508" s="226"/>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25" t="s">
        <v>362</v>
      </c>
      <c r="C516" s="225"/>
      <c r="D516" s="225"/>
      <c r="E516" s="225"/>
      <c r="F516" s="225"/>
      <c r="G516" s="225"/>
      <c r="H516" s="225"/>
      <c r="I516" s="225"/>
      <c r="J516" s="225"/>
      <c r="K516" s="225"/>
      <c r="L516" s="225"/>
      <c r="M516" s="225"/>
      <c r="N516" s="225"/>
      <c r="O516" s="225"/>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390</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25" t="s">
        <v>388</v>
      </c>
      <c r="C524" s="225"/>
      <c r="D524" s="225"/>
      <c r="E524" s="225"/>
      <c r="F524" s="225"/>
      <c r="G524" s="225"/>
      <c r="H524" s="225"/>
      <c r="I524" s="225"/>
      <c r="J524" s="225"/>
      <c r="K524" s="225"/>
      <c r="L524" s="225"/>
      <c r="M524" s="225"/>
      <c r="N524" s="225"/>
      <c r="O524" s="225"/>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390</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26" t="s">
        <v>29</v>
      </c>
      <c r="C532" s="226"/>
      <c r="D532" s="226"/>
      <c r="E532" s="226"/>
      <c r="F532" s="226"/>
      <c r="G532" s="226"/>
      <c r="H532" s="226"/>
      <c r="I532" s="226"/>
      <c r="J532" s="226"/>
      <c r="K532" s="226"/>
      <c r="L532" s="226"/>
      <c r="M532" s="226"/>
      <c r="N532" s="226"/>
      <c r="O532" s="226"/>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30" t="s">
        <v>360</v>
      </c>
      <c r="C539" s="230"/>
      <c r="D539" s="230"/>
      <c r="E539" s="230"/>
      <c r="F539" s="230"/>
      <c r="G539" s="230"/>
      <c r="H539" s="230"/>
      <c r="I539" s="230"/>
      <c r="J539" s="230"/>
      <c r="K539" s="230"/>
      <c r="L539" s="230"/>
      <c r="M539" s="230"/>
      <c r="N539" s="230"/>
      <c r="O539" s="230"/>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26" t="s">
        <v>728</v>
      </c>
      <c r="C546" s="226"/>
      <c r="D546" s="226"/>
      <c r="E546" s="226"/>
      <c r="F546" s="226"/>
      <c r="G546" s="226"/>
      <c r="H546" s="226"/>
      <c r="I546" s="226"/>
      <c r="J546" s="226"/>
      <c r="K546" s="226"/>
      <c r="L546" s="226"/>
      <c r="M546" s="226"/>
      <c r="N546" s="226"/>
      <c r="O546" s="226"/>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19" t="s">
        <v>9</v>
      </c>
      <c r="C554" s="219"/>
      <c r="D554" s="219"/>
      <c r="E554" s="219"/>
      <c r="F554" s="219"/>
      <c r="G554" s="219"/>
      <c r="H554" s="219"/>
      <c r="I554" s="219"/>
      <c r="J554" s="219"/>
      <c r="K554" s="219"/>
      <c r="L554" s="219"/>
      <c r="M554" s="219"/>
      <c r="N554" s="219"/>
      <c r="O554" s="219"/>
    </row>
    <row r="555" spans="1:17">
      <c r="B555" s="238" t="s">
        <v>361</v>
      </c>
      <c r="C555" s="238"/>
      <c r="D555" s="238"/>
      <c r="E555" s="238"/>
      <c r="F555" s="238"/>
      <c r="G555" s="238"/>
      <c r="H555" s="238"/>
      <c r="I555" s="238"/>
      <c r="J555" s="238"/>
      <c r="K555" s="238"/>
      <c r="L555" s="238"/>
      <c r="M555" s="238"/>
      <c r="N555" s="238"/>
      <c r="O555" s="238"/>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390</v>
      </c>
    </row>
    <row r="561" spans="2:17">
      <c r="B561" s="219" t="s">
        <v>363</v>
      </c>
      <c r="C561" s="219"/>
      <c r="D561" s="219"/>
      <c r="E561" s="219"/>
      <c r="F561" s="219"/>
      <c r="G561" s="219"/>
      <c r="H561" s="219"/>
      <c r="I561" s="219"/>
      <c r="J561" s="219"/>
      <c r="K561" s="219"/>
      <c r="L561" s="219"/>
      <c r="M561" s="219"/>
      <c r="N561" s="219"/>
      <c r="O561" s="219"/>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226" t="s">
        <v>34</v>
      </c>
      <c r="C567" s="226"/>
      <c r="D567" s="226"/>
      <c r="E567" s="226"/>
      <c r="F567" s="226"/>
      <c r="G567" s="226"/>
      <c r="H567" s="226"/>
      <c r="I567" s="226"/>
      <c r="J567" s="226"/>
      <c r="K567" s="226"/>
      <c r="L567" s="226"/>
      <c r="M567" s="226"/>
      <c r="N567" s="226"/>
      <c r="O567" s="226"/>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37" t="s">
        <v>10</v>
      </c>
      <c r="C572" s="237"/>
      <c r="D572" s="237"/>
      <c r="E572" s="237"/>
      <c r="F572" s="237"/>
      <c r="G572" s="237"/>
      <c r="H572" s="237"/>
      <c r="I572" s="237"/>
      <c r="J572" s="237"/>
      <c r="K572" s="237"/>
      <c r="L572" s="237"/>
      <c r="M572" s="237"/>
      <c r="N572" s="237"/>
      <c r="O572" s="237"/>
      <c r="P572" s="6"/>
      <c r="Q572" s="9"/>
    </row>
    <row r="573" spans="2:17">
      <c r="B573" s="217" t="s">
        <v>364</v>
      </c>
      <c r="C573" s="217"/>
      <c r="D573" s="217"/>
      <c r="E573" s="217"/>
      <c r="F573" s="217"/>
      <c r="G573" s="217"/>
      <c r="H573" s="217"/>
      <c r="I573" s="217"/>
      <c r="J573" s="217"/>
      <c r="K573" s="217"/>
      <c r="L573" s="217"/>
      <c r="M573" s="217"/>
      <c r="N573" s="217"/>
      <c r="O573" s="217"/>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30" t="s">
        <v>365</v>
      </c>
      <c r="C578" s="230"/>
      <c r="D578" s="230"/>
      <c r="E578" s="230"/>
      <c r="F578" s="230"/>
      <c r="G578" s="230"/>
      <c r="H578" s="230"/>
      <c r="I578" s="230"/>
      <c r="J578" s="230"/>
      <c r="K578" s="230"/>
      <c r="L578" s="230"/>
      <c r="M578" s="230"/>
      <c r="N578" s="230"/>
      <c r="O578" s="230"/>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26" t="s">
        <v>366</v>
      </c>
      <c r="C583" s="226"/>
      <c r="D583" s="226"/>
      <c r="E583" s="226"/>
      <c r="F583" s="226"/>
      <c r="G583" s="226"/>
      <c r="H583" s="226"/>
      <c r="I583" s="226"/>
      <c r="J583" s="226"/>
      <c r="K583" s="226"/>
      <c r="L583" s="226"/>
      <c r="M583" s="226"/>
      <c r="N583" s="226"/>
      <c r="O583" s="226"/>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29" t="s">
        <v>367</v>
      </c>
      <c r="C588" s="229"/>
      <c r="D588" s="229"/>
      <c r="E588" s="229"/>
      <c r="F588" s="229"/>
      <c r="G588" s="229"/>
      <c r="H588" s="229"/>
      <c r="I588" s="229"/>
      <c r="J588" s="229"/>
      <c r="K588" s="229"/>
      <c r="L588" s="229"/>
      <c r="M588" s="229"/>
      <c r="N588" s="229"/>
      <c r="O588" s="229"/>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31" t="s">
        <v>35</v>
      </c>
      <c r="C593" s="231"/>
      <c r="D593" s="231"/>
      <c r="E593" s="231"/>
      <c r="F593" s="231"/>
      <c r="G593" s="231"/>
      <c r="H593" s="231"/>
      <c r="I593" s="231"/>
      <c r="J593" s="231"/>
      <c r="K593" s="231"/>
      <c r="L593" s="231"/>
      <c r="M593" s="231"/>
      <c r="N593" s="231"/>
      <c r="O593" s="231"/>
      <c r="P593" s="28"/>
      <c r="Q593" s="89"/>
    </row>
    <row r="594" spans="2:17">
      <c r="B594" s="236" t="s">
        <v>36</v>
      </c>
      <c r="C594" s="236"/>
      <c r="D594" s="236"/>
      <c r="E594" s="236"/>
      <c r="F594" s="236"/>
      <c r="G594" s="236"/>
      <c r="H594" s="236"/>
      <c r="I594" s="236"/>
      <c r="J594" s="236"/>
      <c r="K594" s="236"/>
      <c r="L594" s="236"/>
      <c r="M594" s="236"/>
      <c r="N594" s="236"/>
      <c r="O594" s="236"/>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36" t="s">
        <v>368</v>
      </c>
      <c r="C597" s="236"/>
      <c r="D597" s="236"/>
      <c r="E597" s="236"/>
      <c r="F597" s="236"/>
      <c r="G597" s="236"/>
      <c r="H597" s="236"/>
      <c r="I597" s="236"/>
      <c r="J597" s="236"/>
      <c r="K597" s="236"/>
      <c r="L597" s="236"/>
      <c r="M597" s="236"/>
      <c r="N597" s="236"/>
      <c r="O597" s="236"/>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36" t="s">
        <v>42</v>
      </c>
      <c r="C600" s="236"/>
      <c r="D600" s="236"/>
      <c r="E600" s="236"/>
      <c r="F600" s="236"/>
      <c r="G600" s="236"/>
      <c r="H600" s="236"/>
      <c r="I600" s="236"/>
      <c r="J600" s="236"/>
      <c r="K600" s="236"/>
      <c r="L600" s="236"/>
      <c r="M600" s="236"/>
      <c r="N600" s="236"/>
      <c r="O600" s="236"/>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c r="A612" s="99"/>
      <c r="B612" s="141"/>
      <c r="C612" s="141"/>
      <c r="D612" s="141"/>
      <c r="E612" s="141"/>
      <c r="F612" s="141"/>
      <c r="G612" s="141"/>
      <c r="H612" s="141"/>
      <c r="I612" s="141"/>
      <c r="J612" s="141"/>
      <c r="K612" s="141"/>
      <c r="L612" s="141"/>
      <c r="M612" s="141"/>
      <c r="N612" s="142"/>
      <c r="O612" s="142"/>
      <c r="P612" s="31"/>
      <c r="Q612" s="37" t="s">
        <v>55</v>
      </c>
    </row>
    <row r="613" spans="1:17" s="71" customFormat="1" ht="14.25">
      <c r="A613" s="100"/>
      <c r="B613" s="143"/>
      <c r="C613" s="143"/>
      <c r="D613" s="143"/>
      <c r="E613" s="143"/>
      <c r="F613" s="143"/>
      <c r="G613" s="143"/>
      <c r="H613" s="143"/>
      <c r="I613" s="143"/>
      <c r="J613" s="143"/>
      <c r="K613" s="143"/>
      <c r="L613" s="143"/>
      <c r="M613" s="143"/>
      <c r="N613" s="144"/>
      <c r="O613" s="144"/>
      <c r="P613" s="38"/>
      <c r="Q613" s="39" t="s">
        <v>56</v>
      </c>
    </row>
    <row r="614" spans="1:17" s="3" customFormat="1" ht="14.25">
      <c r="A614" s="101"/>
      <c r="B614" s="146"/>
      <c r="C614" s="146"/>
      <c r="D614" s="146"/>
      <c r="E614" s="146"/>
      <c r="F614" s="146"/>
      <c r="G614" s="146"/>
      <c r="H614" s="146"/>
      <c r="I614" s="146"/>
      <c r="J614" s="146"/>
      <c r="K614" s="146"/>
      <c r="L614" s="146"/>
      <c r="M614" s="146"/>
      <c r="N614" s="147"/>
      <c r="O614" s="149" t="e">
        <f>VLOOKUP($P614,Price!$A$1:$F$1200,6,FALSE)</f>
        <v>#N/A</v>
      </c>
      <c r="P614" s="150" t="s">
        <v>394</v>
      </c>
      <c r="Q614" s="36" t="s">
        <v>57</v>
      </c>
    </row>
    <row r="615" spans="1:17">
      <c r="B615" s="232" t="s">
        <v>64</v>
      </c>
      <c r="C615" s="233"/>
      <c r="D615" s="233"/>
      <c r="E615" s="233"/>
      <c r="F615" s="233"/>
      <c r="G615" s="233"/>
      <c r="H615" s="233"/>
      <c r="I615" s="233"/>
      <c r="J615" s="233"/>
      <c r="K615" s="233"/>
      <c r="L615" s="233"/>
      <c r="M615" s="233"/>
      <c r="N615" s="233"/>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34" t="s">
        <v>73</v>
      </c>
      <c r="C623" s="235"/>
      <c r="D623" s="235"/>
      <c r="E623" s="235"/>
      <c r="F623" s="235"/>
      <c r="G623" s="235"/>
      <c r="H623" s="235"/>
      <c r="I623" s="235"/>
      <c r="J623" s="235"/>
      <c r="K623" s="235"/>
      <c r="L623" s="235"/>
      <c r="M623" s="235"/>
      <c r="N623" s="235"/>
      <c r="O623" s="129"/>
      <c r="P623" s="28"/>
      <c r="Q623" s="89"/>
    </row>
    <row r="624" spans="1:17" s="3" customFormat="1" ht="14.25">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c r="B626" s="72"/>
      <c r="I626" s="61"/>
      <c r="J626" s="61"/>
      <c r="K626" s="61"/>
      <c r="L626" s="61"/>
      <c r="M626" s="61"/>
      <c r="N626" s="62" t="e">
        <f>+N625/B625-1</f>
        <v>#DIV/0!</v>
      </c>
      <c r="O626" s="62" t="e">
        <f>+O625/C625-1</f>
        <v>#N/A</v>
      </c>
      <c r="P626" s="31"/>
      <c r="Q626" s="63" t="s">
        <v>76</v>
      </c>
    </row>
    <row r="627" spans="1:17" s="70" customFormat="1" ht="14.25">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c r="B630" s="72"/>
      <c r="I630" s="61"/>
      <c r="J630" s="61"/>
      <c r="K630" s="61"/>
      <c r="L630" s="61"/>
      <c r="M630" s="61"/>
      <c r="N630" s="62" t="e">
        <f>+N629/C629-1</f>
        <v>#DIV/0!</v>
      </c>
      <c r="O630" s="62" t="e">
        <f>+O629/D629-1</f>
        <v>#N/A</v>
      </c>
      <c r="P630" s="31"/>
      <c r="Q630" s="63" t="s">
        <v>76</v>
      </c>
    </row>
    <row r="631" spans="1:17" s="70" customFormat="1" ht="14.25">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c r="B634" s="72"/>
      <c r="I634" s="61"/>
      <c r="J634" s="61"/>
      <c r="K634" s="61"/>
      <c r="L634" s="61"/>
      <c r="M634" s="61"/>
      <c r="N634" s="62" t="e">
        <f>+N633/D633-1</f>
        <v>#DIV/0!</v>
      </c>
      <c r="O634" s="62" t="e">
        <f>+O633/E633-1</f>
        <v>#N/A</v>
      </c>
      <c r="P634" s="31"/>
      <c r="Q634" s="63" t="s">
        <v>76</v>
      </c>
    </row>
    <row r="635" spans="1:17" s="70" customFormat="1" ht="14.25">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c r="B638" s="72"/>
      <c r="I638" s="61"/>
      <c r="J638" s="61"/>
      <c r="K638" s="61"/>
      <c r="L638" s="61"/>
      <c r="M638" s="61"/>
      <c r="N638" s="62" t="e">
        <f>+N637/E637-1</f>
        <v>#DIV/0!</v>
      </c>
      <c r="O638" s="62" t="e">
        <f>+O637/F637-1</f>
        <v>#N/A</v>
      </c>
      <c r="P638" s="31"/>
      <c r="Q638" s="63" t="s">
        <v>76</v>
      </c>
    </row>
    <row r="639" spans="1:17" s="70" customFormat="1" ht="14.25">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c r="B642" s="72"/>
      <c r="I642" s="61"/>
      <c r="J642" s="61"/>
      <c r="K642" s="61"/>
      <c r="L642" s="61"/>
      <c r="M642" s="61"/>
      <c r="N642" s="62" t="e">
        <f>+N641/F641-1</f>
        <v>#DIV/0!</v>
      </c>
      <c r="O642" s="62" t="e">
        <f>+O641/G641-1</f>
        <v>#N/A</v>
      </c>
      <c r="P642" s="31"/>
      <c r="Q642" s="63" t="s">
        <v>76</v>
      </c>
    </row>
    <row r="643" spans="1:17" s="70" customFormat="1" ht="14.25">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c r="B646" s="72"/>
      <c r="I646" s="61"/>
      <c r="J646" s="61"/>
      <c r="K646" s="61"/>
      <c r="L646" s="61"/>
      <c r="M646" s="61"/>
      <c r="N646" s="62" t="e">
        <f>+N645/G645-1</f>
        <v>#DIV/0!</v>
      </c>
      <c r="O646" s="62" t="e">
        <f>+O645/H645-1</f>
        <v>#N/A</v>
      </c>
      <c r="P646" s="31"/>
      <c r="Q646" s="63" t="s">
        <v>76</v>
      </c>
    </row>
    <row r="647" spans="1:17" s="70" customFormat="1" ht="14.25">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c r="B650" s="72"/>
      <c r="I650" s="61"/>
      <c r="J650" s="61"/>
      <c r="K650" s="61"/>
      <c r="L650" s="61"/>
      <c r="M650" s="61"/>
      <c r="N650" s="62" t="e">
        <f>+N649/H649-1</f>
        <v>#DIV/0!</v>
      </c>
      <c r="O650" s="62" t="e">
        <f>+O649/I649-1</f>
        <v>#N/A</v>
      </c>
      <c r="P650" s="31"/>
      <c r="Q650" s="63" t="s">
        <v>76</v>
      </c>
    </row>
    <row r="651" spans="1:17" s="70" customFormat="1" ht="14.25">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c r="B654" s="72"/>
      <c r="I654" s="61"/>
      <c r="J654" s="61"/>
      <c r="K654" s="61"/>
      <c r="L654" s="61"/>
      <c r="M654" s="61"/>
      <c r="N654" s="62" t="e">
        <f>+N653/I653-1</f>
        <v>#DIV/0!</v>
      </c>
      <c r="O654" s="62" t="e">
        <f>+O653/J653-1</f>
        <v>#N/A</v>
      </c>
      <c r="P654" s="31"/>
      <c r="Q654" s="63" t="s">
        <v>76</v>
      </c>
    </row>
    <row r="655" spans="1:17" s="70" customFormat="1" ht="14.25">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c r="B658" s="72"/>
      <c r="I658" s="61"/>
      <c r="J658" s="61"/>
      <c r="K658" s="61"/>
      <c r="L658" s="61"/>
      <c r="M658" s="61"/>
      <c r="N658" s="62" t="e">
        <f>+N657/J657-1</f>
        <v>#DIV/0!</v>
      </c>
      <c r="O658" s="62" t="e">
        <f>+O657/K657-1</f>
        <v>#N/A</v>
      </c>
      <c r="P658" s="31"/>
      <c r="Q658" s="63" t="s">
        <v>76</v>
      </c>
    </row>
    <row r="659" spans="1:17" s="70" customFormat="1" ht="14.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c r="B662" s="72"/>
      <c r="I662" s="61"/>
      <c r="J662" s="61"/>
      <c r="K662" s="61"/>
      <c r="L662" s="61"/>
      <c r="M662" s="61"/>
      <c r="N662" s="62" t="e">
        <f>+N661/K661-1</f>
        <v>#DIV/0!</v>
      </c>
      <c r="O662" s="62" t="e">
        <f>+O661/L661-1</f>
        <v>#N/A</v>
      </c>
      <c r="P662" s="31"/>
      <c r="Q662" s="63" t="s">
        <v>76</v>
      </c>
    </row>
    <row r="663" spans="1:17" s="70" customFormat="1" ht="14.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c r="B666" s="72"/>
      <c r="I666" s="61"/>
      <c r="J666" s="61"/>
      <c r="K666" s="61"/>
      <c r="L666" s="61"/>
      <c r="M666" s="61"/>
      <c r="N666" s="62" t="e">
        <f>+N665/L665-1</f>
        <v>#DIV/0!</v>
      </c>
      <c r="O666" s="62" t="e">
        <f>+O665/M665-1</f>
        <v>#N/A</v>
      </c>
      <c r="P666" s="31"/>
      <c r="Q666" s="63" t="s">
        <v>76</v>
      </c>
    </row>
    <row r="667" spans="1:17" s="70" customFormat="1" ht="14.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c r="B670" s="72"/>
      <c r="I670" s="61"/>
      <c r="J670" s="61"/>
      <c r="K670" s="61"/>
      <c r="L670" s="61"/>
      <c r="M670" s="61"/>
      <c r="N670" s="62" t="e">
        <f>+N669/M669-1</f>
        <v>#DIV/0!</v>
      </c>
      <c r="O670" s="62" t="e">
        <f>+O669/N669-1</f>
        <v>#N/A</v>
      </c>
      <c r="P670" s="31"/>
      <c r="Q670" s="63" t="s">
        <v>76</v>
      </c>
    </row>
    <row r="671" spans="1:17" s="70" customFormat="1" ht="14.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4939" priority="1311" operator="lessThan">
      <formula>0</formula>
    </cfRule>
  </conditionalFormatting>
  <conditionalFormatting sqref="P546">
    <cfRule type="cellIs" dxfId="14938" priority="1309" operator="lessThan">
      <formula>0</formula>
    </cfRule>
  </conditionalFormatting>
  <conditionalFormatting sqref="B347:N347">
    <cfRule type="cellIs" dxfId="14937" priority="1308" operator="lessThan">
      <formula>0</formula>
    </cfRule>
  </conditionalFormatting>
  <conditionalFormatting sqref="B347:N347">
    <cfRule type="cellIs" dxfId="14936" priority="1307" operator="lessThan">
      <formula>0</formula>
    </cfRule>
  </conditionalFormatting>
  <conditionalFormatting sqref="Q551">
    <cfRule type="cellIs" dxfId="14935" priority="1299" operator="lessThan">
      <formula>0</formula>
    </cfRule>
  </conditionalFormatting>
  <conditionalFormatting sqref="Q485:Q488">
    <cfRule type="cellIs" dxfId="14934" priority="1306" operator="lessThan">
      <formula>0</formula>
    </cfRule>
  </conditionalFormatting>
  <conditionalFormatting sqref="Q489:Q490">
    <cfRule type="cellIs" dxfId="14933" priority="1305" operator="lessThan">
      <formula>0</formula>
    </cfRule>
  </conditionalFormatting>
  <conditionalFormatting sqref="Q489:Q490">
    <cfRule type="cellIs" dxfId="14932" priority="1304" operator="lessThan">
      <formula>0</formula>
    </cfRule>
  </conditionalFormatting>
  <conditionalFormatting sqref="P547:P550">
    <cfRule type="cellIs" dxfId="14931" priority="1296" operator="lessThan">
      <formula>0</formula>
    </cfRule>
  </conditionalFormatting>
  <conditionalFormatting sqref="Q371">
    <cfRule type="cellIs" dxfId="14930" priority="1264" operator="lessThan">
      <formula>0</formula>
    </cfRule>
  </conditionalFormatting>
  <conditionalFormatting sqref="Q551">
    <cfRule type="cellIs" dxfId="14929" priority="1298" operator="lessThan">
      <formula>0</formula>
    </cfRule>
  </conditionalFormatting>
  <conditionalFormatting sqref="J352:N353 K350:N351">
    <cfRule type="cellIs" dxfId="14928" priority="1291" operator="lessThan">
      <formula>0</formula>
    </cfRule>
  </conditionalFormatting>
  <conditionalFormatting sqref="Q353">
    <cfRule type="cellIs" dxfId="14927" priority="1284" operator="lessThan">
      <formula>0</formula>
    </cfRule>
  </conditionalFormatting>
  <conditionalFormatting sqref="Q450:Q454">
    <cfRule type="cellIs" dxfId="14926" priority="1295" operator="lessThan">
      <formula>0</formula>
    </cfRule>
  </conditionalFormatting>
  <conditionalFormatting sqref="J350">
    <cfRule type="cellIs" dxfId="14925" priority="1290" operator="lessThan">
      <formula>0</formula>
    </cfRule>
  </conditionalFormatting>
  <conditionalFormatting sqref="P348:Q349 Q350:Q352">
    <cfRule type="cellIs" dxfId="14924" priority="1294" operator="lessThan">
      <formula>0</formula>
    </cfRule>
  </conditionalFormatting>
  <conditionalFormatting sqref="B348">
    <cfRule type="cellIs" dxfId="14923" priority="1289" operator="lessThan">
      <formula>0</formula>
    </cfRule>
  </conditionalFormatting>
  <conditionalFormatting sqref="P397:Q397 Q398:Q400">
    <cfRule type="cellIs" dxfId="14922" priority="1234" operator="lessThan">
      <formula>0</formula>
    </cfRule>
  </conditionalFormatting>
  <conditionalFormatting sqref="P348:P349">
    <cfRule type="cellIs" dxfId="14921" priority="1293" operator="lessThan">
      <formula>0</formula>
    </cfRule>
  </conditionalFormatting>
  <conditionalFormatting sqref="P350:P353">
    <cfRule type="cellIs" dxfId="14920" priority="1292" operator="lessThan">
      <formula>0</formula>
    </cfRule>
  </conditionalFormatting>
  <conditionalFormatting sqref="Q401">
    <cfRule type="cellIs" dxfId="14919" priority="1231" operator="lessThan">
      <formula>0</formula>
    </cfRule>
  </conditionalFormatting>
  <conditionalFormatting sqref="Q354">
    <cfRule type="cellIs" dxfId="14918" priority="1287" operator="lessThan">
      <formula>0</formula>
    </cfRule>
  </conditionalFormatting>
  <conditionalFormatting sqref="Q408">
    <cfRule type="cellIs" dxfId="14917" priority="1218" operator="lessThan">
      <formula>0</formula>
    </cfRule>
  </conditionalFormatting>
  <conditionalFormatting sqref="P398:P400">
    <cfRule type="cellIs" dxfId="14916" priority="1232" operator="lessThan">
      <formula>0</formula>
    </cfRule>
  </conditionalFormatting>
  <conditionalFormatting sqref="P386:P388">
    <cfRule type="cellIs" dxfId="14915" priority="1250" operator="lessThan">
      <formula>0</formula>
    </cfRule>
  </conditionalFormatting>
  <conditionalFormatting sqref="H390">
    <cfRule type="cellIs" dxfId="14914" priority="1206" operator="lessThan">
      <formula>0</formula>
    </cfRule>
  </conditionalFormatting>
  <conditionalFormatting sqref="Q401">
    <cfRule type="cellIs" dxfId="14913" priority="1230" operator="lessThan">
      <formula>0</formula>
    </cfRule>
  </conditionalFormatting>
  <conditionalFormatting sqref="B349">
    <cfRule type="cellIs" dxfId="14912" priority="1288" operator="lessThan">
      <formula>0</formula>
    </cfRule>
  </conditionalFormatting>
  <conditionalFormatting sqref="J351">
    <cfRule type="cellIs" dxfId="14911" priority="1285" operator="lessThan">
      <formula>0</formula>
    </cfRule>
  </conditionalFormatting>
  <conditionalFormatting sqref="P354">
    <cfRule type="cellIs" dxfId="14910" priority="1286" operator="lessThan">
      <formula>0</formula>
    </cfRule>
  </conditionalFormatting>
  <conditionalFormatting sqref="P421">
    <cfRule type="cellIs" dxfId="14909" priority="1200" operator="lessThan">
      <formula>0</formula>
    </cfRule>
  </conditionalFormatting>
  <conditionalFormatting sqref="Q353">
    <cfRule type="cellIs" dxfId="14908" priority="1283" operator="lessThan">
      <formula>0</formula>
    </cfRule>
  </conditionalFormatting>
  <conditionalFormatting sqref="P355:Q355 Q356:Q358">
    <cfRule type="cellIs" dxfId="14907" priority="1282" operator="lessThan">
      <formula>0</formula>
    </cfRule>
  </conditionalFormatting>
  <conditionalFormatting sqref="P355">
    <cfRule type="cellIs" dxfId="14906" priority="1281" operator="lessThan">
      <formula>0</formula>
    </cfRule>
  </conditionalFormatting>
  <conditionalFormatting sqref="P356:P359">
    <cfRule type="cellIs" dxfId="14905" priority="1280" operator="lessThan">
      <formula>0</formula>
    </cfRule>
  </conditionalFormatting>
  <conditionalFormatting sqref="P385">
    <cfRule type="cellIs" dxfId="14904" priority="1251" operator="lessThan">
      <formula>0</formula>
    </cfRule>
  </conditionalFormatting>
  <conditionalFormatting sqref="C386:J386">
    <cfRule type="cellIs" dxfId="14903" priority="1248" operator="lessThan">
      <formula>0</formula>
    </cfRule>
  </conditionalFormatting>
  <conditionalFormatting sqref="I387 K386:N387 C388:N388 C389:M389">
    <cfRule type="cellIs" dxfId="14902" priority="1249" operator="lessThan">
      <formula>0</formula>
    </cfRule>
  </conditionalFormatting>
  <conditionalFormatting sqref="Q360">
    <cfRule type="cellIs" dxfId="14901" priority="1275" operator="lessThan">
      <formula>0</formula>
    </cfRule>
  </conditionalFormatting>
  <conditionalFormatting sqref="B385">
    <cfRule type="cellIs" dxfId="14900" priority="1246" operator="lessThan">
      <formula>0</formula>
    </cfRule>
  </conditionalFormatting>
  <conditionalFormatting sqref="Q359">
    <cfRule type="cellIs" dxfId="14899" priority="1273" operator="lessThan">
      <formula>0</formula>
    </cfRule>
  </conditionalFormatting>
  <conditionalFormatting sqref="Q359">
    <cfRule type="cellIs" dxfId="14898" priority="1272" operator="lessThan">
      <formula>0</formula>
    </cfRule>
  </conditionalFormatting>
  <conditionalFormatting sqref="P367:Q367 Q368:Q370">
    <cfRule type="cellIs" dxfId="14897" priority="1271" operator="lessThan">
      <formula>0</formula>
    </cfRule>
  </conditionalFormatting>
  <conditionalFormatting sqref="P367">
    <cfRule type="cellIs" dxfId="14896" priority="1270" operator="lessThan">
      <formula>0</formula>
    </cfRule>
  </conditionalFormatting>
  <conditionalFormatting sqref="J368">
    <cfRule type="cellIs" dxfId="14895" priority="1268" operator="lessThan">
      <formula>0</formula>
    </cfRule>
  </conditionalFormatting>
  <conditionalFormatting sqref="K368:N369 J370:M371">
    <cfRule type="cellIs" dxfId="14894" priority="1269" operator="lessThan">
      <formula>0</formula>
    </cfRule>
  </conditionalFormatting>
  <conditionalFormatting sqref="P379">
    <cfRule type="cellIs" dxfId="14893" priority="1261" operator="lessThan">
      <formula>0</formula>
    </cfRule>
  </conditionalFormatting>
  <conditionalFormatting sqref="Q372">
    <cfRule type="cellIs" dxfId="14892" priority="1266" operator="lessThan">
      <formula>0</formula>
    </cfRule>
  </conditionalFormatting>
  <conditionalFormatting sqref="B367">
    <cfRule type="cellIs" dxfId="14891" priority="1267" operator="lessThan">
      <formula>0</formula>
    </cfRule>
  </conditionalFormatting>
  <conditionalFormatting sqref="P404:P406">
    <cfRule type="cellIs" dxfId="14890" priority="1219" operator="lessThan">
      <formula>0</formula>
    </cfRule>
  </conditionalFormatting>
  <conditionalFormatting sqref="J369">
    <cfRule type="cellIs" dxfId="14889" priority="1265" operator="lessThan">
      <formula>0</formula>
    </cfRule>
  </conditionalFormatting>
  <conditionalFormatting sqref="Q371">
    <cfRule type="cellIs" dxfId="14888" priority="1263" operator="lessThan">
      <formula>0</formula>
    </cfRule>
  </conditionalFormatting>
  <conditionalFormatting sqref="P379:Q379 Q380:Q382">
    <cfRule type="cellIs" dxfId="14887" priority="1262" operator="lessThan">
      <formula>0</formula>
    </cfRule>
  </conditionalFormatting>
  <conditionalFormatting sqref="Q383">
    <cfRule type="cellIs" dxfId="14886" priority="1253" operator="lessThan">
      <formula>0</formula>
    </cfRule>
  </conditionalFormatting>
  <conditionalFormatting sqref="I381 K380:N381 C382:M383">
    <cfRule type="cellIs" dxfId="14885" priority="1260" operator="lessThan">
      <formula>0</formula>
    </cfRule>
  </conditionalFormatting>
  <conditionalFormatting sqref="I380">
    <cfRule type="cellIs" dxfId="14884" priority="1258" operator="lessThan">
      <formula>0</formula>
    </cfRule>
  </conditionalFormatting>
  <conditionalFormatting sqref="C380:J380">
    <cfRule type="cellIs" dxfId="14883" priority="1259" operator="lessThan">
      <formula>0</formula>
    </cfRule>
  </conditionalFormatting>
  <conditionalFormatting sqref="B379">
    <cfRule type="cellIs" dxfId="14882" priority="1257" operator="lessThan">
      <formula>0</formula>
    </cfRule>
  </conditionalFormatting>
  <conditionalFormatting sqref="Q384">
    <cfRule type="cellIs" dxfId="14881" priority="1256" operator="lessThan">
      <formula>0</formula>
    </cfRule>
  </conditionalFormatting>
  <conditionalFormatting sqref="Q429:Q431">
    <cfRule type="cellIs" dxfId="14880" priority="1191" operator="lessThan">
      <formula>0</formula>
    </cfRule>
  </conditionalFormatting>
  <conditionalFormatting sqref="C381:J381">
    <cfRule type="cellIs" dxfId="14879" priority="1255" operator="lessThan">
      <formula>0</formula>
    </cfRule>
  </conditionalFormatting>
  <conditionalFormatting sqref="Q383">
    <cfRule type="cellIs" dxfId="14878" priority="1254" operator="lessThan">
      <formula>0</formula>
    </cfRule>
  </conditionalFormatting>
  <conditionalFormatting sqref="Q389">
    <cfRule type="cellIs" dxfId="14877" priority="1242" operator="lessThan">
      <formula>0</formula>
    </cfRule>
  </conditionalFormatting>
  <conditionalFormatting sqref="P391:Q391 Q392:Q394">
    <cfRule type="cellIs" dxfId="14876" priority="1241" operator="lessThan">
      <formula>0</formula>
    </cfRule>
  </conditionalFormatting>
  <conditionalFormatting sqref="P391">
    <cfRule type="cellIs" dxfId="14875" priority="1240" operator="lessThan">
      <formula>0</formula>
    </cfRule>
  </conditionalFormatting>
  <conditionalFormatting sqref="P392:P394">
    <cfRule type="cellIs" dxfId="14874" priority="1239" operator="lessThan">
      <formula>0</formula>
    </cfRule>
  </conditionalFormatting>
  <conditionalFormatting sqref="Q396">
    <cfRule type="cellIs" dxfId="14873" priority="1237" operator="lessThan">
      <formula>0</formula>
    </cfRule>
  </conditionalFormatting>
  <conditionalFormatting sqref="B391">
    <cfRule type="cellIs" dxfId="14872" priority="1238" operator="lessThan">
      <formula>0</formula>
    </cfRule>
  </conditionalFormatting>
  <conditionalFormatting sqref="Q395">
    <cfRule type="cellIs" dxfId="14871" priority="1236" operator="lessThan">
      <formula>0</formula>
    </cfRule>
  </conditionalFormatting>
  <conditionalFormatting sqref="P385:Q385 Q386:Q388">
    <cfRule type="cellIs" dxfId="14870" priority="1252" operator="lessThan">
      <formula>0</formula>
    </cfRule>
  </conditionalFormatting>
  <conditionalFormatting sqref="Q395">
    <cfRule type="cellIs" dxfId="14869" priority="1235" operator="lessThan">
      <formula>0</formula>
    </cfRule>
  </conditionalFormatting>
  <conditionalFormatting sqref="J372:M372">
    <cfRule type="cellIs" dxfId="14868" priority="1226" operator="lessThan">
      <formula>0</formula>
    </cfRule>
  </conditionalFormatting>
  <conditionalFormatting sqref="C360:M360">
    <cfRule type="cellIs" dxfId="14867" priority="1225" operator="lessThan">
      <formula>0</formula>
    </cfRule>
  </conditionalFormatting>
  <conditionalFormatting sqref="J354:N354">
    <cfRule type="cellIs" dxfId="14866" priority="1224" operator="lessThan">
      <formula>0</formula>
    </cfRule>
  </conditionalFormatting>
  <conditionalFormatting sqref="I386">
    <cfRule type="cellIs" dxfId="14865" priority="1247" operator="lessThan">
      <formula>0</formula>
    </cfRule>
  </conditionalFormatting>
  <conditionalFormatting sqref="Q390">
    <cfRule type="cellIs" dxfId="14864" priority="1245" operator="lessThan">
      <formula>0</formula>
    </cfRule>
  </conditionalFormatting>
  <conditionalFormatting sqref="C387:J387">
    <cfRule type="cellIs" dxfId="14863" priority="1244" operator="lessThan">
      <formula>0</formula>
    </cfRule>
  </conditionalFormatting>
  <conditionalFormatting sqref="Q389">
    <cfRule type="cellIs" dxfId="14862" priority="1243" operator="lessThan">
      <formula>0</formula>
    </cfRule>
  </conditionalFormatting>
  <conditionalFormatting sqref="P397">
    <cfRule type="cellIs" dxfId="14861" priority="1233" operator="lessThan">
      <formula>0</formula>
    </cfRule>
  </conditionalFormatting>
  <conditionalFormatting sqref="C396:M396">
    <cfRule type="cellIs" dxfId="14860" priority="1229" operator="lessThan">
      <formula>0</formula>
    </cfRule>
  </conditionalFormatting>
  <conditionalFormatting sqref="C390:M390">
    <cfRule type="cellIs" dxfId="14859" priority="1228" operator="lessThan">
      <formula>0</formula>
    </cfRule>
  </conditionalFormatting>
  <conditionalFormatting sqref="C384:M384">
    <cfRule type="cellIs" dxfId="14858" priority="1227" operator="lessThan">
      <formula>0</formula>
    </cfRule>
  </conditionalFormatting>
  <conditionalFormatting sqref="Q425">
    <cfRule type="cellIs" dxfId="14857" priority="1196" operator="lessThan">
      <formula>0</formula>
    </cfRule>
  </conditionalFormatting>
  <conditionalFormatting sqref="H383">
    <cfRule type="cellIs" dxfId="14856" priority="1203" operator="lessThan">
      <formula>0</formula>
    </cfRule>
  </conditionalFormatting>
  <conditionalFormatting sqref="J557">
    <cfRule type="cellIs" dxfId="14855" priority="1177" operator="lessThan">
      <formula>0</formula>
    </cfRule>
  </conditionalFormatting>
  <conditionalFormatting sqref="H360">
    <cfRule type="cellIs" dxfId="14854" priority="1204" operator="lessThan">
      <formula>0</formula>
    </cfRule>
  </conditionalFormatting>
  <conditionalFormatting sqref="P422:P424">
    <cfRule type="cellIs" dxfId="14853" priority="1199" operator="lessThan">
      <formula>0</formula>
    </cfRule>
  </conditionalFormatting>
  <conditionalFormatting sqref="B427">
    <cfRule type="cellIs" dxfId="14852" priority="1193" operator="lessThan">
      <formula>0</formula>
    </cfRule>
  </conditionalFormatting>
  <conditionalFormatting sqref="B403">
    <cfRule type="cellIs" dxfId="14851" priority="1215" operator="lessThan">
      <formula>0</formula>
    </cfRule>
  </conditionalFormatting>
  <conditionalFormatting sqref="P421:Q421 Q422:Q424">
    <cfRule type="cellIs" dxfId="14850" priority="1201" operator="lessThan">
      <formula>0</formula>
    </cfRule>
  </conditionalFormatting>
  <conditionalFormatting sqref="Q438">
    <cfRule type="cellIs" dxfId="14849" priority="1184" operator="lessThan">
      <formula>0</formula>
    </cfRule>
  </conditionalFormatting>
  <conditionalFormatting sqref="B397">
    <cfRule type="cellIs" dxfId="14848" priority="1223" operator="lessThan">
      <formula>0</formula>
    </cfRule>
  </conditionalFormatting>
  <conditionalFormatting sqref="B402">
    <cfRule type="cellIs" dxfId="14847" priority="1222" operator="lessThan">
      <formula>0</formula>
    </cfRule>
  </conditionalFormatting>
  <conditionalFormatting sqref="Q407">
    <cfRule type="cellIs" dxfId="14846" priority="1216" operator="lessThan">
      <formula>0</formula>
    </cfRule>
  </conditionalFormatting>
  <conditionalFormatting sqref="P403:Q403 Q404:Q406">
    <cfRule type="cellIs" dxfId="14845" priority="1221" operator="lessThan">
      <formula>0</formula>
    </cfRule>
  </conditionalFormatting>
  <conditionalFormatting sqref="P403">
    <cfRule type="cellIs" dxfId="14844" priority="1220" operator="lessThan">
      <formula>0</formula>
    </cfRule>
  </conditionalFormatting>
  <conditionalFormatting sqref="Q407">
    <cfRule type="cellIs" dxfId="14843" priority="1217" operator="lessThan">
      <formula>0</formula>
    </cfRule>
  </conditionalFormatting>
  <conditionalFormatting sqref="B434">
    <cfRule type="cellIs" dxfId="14842" priority="1182" operator="lessThan">
      <formula>0</formula>
    </cfRule>
  </conditionalFormatting>
  <conditionalFormatting sqref="H384">
    <cfRule type="cellIs" dxfId="14841" priority="1202" operator="lessThan">
      <formula>0</formula>
    </cfRule>
  </conditionalFormatting>
  <conditionalFormatting sqref="Q433">
    <cfRule type="cellIs" dxfId="14840" priority="1183" operator="lessThan">
      <formula>0</formula>
    </cfRule>
  </conditionalFormatting>
  <conditionalFormatting sqref="Q556:Q558">
    <cfRule type="cellIs" dxfId="14839" priority="1181" operator="lessThan">
      <formula>0</formula>
    </cfRule>
  </conditionalFormatting>
  <conditionalFormatting sqref="J558:N558 K556:N557 J559:M559">
    <cfRule type="cellIs" dxfId="14838" priority="1179" operator="lessThan">
      <formula>0</formula>
    </cfRule>
  </conditionalFormatting>
  <conditionalFormatting sqref="Q432">
    <cfRule type="cellIs" dxfId="14837" priority="1188" operator="lessThan">
      <formula>0</formula>
    </cfRule>
  </conditionalFormatting>
  <conditionalFormatting sqref="Q435:Q437">
    <cfRule type="cellIs" dxfId="14836" priority="1187" operator="lessThan">
      <formula>0</formula>
    </cfRule>
  </conditionalFormatting>
  <conditionalFormatting sqref="P429:P431">
    <cfRule type="cellIs" dxfId="14835" priority="1190" operator="lessThan">
      <formula>0</formula>
    </cfRule>
  </conditionalFormatting>
  <conditionalFormatting sqref="Q432">
    <cfRule type="cellIs" dxfId="14834" priority="1189" operator="lessThan">
      <formula>0</formula>
    </cfRule>
  </conditionalFormatting>
  <conditionalFormatting sqref="P556:P558">
    <cfRule type="cellIs" dxfId="14833" priority="1180" operator="lessThan">
      <formula>0</formula>
    </cfRule>
  </conditionalFormatting>
  <conditionalFormatting sqref="H396">
    <cfRule type="cellIs" dxfId="14832" priority="1208" operator="lessThan">
      <formula>0</formula>
    </cfRule>
  </conditionalFormatting>
  <conditionalFormatting sqref="Q438">
    <cfRule type="cellIs" dxfId="14831" priority="1185" operator="lessThan">
      <formula>0</formula>
    </cfRule>
  </conditionalFormatting>
  <conditionalFormatting sqref="Q425">
    <cfRule type="cellIs" dxfId="14830" priority="1197" operator="lessThan">
      <formula>0</formula>
    </cfRule>
  </conditionalFormatting>
  <conditionalFormatting sqref="H389">
    <cfRule type="cellIs" dxfId="14829" priority="1207" operator="lessThan">
      <formula>0</formula>
    </cfRule>
  </conditionalFormatting>
  <conditionalFormatting sqref="B428">
    <cfRule type="cellIs" dxfId="14828" priority="1192" operator="lessThan">
      <formula>0</formula>
    </cfRule>
  </conditionalFormatting>
  <conditionalFormatting sqref="Q559">
    <cfRule type="cellIs" dxfId="14827" priority="1176" operator="lessThan">
      <formula>0</formula>
    </cfRule>
  </conditionalFormatting>
  <conditionalFormatting sqref="Q559">
    <cfRule type="cellIs" dxfId="14826" priority="1175" operator="lessThan">
      <formula>0</formula>
    </cfRule>
  </conditionalFormatting>
  <conditionalFormatting sqref="P435:P437">
    <cfRule type="cellIs" dxfId="14825" priority="1186" operator="lessThan">
      <formula>0</formula>
    </cfRule>
  </conditionalFormatting>
  <conditionalFormatting sqref="P427">
    <cfRule type="cellIs" dxfId="14824" priority="1198" operator="lessThan">
      <formula>0</formula>
    </cfRule>
  </conditionalFormatting>
  <conditionalFormatting sqref="Q426:Q427">
    <cfRule type="cellIs" dxfId="14823" priority="1194" operator="lessThan">
      <formula>0</formula>
    </cfRule>
  </conditionalFormatting>
  <conditionalFormatting sqref="J562:N562 J564:N565 J563:M563">
    <cfRule type="cellIs" dxfId="14822" priority="1169" operator="lessThan">
      <formula>0</formula>
    </cfRule>
  </conditionalFormatting>
  <conditionalFormatting sqref="B421">
    <cfRule type="cellIs" dxfId="14821" priority="1195" operator="lessThan">
      <formula>0</formula>
    </cfRule>
  </conditionalFormatting>
  <conditionalFormatting sqref="Q560">
    <cfRule type="cellIs" dxfId="14820" priority="1174" operator="lessThan">
      <formula>0</formula>
    </cfRule>
  </conditionalFormatting>
  <conditionalFormatting sqref="J563">
    <cfRule type="cellIs" dxfId="14819" priority="1168" operator="lessThan">
      <formula>0</formula>
    </cfRule>
  </conditionalFormatting>
  <conditionalFormatting sqref="Q565">
    <cfRule type="cellIs" dxfId="14818" priority="1167" operator="lessThan">
      <formula>0</formula>
    </cfRule>
  </conditionalFormatting>
  <conditionalFormatting sqref="Q566">
    <cfRule type="cellIs" dxfId="14817" priority="1165" operator="lessThan">
      <formula>0</formula>
    </cfRule>
  </conditionalFormatting>
  <conditionalFormatting sqref="B588">
    <cfRule type="cellIs" dxfId="14816" priority="1129" operator="lessThan">
      <formula>0</formula>
    </cfRule>
  </conditionalFormatting>
  <conditionalFormatting sqref="I580 K579:N580 C581:N582">
    <cfRule type="cellIs" dxfId="14815" priority="1162" operator="lessThan">
      <formula>0</formula>
    </cfRule>
  </conditionalFormatting>
  <conditionalFormatting sqref="C579:N582">
    <cfRule type="cellIs" dxfId="14814" priority="1161" operator="lessThan">
      <formula>0</formula>
    </cfRule>
  </conditionalFormatting>
  <conditionalFormatting sqref="Q582">
    <cfRule type="cellIs" dxfId="14813" priority="1157" operator="lessThan">
      <formula>0</formula>
    </cfRule>
  </conditionalFormatting>
  <conditionalFormatting sqref="I579">
    <cfRule type="cellIs" dxfId="14812" priority="1160" operator="lessThan">
      <formula>0</formula>
    </cfRule>
  </conditionalFormatting>
  <conditionalFormatting sqref="J556:N558 J559:M559">
    <cfRule type="cellIs" dxfId="14811" priority="1178" operator="lessThan">
      <formula>0</formula>
    </cfRule>
  </conditionalFormatting>
  <conditionalFormatting sqref="P562:P565">
    <cfRule type="cellIs" dxfId="14810" priority="1171" operator="lessThan">
      <formula>0</formula>
    </cfRule>
  </conditionalFormatting>
  <conditionalFormatting sqref="J564:N565 K562:N562 K563:M563">
    <cfRule type="cellIs" dxfId="14809" priority="1170" operator="lessThan">
      <formula>0</formula>
    </cfRule>
  </conditionalFormatting>
  <conditionalFormatting sqref="B555">
    <cfRule type="cellIs" dxfId="14808" priority="1173" operator="lessThan">
      <formula>0</formula>
    </cfRule>
  </conditionalFormatting>
  <conditionalFormatting sqref="Q565">
    <cfRule type="cellIs" dxfId="14807" priority="1166" operator="lessThan">
      <formula>0</formula>
    </cfRule>
  </conditionalFormatting>
  <conditionalFormatting sqref="C580:J580">
    <cfRule type="cellIs" dxfId="14806" priority="1159" operator="lessThan">
      <formula>0</formula>
    </cfRule>
  </conditionalFormatting>
  <conditionalFormatting sqref="Q562:Q564">
    <cfRule type="cellIs" dxfId="14805" priority="1172" operator="lessThan">
      <formula>0</formula>
    </cfRule>
  </conditionalFormatting>
  <conditionalFormatting sqref="Q579:Q581">
    <cfRule type="cellIs" dxfId="14804" priority="1164" operator="lessThan">
      <formula>0</formula>
    </cfRule>
  </conditionalFormatting>
  <conditionalFormatting sqref="P579:P582">
    <cfRule type="cellIs" dxfId="14803" priority="1163" operator="lessThan">
      <formula>0</formula>
    </cfRule>
  </conditionalFormatting>
  <conditionalFormatting sqref="Q582">
    <cfRule type="cellIs" dxfId="14802" priority="1158" operator="lessThan">
      <formula>0</formula>
    </cfRule>
  </conditionalFormatting>
  <conditionalFormatting sqref="Q592">
    <cfRule type="cellIs" dxfId="14801" priority="1133" operator="lessThan">
      <formula>0</formula>
    </cfRule>
  </conditionalFormatting>
  <conditionalFormatting sqref="I589">
    <cfRule type="cellIs" dxfId="14800" priority="1136" operator="lessThan">
      <formula>0</formula>
    </cfRule>
  </conditionalFormatting>
  <conditionalFormatting sqref="H580:H582">
    <cfRule type="cellIs" dxfId="14799" priority="1156" operator="lessThan">
      <formula>0</formula>
    </cfRule>
  </conditionalFormatting>
  <conditionalFormatting sqref="H584:H587">
    <cfRule type="cellIs" dxfId="14798" priority="1143" operator="lessThan">
      <formula>0</formula>
    </cfRule>
  </conditionalFormatting>
  <conditionalFormatting sqref="H579">
    <cfRule type="cellIs" dxfId="14797" priority="1154" operator="lessThan">
      <formula>0</formula>
    </cfRule>
  </conditionalFormatting>
  <conditionalFormatting sqref="H579:H582">
    <cfRule type="cellIs" dxfId="14796" priority="1155" operator="lessThan">
      <formula>0</formula>
    </cfRule>
  </conditionalFormatting>
  <conditionalFormatting sqref="B578">
    <cfRule type="cellIs" dxfId="14795" priority="1153" operator="lessThan">
      <formula>0</formula>
    </cfRule>
  </conditionalFormatting>
  <conditionalFormatting sqref="Q587">
    <cfRule type="cellIs" dxfId="14794" priority="1145" operator="lessThan">
      <formula>0</formula>
    </cfRule>
  </conditionalFormatting>
  <conditionalFormatting sqref="I584">
    <cfRule type="cellIs" dxfId="14793" priority="1148" operator="lessThan">
      <formula>0</formula>
    </cfRule>
  </conditionalFormatting>
  <conditionalFormatting sqref="C584:N587">
    <cfRule type="cellIs" dxfId="14792" priority="1149" operator="lessThan">
      <formula>0</formula>
    </cfRule>
  </conditionalFormatting>
  <conditionalFormatting sqref="Q587">
    <cfRule type="cellIs" dxfId="14791" priority="1146" operator="lessThan">
      <formula>0</formula>
    </cfRule>
  </conditionalFormatting>
  <conditionalFormatting sqref="H584">
    <cfRule type="cellIs" dxfId="14790" priority="1142" operator="lessThan">
      <formula>0</formula>
    </cfRule>
  </conditionalFormatting>
  <conditionalFormatting sqref="P584:P587">
    <cfRule type="cellIs" dxfId="14789" priority="1151" operator="lessThan">
      <formula>0</formula>
    </cfRule>
  </conditionalFormatting>
  <conditionalFormatting sqref="C585:J585">
    <cfRule type="cellIs" dxfId="14788" priority="1147" operator="lessThan">
      <formula>0</formula>
    </cfRule>
  </conditionalFormatting>
  <conditionalFormatting sqref="H585:H587">
    <cfRule type="cellIs" dxfId="14787" priority="1144" operator="lessThan">
      <formula>0</formula>
    </cfRule>
  </conditionalFormatting>
  <conditionalFormatting sqref="I585 K584:N585 C586:N587">
    <cfRule type="cellIs" dxfId="14786" priority="1150" operator="lessThan">
      <formula>0</formula>
    </cfRule>
  </conditionalFormatting>
  <conditionalFormatting sqref="Q584:Q586">
    <cfRule type="cellIs" dxfId="14785" priority="1152" operator="lessThan">
      <formula>0</formula>
    </cfRule>
  </conditionalFormatting>
  <conditionalFormatting sqref="B583">
    <cfRule type="cellIs" dxfId="14784" priority="1141" operator="lessThan">
      <formula>0</formula>
    </cfRule>
  </conditionalFormatting>
  <conditionalFormatting sqref="C589:N592">
    <cfRule type="cellIs" dxfId="14783" priority="1137" operator="lessThan">
      <formula>0</formula>
    </cfRule>
  </conditionalFormatting>
  <conditionalFormatting sqref="Q592">
    <cfRule type="cellIs" dxfId="14782" priority="1134" operator="lessThan">
      <formula>0</formula>
    </cfRule>
  </conditionalFormatting>
  <conditionalFormatting sqref="H589">
    <cfRule type="cellIs" dxfId="14781" priority="1130" operator="lessThan">
      <formula>0</formula>
    </cfRule>
  </conditionalFormatting>
  <conditionalFormatting sqref="H589:H592">
    <cfRule type="cellIs" dxfId="14780" priority="1131" operator="lessThan">
      <formula>0</formula>
    </cfRule>
  </conditionalFormatting>
  <conditionalFormatting sqref="P589:P592">
    <cfRule type="cellIs" dxfId="14779" priority="1139" operator="lessThan">
      <formula>0</formula>
    </cfRule>
  </conditionalFormatting>
  <conditionalFormatting sqref="C590:J590">
    <cfRule type="cellIs" dxfId="14778" priority="1135" operator="lessThan">
      <formula>0</formula>
    </cfRule>
  </conditionalFormatting>
  <conditionalFormatting sqref="H590:H592">
    <cfRule type="cellIs" dxfId="14777" priority="1132" operator="lessThan">
      <formula>0</formula>
    </cfRule>
  </conditionalFormatting>
  <conditionalFormatting sqref="I590 K589:N590 C591:N592">
    <cfRule type="cellIs" dxfId="14776" priority="1138" operator="lessThan">
      <formula>0</formula>
    </cfRule>
  </conditionalFormatting>
  <conditionalFormatting sqref="Q589:Q591">
    <cfRule type="cellIs" dxfId="14775" priority="1140" operator="lessThan">
      <formula>0</formula>
    </cfRule>
  </conditionalFormatting>
  <conditionalFormatting sqref="C350:I350">
    <cfRule type="cellIs" dxfId="14774" priority="1126" operator="lessThan">
      <formula>0</formula>
    </cfRule>
  </conditionalFormatting>
  <conditionalFormatting sqref="C352:I353">
    <cfRule type="cellIs" dxfId="14773" priority="1127" operator="lessThan">
      <formula>0</formula>
    </cfRule>
  </conditionalFormatting>
  <conditionalFormatting sqref="P492:Q492">
    <cfRule type="cellIs" dxfId="14772" priority="1110" operator="lessThan">
      <formula>0</formula>
    </cfRule>
  </conditionalFormatting>
  <conditionalFormatting sqref="P485:P488">
    <cfRule type="cellIs" dxfId="14771" priority="1111" operator="lessThan">
      <formula>0</formula>
    </cfRule>
  </conditionalFormatting>
  <conditionalFormatting sqref="Q574:Q576">
    <cfRule type="cellIs" dxfId="14770" priority="1080" operator="lessThan">
      <formula>0</formula>
    </cfRule>
  </conditionalFormatting>
  <conditionalFormatting sqref="B484">
    <cfRule type="cellIs" dxfId="14769" priority="1128" operator="lessThan">
      <formula>0</formula>
    </cfRule>
  </conditionalFormatting>
  <conditionalFormatting sqref="N420">
    <cfRule type="cellIs" dxfId="14768" priority="892" operator="lessThan">
      <formula>0</formula>
    </cfRule>
  </conditionalFormatting>
  <conditionalFormatting sqref="C351:I351">
    <cfRule type="cellIs" dxfId="14767" priority="1125" operator="lessThan">
      <formula>0</formula>
    </cfRule>
  </conditionalFormatting>
  <conditionalFormatting sqref="C354:I354">
    <cfRule type="cellIs" dxfId="14766" priority="1124" operator="lessThan">
      <formula>0</formula>
    </cfRule>
  </conditionalFormatting>
  <conditionalFormatting sqref="C370:I371">
    <cfRule type="cellIs" dxfId="14765" priority="1123" operator="lessThan">
      <formula>0</formula>
    </cfRule>
  </conditionalFormatting>
  <conditionalFormatting sqref="C368:I368">
    <cfRule type="cellIs" dxfId="14764" priority="1122" operator="lessThan">
      <formula>0</formula>
    </cfRule>
  </conditionalFormatting>
  <conditionalFormatting sqref="C369:I369">
    <cfRule type="cellIs" dxfId="14763" priority="1121" operator="lessThan">
      <formula>0</formula>
    </cfRule>
  </conditionalFormatting>
  <conditionalFormatting sqref="C372:I372">
    <cfRule type="cellIs" dxfId="14762" priority="1120" operator="lessThan">
      <formula>0</formula>
    </cfRule>
  </conditionalFormatting>
  <conditionalFormatting sqref="C556:I559">
    <cfRule type="cellIs" dxfId="14761" priority="1118" operator="lessThan">
      <formula>0</formula>
    </cfRule>
  </conditionalFormatting>
  <conditionalFormatting sqref="C557:I557">
    <cfRule type="cellIs" dxfId="14760" priority="1117" operator="lessThan">
      <formula>0</formula>
    </cfRule>
  </conditionalFormatting>
  <conditionalFormatting sqref="C558:I559">
    <cfRule type="cellIs" dxfId="14759" priority="1119" operator="lessThan">
      <formula>0</formula>
    </cfRule>
  </conditionalFormatting>
  <conditionalFormatting sqref="C562:I565">
    <cfRule type="cellIs" dxfId="14758" priority="1115" operator="lessThan">
      <formula>0</formula>
    </cfRule>
  </conditionalFormatting>
  <conditionalFormatting sqref="C563:I563">
    <cfRule type="cellIs" dxfId="14757" priority="1114" operator="lessThan">
      <formula>0</formula>
    </cfRule>
  </conditionalFormatting>
  <conditionalFormatting sqref="C564:I565">
    <cfRule type="cellIs" dxfId="14756" priority="1116" operator="lessThan">
      <formula>0</formula>
    </cfRule>
  </conditionalFormatting>
  <conditionalFormatting sqref="C442:C445">
    <cfRule type="cellIs" dxfId="14755" priority="1113" operator="lessThan">
      <formula>0</formula>
    </cfRule>
  </conditionalFormatting>
  <conditionalFormatting sqref="P450:P453">
    <cfRule type="cellIs" dxfId="14754" priority="1112" operator="lessThan">
      <formula>0</formula>
    </cfRule>
  </conditionalFormatting>
  <conditionalFormatting sqref="Q493:Q496">
    <cfRule type="cellIs" dxfId="14753" priority="1109" operator="lessThan">
      <formula>0</formula>
    </cfRule>
  </conditionalFormatting>
  <conditionalFormatting sqref="Q497:Q498">
    <cfRule type="cellIs" dxfId="14752" priority="1108" operator="lessThan">
      <formula>0</formula>
    </cfRule>
  </conditionalFormatting>
  <conditionalFormatting sqref="Q498">
    <cfRule type="cellIs" dxfId="14751" priority="1107" operator="lessThan">
      <formula>0</formula>
    </cfRule>
  </conditionalFormatting>
  <conditionalFormatting sqref="Q497">
    <cfRule type="cellIs" dxfId="14750" priority="1106" operator="lessThan">
      <formula>0</formula>
    </cfRule>
  </conditionalFormatting>
  <conditionalFormatting sqref="P493:P496">
    <cfRule type="cellIs" dxfId="14749" priority="1105" operator="lessThan">
      <formula>0</formula>
    </cfRule>
  </conditionalFormatting>
  <conditionalFormatting sqref="B492">
    <cfRule type="cellIs" dxfId="14748" priority="1104" operator="lessThan">
      <formula>0</formula>
    </cfRule>
  </conditionalFormatting>
  <conditionalFormatting sqref="C574:N577">
    <cfRule type="cellIs" dxfId="14747" priority="1077" operator="lessThan">
      <formula>0</formula>
    </cfRule>
  </conditionalFormatting>
  <conditionalFormatting sqref="Q577">
    <cfRule type="cellIs" dxfId="14746" priority="1074" operator="lessThan">
      <formula>0</formula>
    </cfRule>
  </conditionalFormatting>
  <conditionalFormatting sqref="H574:H577">
    <cfRule type="cellIs" dxfId="14745" priority="1071" operator="lessThan">
      <formula>0</formula>
    </cfRule>
  </conditionalFormatting>
  <conditionalFormatting sqref="Q491">
    <cfRule type="cellIs" dxfId="14744" priority="1103" operator="lessThan">
      <formula>0</formula>
    </cfRule>
  </conditionalFormatting>
  <conditionalFormatting sqref="Q533:Q536 Q538">
    <cfRule type="cellIs" dxfId="14743" priority="1102" operator="lessThan">
      <formula>0</formula>
    </cfRule>
  </conditionalFormatting>
  <conditionalFormatting sqref="P532">
    <cfRule type="cellIs" dxfId="14742" priority="1101" operator="lessThan">
      <formula>0</formula>
    </cfRule>
  </conditionalFormatting>
  <conditionalFormatting sqref="Q537">
    <cfRule type="cellIs" dxfId="14741" priority="1100" operator="lessThan">
      <formula>0</formula>
    </cfRule>
  </conditionalFormatting>
  <conditionalFormatting sqref="Q537">
    <cfRule type="cellIs" dxfId="14740" priority="1099" operator="lessThan">
      <formula>0</formula>
    </cfRule>
  </conditionalFormatting>
  <conditionalFormatting sqref="P533:P536">
    <cfRule type="cellIs" dxfId="14739" priority="1098" operator="lessThan">
      <formula>0</formula>
    </cfRule>
  </conditionalFormatting>
  <conditionalFormatting sqref="Q545 Q540:Q543">
    <cfRule type="cellIs" dxfId="14738" priority="1096" operator="lessThan">
      <formula>0</formula>
    </cfRule>
  </conditionalFormatting>
  <conditionalFormatting sqref="Q544">
    <cfRule type="cellIs" dxfId="14737" priority="1094" operator="lessThan">
      <formula>0</formula>
    </cfRule>
  </conditionalFormatting>
  <conditionalFormatting sqref="B532">
    <cfRule type="cellIs" dxfId="14736" priority="1097" operator="lessThan">
      <formula>0</formula>
    </cfRule>
  </conditionalFormatting>
  <conditionalFormatting sqref="P539">
    <cfRule type="cellIs" dxfId="14735" priority="1095" operator="lessThan">
      <formula>0</formula>
    </cfRule>
  </conditionalFormatting>
  <conditionalFormatting sqref="P540:P543">
    <cfRule type="cellIs" dxfId="14734" priority="1092" operator="lessThan">
      <formula>0</formula>
    </cfRule>
  </conditionalFormatting>
  <conditionalFormatting sqref="Q544">
    <cfRule type="cellIs" dxfId="14733" priority="1093" operator="lessThan">
      <formula>0</formula>
    </cfRule>
  </conditionalFormatting>
  <conditionalFormatting sqref="P568:P570 P572">
    <cfRule type="cellIs" dxfId="14732" priority="1090" operator="lessThan">
      <formula>0</formula>
    </cfRule>
  </conditionalFormatting>
  <conditionalFormatting sqref="Q568:Q570">
    <cfRule type="cellIs" dxfId="14731" priority="1091" operator="lessThan">
      <formula>0</formula>
    </cfRule>
  </conditionalFormatting>
  <conditionalFormatting sqref="C570:I570">
    <cfRule type="cellIs" dxfId="14730" priority="1083" operator="lessThan">
      <formula>0</formula>
    </cfRule>
  </conditionalFormatting>
  <conditionalFormatting sqref="C568:I570">
    <cfRule type="cellIs" dxfId="14729" priority="1082" operator="lessThan">
      <formula>0</formula>
    </cfRule>
  </conditionalFormatting>
  <conditionalFormatting sqref="B567">
    <cfRule type="cellIs" dxfId="14728" priority="1084" operator="lessThan">
      <formula>0</formula>
    </cfRule>
  </conditionalFormatting>
  <conditionalFormatting sqref="J568:N570">
    <cfRule type="cellIs" dxfId="14727" priority="1088" operator="lessThan">
      <formula>0</formula>
    </cfRule>
  </conditionalFormatting>
  <conditionalFormatting sqref="P574:P577">
    <cfRule type="cellIs" dxfId="14726" priority="1079" operator="lessThan">
      <formula>0</formula>
    </cfRule>
  </conditionalFormatting>
  <conditionalFormatting sqref="Q571:Q572">
    <cfRule type="cellIs" dxfId="14725" priority="1085" operator="lessThan">
      <formula>0</formula>
    </cfRule>
  </conditionalFormatting>
  <conditionalFormatting sqref="C433:M433">
    <cfRule type="cellIs" dxfId="14724" priority="860" operator="lessThan">
      <formula>0</formula>
    </cfRule>
  </conditionalFormatting>
  <conditionalFormatting sqref="Q571:Q572">
    <cfRule type="cellIs" dxfId="14723" priority="1086" operator="lessThan">
      <formula>0</formula>
    </cfRule>
  </conditionalFormatting>
  <conditionalFormatting sqref="J569">
    <cfRule type="cellIs" dxfId="14722" priority="1087" operator="lessThan">
      <formula>0</formula>
    </cfRule>
  </conditionalFormatting>
  <conditionalFormatting sqref="J570:N570 K568:N569">
    <cfRule type="cellIs" dxfId="14721" priority="1089" operator="lessThan">
      <formula>0</formula>
    </cfRule>
  </conditionalFormatting>
  <conditionalFormatting sqref="I575 K574:N575 C576:N577">
    <cfRule type="cellIs" dxfId="14720" priority="1078" operator="lessThan">
      <formula>0</formula>
    </cfRule>
  </conditionalFormatting>
  <conditionalFormatting sqref="N420">
    <cfRule type="cellIs" dxfId="14719" priority="893" operator="lessThan">
      <formula>0</formula>
    </cfRule>
  </conditionalFormatting>
  <conditionalFormatting sqref="B429:N429">
    <cfRule type="cellIs" dxfId="14718" priority="855" operator="lessThan">
      <formula>0</formula>
    </cfRule>
  </conditionalFormatting>
  <conditionalFormatting sqref="C569:I569">
    <cfRule type="cellIs" dxfId="14717" priority="1081" operator="lessThan">
      <formula>0</formula>
    </cfRule>
  </conditionalFormatting>
  <conditionalFormatting sqref="B429:N429">
    <cfRule type="cellIs" dxfId="14716" priority="856" operator="lessThan">
      <formula>0</formula>
    </cfRule>
  </conditionalFormatting>
  <conditionalFormatting sqref="H433">
    <cfRule type="cellIs" dxfId="14715" priority="859" operator="lessThan">
      <formula>0</formula>
    </cfRule>
  </conditionalFormatting>
  <conditionalFormatting sqref="B433">
    <cfRule type="cellIs" dxfId="14714" priority="858" operator="lessThan">
      <formula>0</formula>
    </cfRule>
  </conditionalFormatting>
  <conditionalFormatting sqref="B433">
    <cfRule type="cellIs" dxfId="14713" priority="857" operator="lessThan">
      <formula>0</formula>
    </cfRule>
  </conditionalFormatting>
  <conditionalFormatting sqref="B429:N429">
    <cfRule type="cellIs" dxfId="14712" priority="853" operator="lessThan">
      <formula>0</formula>
    </cfRule>
  </conditionalFormatting>
  <conditionalFormatting sqref="B429:N429">
    <cfRule type="cellIs" dxfId="14711" priority="854" operator="lessThan">
      <formula>0</formula>
    </cfRule>
  </conditionalFormatting>
  <conditionalFormatting sqref="B422:N422">
    <cfRule type="cellIs" dxfId="14710" priority="865" operator="lessThan">
      <formula>0</formula>
    </cfRule>
  </conditionalFormatting>
  <conditionalFormatting sqref="H574">
    <cfRule type="cellIs" dxfId="14709" priority="1070" operator="lessThan">
      <formula>0</formula>
    </cfRule>
  </conditionalFormatting>
  <conditionalFormatting sqref="C433:M433">
    <cfRule type="cellIs" dxfId="14708" priority="861" operator="lessThan">
      <formula>0</formula>
    </cfRule>
  </conditionalFormatting>
  <conditionalFormatting sqref="H575:H577">
    <cfRule type="cellIs" dxfId="14707" priority="1072" operator="lessThan">
      <formula>0</formula>
    </cfRule>
  </conditionalFormatting>
  <conditionalFormatting sqref="Q577">
    <cfRule type="cellIs" dxfId="14706" priority="1073" operator="lessThan">
      <formula>0</formula>
    </cfRule>
  </conditionalFormatting>
  <conditionalFormatting sqref="I574">
    <cfRule type="cellIs" dxfId="14705" priority="1076" operator="lessThan">
      <formula>0</formula>
    </cfRule>
  </conditionalFormatting>
  <conditionalFormatting sqref="H426">
    <cfRule type="cellIs" dxfId="14704" priority="875" operator="lessThan">
      <formula>0</formula>
    </cfRule>
  </conditionalFormatting>
  <conditionalFormatting sqref="C575:J575">
    <cfRule type="cellIs" dxfId="14703" priority="1075" operator="lessThan">
      <formula>0</formula>
    </cfRule>
  </conditionalFormatting>
  <conditionalFormatting sqref="B573">
    <cfRule type="cellIs" dxfId="14702" priority="1069" operator="lessThan">
      <formula>0</formula>
    </cfRule>
  </conditionalFormatting>
  <conditionalFormatting sqref="N425">
    <cfRule type="cellIs" dxfId="14701" priority="864" operator="lessThan">
      <formula>0</formula>
    </cfRule>
  </conditionalFormatting>
  <conditionalFormatting sqref="C426:M426">
    <cfRule type="cellIs" dxfId="14700" priority="876" operator="lessThan">
      <formula>0</formula>
    </cfRule>
  </conditionalFormatting>
  <conditionalFormatting sqref="C426:M426">
    <cfRule type="cellIs" dxfId="14699" priority="877" operator="lessThan">
      <formula>0</formula>
    </cfRule>
  </conditionalFormatting>
  <conditionalFormatting sqref="N426">
    <cfRule type="cellIs" dxfId="14698" priority="863" operator="lessThan">
      <formula>0</formula>
    </cfRule>
  </conditionalFormatting>
  <conditionalFormatting sqref="B429:N429">
    <cfRule type="cellIs" dxfId="14697" priority="851" operator="lessThan">
      <formula>0</formula>
    </cfRule>
  </conditionalFormatting>
  <conditionalFormatting sqref="N426">
    <cfRule type="cellIs" dxfId="14696" priority="862" operator="lessThan">
      <formula>0</formula>
    </cfRule>
  </conditionalFormatting>
  <conditionalFormatting sqref="B429:N429">
    <cfRule type="cellIs" dxfId="14695" priority="852" operator="lessThan">
      <formula>0</formula>
    </cfRule>
  </conditionalFormatting>
  <conditionalFormatting sqref="B561">
    <cfRule type="cellIs" dxfId="14694" priority="1068" operator="lessThan">
      <formula>0</formula>
    </cfRule>
  </conditionalFormatting>
  <conditionalFormatting sqref="B426">
    <cfRule type="cellIs" dxfId="14693" priority="874" operator="lessThan">
      <formula>0</formula>
    </cfRule>
  </conditionalFormatting>
  <conditionalFormatting sqref="N433">
    <cfRule type="cellIs" dxfId="14692" priority="846" operator="lessThan">
      <formula>0</formula>
    </cfRule>
  </conditionalFormatting>
  <conditionalFormatting sqref="B561">
    <cfRule type="cellIs" dxfId="14691" priority="1067" operator="lessThan">
      <formula>0</formula>
    </cfRule>
  </conditionalFormatting>
  <conditionalFormatting sqref="B554">
    <cfRule type="cellIs" dxfId="14690" priority="1065" operator="lessThan">
      <formula>0</formula>
    </cfRule>
  </conditionalFormatting>
  <conditionalFormatting sqref="B554">
    <cfRule type="cellIs" dxfId="14689" priority="1066" operator="lessThan">
      <formula>0</formula>
    </cfRule>
  </conditionalFormatting>
  <conditionalFormatting sqref="B572">
    <cfRule type="cellIs" dxfId="14688" priority="1063" operator="lessThan">
      <formula>0</formula>
    </cfRule>
  </conditionalFormatting>
  <conditionalFormatting sqref="B572">
    <cfRule type="cellIs" dxfId="14687"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14686" priority="1062" operator="lessThan">
      <formula>0</formula>
    </cfRule>
  </conditionalFormatting>
  <conditionalFormatting sqref="B600">
    <cfRule type="cellIs" dxfId="14685" priority="1059" operator="lessThan">
      <formula>0</formula>
    </cfRule>
  </conditionalFormatting>
  <conditionalFormatting sqref="B594">
    <cfRule type="cellIs" dxfId="14684" priority="1061" operator="lessThan">
      <formula>0</formula>
    </cfRule>
  </conditionalFormatting>
  <conditionalFormatting sqref="B597">
    <cfRule type="cellIs" dxfId="14683" priority="1060" operator="lessThan">
      <formula>0</formula>
    </cfRule>
  </conditionalFormatting>
  <conditionalFormatting sqref="B615">
    <cfRule type="cellIs" dxfId="14682" priority="1058" operator="lessThan">
      <formula>0</formula>
    </cfRule>
  </conditionalFormatting>
  <conditionalFormatting sqref="B623">
    <cfRule type="cellIs" dxfId="14681" priority="1057" operator="lessThan">
      <formula>0</formula>
    </cfRule>
  </conditionalFormatting>
  <conditionalFormatting sqref="I626:N626 P624:Q627">
    <cfRule type="cellIs" dxfId="14680" priority="1056" operator="lessThan">
      <formula>0</formula>
    </cfRule>
  </conditionalFormatting>
  <conditionalFormatting sqref="P415:Q415 Q416:Q418">
    <cfRule type="cellIs" dxfId="14679" priority="1041" operator="lessThan">
      <formula>0</formula>
    </cfRule>
  </conditionalFormatting>
  <conditionalFormatting sqref="B409">
    <cfRule type="cellIs" dxfId="14678" priority="1042" operator="lessThan">
      <formula>0</formula>
    </cfRule>
  </conditionalFormatting>
  <conditionalFormatting sqref="P416:P418">
    <cfRule type="cellIs" dxfId="14677" priority="1039" operator="lessThan">
      <formula>0</formula>
    </cfRule>
  </conditionalFormatting>
  <conditionalFormatting sqref="P415">
    <cfRule type="cellIs" dxfId="14676" priority="1040" operator="lessThan">
      <formula>0</formula>
    </cfRule>
  </conditionalFormatting>
  <conditionalFormatting sqref="Q419">
    <cfRule type="cellIs" dxfId="14675" priority="1037" operator="lessThan">
      <formula>0</formula>
    </cfRule>
  </conditionalFormatting>
  <conditionalFormatting sqref="Q420">
    <cfRule type="cellIs" dxfId="14674" priority="1038" operator="lessThan">
      <formula>0</formula>
    </cfRule>
  </conditionalFormatting>
  <conditionalFormatting sqref="B415">
    <cfRule type="cellIs" dxfId="14673" priority="1035" operator="lessThan">
      <formula>0</formula>
    </cfRule>
  </conditionalFormatting>
  <conditionalFormatting sqref="Q419">
    <cfRule type="cellIs" dxfId="14672" priority="1036" operator="lessThan">
      <formula>0</formula>
    </cfRule>
  </conditionalFormatting>
  <conditionalFormatting sqref="B435:N435">
    <cfRule type="cellIs" dxfId="14671" priority="839" operator="lessThan">
      <formula>0</formula>
    </cfRule>
  </conditionalFormatting>
  <conditionalFormatting sqref="B435:N435">
    <cfRule type="cellIs" dxfId="14670" priority="840" operator="lessThan">
      <formula>0</formula>
    </cfRule>
  </conditionalFormatting>
  <conditionalFormatting sqref="C606:I606">
    <cfRule type="cellIs" dxfId="14669" priority="1052" operator="lessThan">
      <formula>0</formula>
    </cfRule>
  </conditionalFormatting>
  <conditionalFormatting sqref="C607:I607">
    <cfRule type="cellIs" dxfId="14668" priority="1051" operator="lessThan">
      <formula>0</formula>
    </cfRule>
  </conditionalFormatting>
  <conditionalFormatting sqref="C611:M611">
    <cfRule type="cellIs" dxfId="14667" priority="1050" operator="lessThan">
      <formula>0</formula>
    </cfRule>
  </conditionalFormatting>
  <conditionalFormatting sqref="P604">
    <cfRule type="cellIs" dxfId="14666" priority="1049" operator="lessThan">
      <formula>0</formula>
    </cfRule>
  </conditionalFormatting>
  <conditionalFormatting sqref="P410:P412">
    <cfRule type="cellIs" dxfId="14665" priority="1046" operator="lessThan">
      <formula>0</formula>
    </cfRule>
  </conditionalFormatting>
  <conditionalFormatting sqref="Q413">
    <cfRule type="cellIs" dxfId="14664" priority="1043" operator="lessThan">
      <formula>0</formula>
    </cfRule>
  </conditionalFormatting>
  <conditionalFormatting sqref="Q414">
    <cfRule type="cellIs" dxfId="14663" priority="1045" operator="lessThan">
      <formula>0</formula>
    </cfRule>
  </conditionalFormatting>
  <conditionalFormatting sqref="P409:Q409 Q410:Q412">
    <cfRule type="cellIs" dxfId="14662" priority="1048" operator="lessThan">
      <formula>0</formula>
    </cfRule>
  </conditionalFormatting>
  <conditionalFormatting sqref="P409">
    <cfRule type="cellIs" dxfId="14661" priority="1047" operator="lessThan">
      <formula>0</formula>
    </cfRule>
  </conditionalFormatting>
  <conditionalFormatting sqref="Q413">
    <cfRule type="cellIs" dxfId="14660" priority="1044" operator="lessThan">
      <formula>0</formula>
    </cfRule>
  </conditionalFormatting>
  <conditionalFormatting sqref="B435:N435">
    <cfRule type="cellIs" dxfId="14659" priority="838" operator="lessThan">
      <formula>0</formula>
    </cfRule>
  </conditionalFormatting>
  <conditionalFormatting sqref="B435:N435">
    <cfRule type="cellIs" dxfId="14658" priority="837" operator="lessThan">
      <formula>0</formula>
    </cfRule>
  </conditionalFormatting>
  <conditionalFormatting sqref="B435:N435">
    <cfRule type="cellIs" dxfId="14657" priority="836" operator="lessThan">
      <formula>0</formula>
    </cfRule>
  </conditionalFormatting>
  <conditionalFormatting sqref="B435:N435">
    <cfRule type="cellIs" dxfId="14656" priority="834" operator="lessThan">
      <formula>0</formula>
    </cfRule>
  </conditionalFormatting>
  <conditionalFormatting sqref="B435:N435">
    <cfRule type="cellIs" dxfId="14655" priority="835" operator="lessThan">
      <formula>0</formula>
    </cfRule>
  </conditionalFormatting>
  <conditionalFormatting sqref="N438">
    <cfRule type="cellIs" dxfId="14654" priority="832" operator="lessThan">
      <formula>0</formula>
    </cfRule>
  </conditionalFormatting>
  <conditionalFormatting sqref="B435:N435">
    <cfRule type="cellIs" dxfId="14653" priority="833" operator="lessThan">
      <formula>0</formula>
    </cfRule>
  </conditionalFormatting>
  <conditionalFormatting sqref="N439">
    <cfRule type="cellIs" dxfId="14652" priority="831" operator="lessThan">
      <formula>0</formula>
    </cfRule>
  </conditionalFormatting>
  <conditionalFormatting sqref="N439">
    <cfRule type="cellIs" dxfId="14651" priority="830" operator="lessThan">
      <formula>0</formula>
    </cfRule>
  </conditionalFormatting>
  <conditionalFormatting sqref="D442:N445">
    <cfRule type="cellIs" dxfId="14650" priority="827" operator="lessThan">
      <formula>0</formula>
    </cfRule>
  </conditionalFormatting>
  <conditionalFormatting sqref="B442:B445">
    <cfRule type="cellIs" dxfId="14649" priority="824" operator="lessThan">
      <formula>0</formula>
    </cfRule>
  </conditionalFormatting>
  <conditionalFormatting sqref="B498">
    <cfRule type="cellIs" dxfId="14648" priority="821" operator="lessThan">
      <formula>0</formula>
    </cfRule>
  </conditionalFormatting>
  <conditionalFormatting sqref="C498">
    <cfRule type="cellIs" dxfId="14647" priority="818" operator="lessThan">
      <formula>0</formula>
    </cfRule>
  </conditionalFormatting>
  <conditionalFormatting sqref="P553">
    <cfRule type="cellIs" dxfId="14646" priority="619" operator="lessThan">
      <formula>0</formula>
    </cfRule>
  </conditionalFormatting>
  <conditionalFormatting sqref="N370">
    <cfRule type="cellIs" dxfId="14645" priority="1034" operator="lessThan">
      <formula>0</formula>
    </cfRule>
  </conditionalFormatting>
  <conditionalFormatting sqref="N382">
    <cfRule type="cellIs" dxfId="14644" priority="1033" operator="lessThan">
      <formula>0</formula>
    </cfRule>
  </conditionalFormatting>
  <conditionalFormatting sqref="B354">
    <cfRule type="cellIs" dxfId="14643" priority="999" operator="lessThan">
      <formula>0</formula>
    </cfRule>
  </conditionalFormatting>
  <conditionalFormatting sqref="B589:B592">
    <cfRule type="cellIs" dxfId="14642" priority="1004" operator="lessThan">
      <formula>0</formula>
    </cfRule>
  </conditionalFormatting>
  <conditionalFormatting sqref="B351">
    <cfRule type="cellIs" dxfId="14641" priority="1000" operator="lessThan">
      <formula>0</formula>
    </cfRule>
  </conditionalFormatting>
  <conditionalFormatting sqref="B551">
    <cfRule type="cellIs" dxfId="14640" priority="1026" operator="lessThan">
      <formula>0</formula>
    </cfRule>
  </conditionalFormatting>
  <conditionalFormatting sqref="B382:B383">
    <cfRule type="cellIs" dxfId="14639" priority="1021" operator="lessThan">
      <formula>0</formula>
    </cfRule>
  </conditionalFormatting>
  <conditionalFormatting sqref="B386">
    <cfRule type="cellIs" dxfId="14638" priority="1017" operator="lessThan">
      <formula>0</formula>
    </cfRule>
  </conditionalFormatting>
  <conditionalFormatting sqref="C350:M353">
    <cfRule type="cellIs" dxfId="14637" priority="1031" operator="lessThan">
      <formula>0</formula>
    </cfRule>
  </conditionalFormatting>
  <conditionalFormatting sqref="B368">
    <cfRule type="cellIs" dxfId="14636" priority="997" operator="lessThan">
      <formula>0</formula>
    </cfRule>
  </conditionalFormatting>
  <conditionalFormatting sqref="B396 B386:B390 B380:B384 B368:B372 B360 B350:B354">
    <cfRule type="cellIs" dxfId="14635" priority="1028" operator="lessThan">
      <formula>0</formula>
    </cfRule>
  </conditionalFormatting>
  <conditionalFormatting sqref="B369">
    <cfRule type="cellIs" dxfId="14634" priority="996" operator="lessThan">
      <formula>0</formula>
    </cfRule>
  </conditionalFormatting>
  <conditionalFormatting sqref="B372">
    <cfRule type="cellIs" dxfId="14633" priority="995" operator="lessThan">
      <formula>0</formula>
    </cfRule>
  </conditionalFormatting>
  <conditionalFormatting sqref="B548:B550">
    <cfRule type="cellIs" dxfId="14632" priority="1027" operator="lessThan">
      <formula>0</formula>
    </cfRule>
  </conditionalFormatting>
  <conditionalFormatting sqref="B547">
    <cfRule type="cellIs" dxfId="14631" priority="1025" operator="lessThan">
      <formula>0</formula>
    </cfRule>
  </conditionalFormatting>
  <conditionalFormatting sqref="B384">
    <cfRule type="cellIs" dxfId="14630" priority="1013" operator="lessThan">
      <formula>0</formula>
    </cfRule>
  </conditionalFormatting>
  <conditionalFormatting sqref="B558:B559">
    <cfRule type="cellIs" dxfId="14629" priority="994" operator="lessThan">
      <formula>0</formula>
    </cfRule>
  </conditionalFormatting>
  <conditionalFormatting sqref="B380">
    <cfRule type="cellIs" dxfId="14628" priority="1020" operator="lessThan">
      <formula>0</formula>
    </cfRule>
  </conditionalFormatting>
  <conditionalFormatting sqref="B381">
    <cfRule type="cellIs" dxfId="14627" priority="1019" operator="lessThan">
      <formula>0</formula>
    </cfRule>
  </conditionalFormatting>
  <conditionalFormatting sqref="B387">
    <cfRule type="cellIs" dxfId="14626" priority="1016" operator="lessThan">
      <formula>0</formula>
    </cfRule>
  </conditionalFormatting>
  <conditionalFormatting sqref="B388:B389">
    <cfRule type="cellIs" dxfId="14625" priority="1018" operator="lessThan">
      <formula>0</formula>
    </cfRule>
  </conditionalFormatting>
  <conditionalFormatting sqref="B352:B353">
    <cfRule type="cellIs" dxfId="14624" priority="1002" operator="lessThan">
      <formula>0</formula>
    </cfRule>
  </conditionalFormatting>
  <conditionalFormatting sqref="B350">
    <cfRule type="cellIs" dxfId="14623" priority="1001" operator="lessThan">
      <formula>0</formula>
    </cfRule>
  </conditionalFormatting>
  <conditionalFormatting sqref="B396">
    <cfRule type="cellIs" dxfId="14622" priority="1015" operator="lessThan">
      <formula>0</formula>
    </cfRule>
  </conditionalFormatting>
  <conditionalFormatting sqref="B390">
    <cfRule type="cellIs" dxfId="14621" priority="1014" operator="lessThan">
      <formula>0</formula>
    </cfRule>
  </conditionalFormatting>
  <conditionalFormatting sqref="B579:B582">
    <cfRule type="cellIs" dxfId="14620" priority="1010" operator="lessThan">
      <formula>0</formula>
    </cfRule>
  </conditionalFormatting>
  <conditionalFormatting sqref="B360">
    <cfRule type="cellIs" dxfId="14619" priority="1012" operator="lessThan">
      <formula>0</formula>
    </cfRule>
  </conditionalFormatting>
  <conditionalFormatting sqref="B584:B587">
    <cfRule type="cellIs" dxfId="14618" priority="1007" operator="lessThan">
      <formula>0</formula>
    </cfRule>
  </conditionalFormatting>
  <conditionalFormatting sqref="B556:B559">
    <cfRule type="cellIs" dxfId="14617" priority="993" operator="lessThan">
      <formula>0</formula>
    </cfRule>
  </conditionalFormatting>
  <conditionalFormatting sqref="B580">
    <cfRule type="cellIs" dxfId="14616" priority="1009" operator="lessThan">
      <formula>0</formula>
    </cfRule>
  </conditionalFormatting>
  <conditionalFormatting sqref="B581:B582">
    <cfRule type="cellIs" dxfId="14615" priority="1011" operator="lessThan">
      <formula>0</formula>
    </cfRule>
  </conditionalFormatting>
  <conditionalFormatting sqref="B591:B592">
    <cfRule type="cellIs" dxfId="14614" priority="1005" operator="lessThan">
      <formula>0</formula>
    </cfRule>
  </conditionalFormatting>
  <conditionalFormatting sqref="B585">
    <cfRule type="cellIs" dxfId="14613" priority="1006" operator="lessThan">
      <formula>0</formula>
    </cfRule>
  </conditionalFormatting>
  <conditionalFormatting sqref="B586:B587">
    <cfRule type="cellIs" dxfId="14612" priority="1008" operator="lessThan">
      <formula>0</formula>
    </cfRule>
  </conditionalFormatting>
  <conditionalFormatting sqref="B590">
    <cfRule type="cellIs" dxfId="14611" priority="1003" operator="lessThan">
      <formula>0</formula>
    </cfRule>
  </conditionalFormatting>
  <conditionalFormatting sqref="B370:B371">
    <cfRule type="cellIs" dxfId="14610" priority="998" operator="lessThan">
      <formula>0</formula>
    </cfRule>
  </conditionalFormatting>
  <conditionalFormatting sqref="B564:B565">
    <cfRule type="cellIs" dxfId="14609" priority="991" operator="lessThan">
      <formula>0</formula>
    </cfRule>
  </conditionalFormatting>
  <conditionalFormatting sqref="B392:N392">
    <cfRule type="cellIs" dxfId="14608" priority="966" operator="lessThan">
      <formula>0</formula>
    </cfRule>
  </conditionalFormatting>
  <conditionalFormatting sqref="B392:N392">
    <cfRule type="cellIs" dxfId="14607" priority="965" operator="lessThan">
      <formula>0</formula>
    </cfRule>
  </conditionalFormatting>
  <conditionalFormatting sqref="B537">
    <cfRule type="cellIs" dxfId="14606" priority="985" operator="lessThan">
      <formula>0</formula>
    </cfRule>
  </conditionalFormatting>
  <conditionalFormatting sqref="B533">
    <cfRule type="cellIs" dxfId="14605" priority="984" operator="lessThan">
      <formula>0</formula>
    </cfRule>
  </conditionalFormatting>
  <conditionalFormatting sqref="B570:B571">
    <cfRule type="cellIs" dxfId="14604" priority="983" operator="lessThan">
      <formula>0</formula>
    </cfRule>
  </conditionalFormatting>
  <conditionalFormatting sqref="B557">
    <cfRule type="cellIs" dxfId="14603" priority="992" operator="lessThan">
      <formula>0</formula>
    </cfRule>
  </conditionalFormatting>
  <conditionalFormatting sqref="B574:B577">
    <cfRule type="cellIs" dxfId="14602" priority="979" operator="lessThan">
      <formula>0</formula>
    </cfRule>
  </conditionalFormatting>
  <conditionalFormatting sqref="B575">
    <cfRule type="cellIs" dxfId="14601" priority="978" operator="lessThan">
      <formula>0</formula>
    </cfRule>
  </conditionalFormatting>
  <conditionalFormatting sqref="B566">
    <cfRule type="cellIs" dxfId="14600" priority="987" operator="lessThan">
      <formula>0</formula>
    </cfRule>
  </conditionalFormatting>
  <conditionalFormatting sqref="B566">
    <cfRule type="cellIs" dxfId="14599" priority="988" operator="lessThan">
      <formula>0</formula>
    </cfRule>
  </conditionalFormatting>
  <conditionalFormatting sqref="B562:B565">
    <cfRule type="cellIs" dxfId="14598" priority="990" operator="lessThan">
      <formula>0</formula>
    </cfRule>
  </conditionalFormatting>
  <conditionalFormatting sqref="B563">
    <cfRule type="cellIs" dxfId="14597" priority="989" operator="lessThan">
      <formula>0</formula>
    </cfRule>
  </conditionalFormatting>
  <conditionalFormatting sqref="B350:B353">
    <cfRule type="cellIs" dxfId="14596" priority="973" operator="lessThan">
      <formula>0</formula>
    </cfRule>
  </conditionalFormatting>
  <conditionalFormatting sqref="N395">
    <cfRule type="cellIs" dxfId="14595" priority="960" operator="lessThan">
      <formula>0</formula>
    </cfRule>
  </conditionalFormatting>
  <conditionalFormatting sqref="B534:B536">
    <cfRule type="cellIs" dxfId="14594" priority="986" operator="lessThan">
      <formula>0</formula>
    </cfRule>
  </conditionalFormatting>
  <conditionalFormatting sqref="B568:B571">
    <cfRule type="cellIs" dxfId="14593" priority="982" operator="lessThan">
      <formula>0</formula>
    </cfRule>
  </conditionalFormatting>
  <conditionalFormatting sqref="B552">
    <cfRule type="cellIs" dxfId="14592" priority="797" operator="lessThan">
      <formula>0</formula>
    </cfRule>
  </conditionalFormatting>
  <conditionalFormatting sqref="B576:B577">
    <cfRule type="cellIs" dxfId="14591" priority="980" operator="lessThan">
      <formula>0</formula>
    </cfRule>
  </conditionalFormatting>
  <conditionalFormatting sqref="B569">
    <cfRule type="cellIs" dxfId="14590" priority="981" operator="lessThan">
      <formula>0</formula>
    </cfRule>
  </conditionalFormatting>
  <conditionalFormatting sqref="D552">
    <cfRule type="cellIs" dxfId="14589" priority="791" operator="lessThan">
      <formula>0</formula>
    </cfRule>
  </conditionalFormatting>
  <conditionalFormatting sqref="B604 B609:B610 B616 B622">
    <cfRule type="cellIs" dxfId="14588" priority="977" operator="lessThan">
      <formula>0</formula>
    </cfRule>
  </conditionalFormatting>
  <conditionalFormatting sqref="B398:N398">
    <cfRule type="cellIs" dxfId="14587" priority="958" operator="lessThan">
      <formula>0</formula>
    </cfRule>
  </conditionalFormatting>
  <conditionalFormatting sqref="N383">
    <cfRule type="cellIs" dxfId="14586" priority="970" operator="lessThan">
      <formula>0</formula>
    </cfRule>
  </conditionalFormatting>
  <conditionalFormatting sqref="B392:N392">
    <cfRule type="cellIs" dxfId="14585" priority="968" operator="lessThan">
      <formula>0</formula>
    </cfRule>
  </conditionalFormatting>
  <conditionalFormatting sqref="N389">
    <cfRule type="cellIs" dxfId="14584" priority="969" operator="lessThan">
      <formula>0</formula>
    </cfRule>
  </conditionalFormatting>
  <conditionalFormatting sqref="B392:N392">
    <cfRule type="cellIs" dxfId="14583" priority="967" operator="lessThan">
      <formula>0</formula>
    </cfRule>
  </conditionalFormatting>
  <conditionalFormatting sqref="B392:N392">
    <cfRule type="cellIs" dxfId="14582" priority="964" operator="lessThan">
      <formula>0</formula>
    </cfRule>
  </conditionalFormatting>
  <conditionalFormatting sqref="B606">
    <cfRule type="cellIs" dxfId="14581" priority="976" operator="lessThan">
      <formula>0</formula>
    </cfRule>
  </conditionalFormatting>
  <conditionalFormatting sqref="B607">
    <cfRule type="cellIs" dxfId="14580" priority="975" operator="lessThan">
      <formula>0</formula>
    </cfRule>
  </conditionalFormatting>
  <conditionalFormatting sqref="B611">
    <cfRule type="cellIs" dxfId="14579" priority="974" operator="lessThan">
      <formula>0</formula>
    </cfRule>
  </conditionalFormatting>
  <conditionalFormatting sqref="G552">
    <cfRule type="cellIs" dxfId="14578" priority="782" operator="lessThan">
      <formula>0</formula>
    </cfRule>
  </conditionalFormatting>
  <conditionalFormatting sqref="H552">
    <cfRule type="cellIs" dxfId="14577" priority="779" operator="lessThan">
      <formula>0</formula>
    </cfRule>
  </conditionalFormatting>
  <conditionalFormatting sqref="N384">
    <cfRule type="cellIs" dxfId="14576" priority="944" operator="lessThan">
      <formula>0</formula>
    </cfRule>
  </conditionalFormatting>
  <conditionalFormatting sqref="N371">
    <cfRule type="cellIs" dxfId="14575" priority="971" operator="lessThan">
      <formula>0</formula>
    </cfRule>
  </conditionalFormatting>
  <conditionalFormatting sqref="B392:N392">
    <cfRule type="cellIs" dxfId="14574" priority="963" operator="lessThan">
      <formula>0</formula>
    </cfRule>
  </conditionalFormatting>
  <conditionalFormatting sqref="B392:N392">
    <cfRule type="cellIs" dxfId="14573" priority="962" operator="lessThan">
      <formula>0</formula>
    </cfRule>
  </conditionalFormatting>
  <conditionalFormatting sqref="B392:N392">
    <cfRule type="cellIs" dxfId="14572" priority="961" operator="lessThan">
      <formula>0</formula>
    </cfRule>
  </conditionalFormatting>
  <conditionalFormatting sqref="B398:N398">
    <cfRule type="cellIs" dxfId="14571" priority="959" operator="lessThan">
      <formula>0</formula>
    </cfRule>
  </conditionalFormatting>
  <conditionalFormatting sqref="N390">
    <cfRule type="cellIs" dxfId="14570" priority="943" operator="lessThan">
      <formula>0</formula>
    </cfRule>
  </conditionalFormatting>
  <conditionalFormatting sqref="B398:N398">
    <cfRule type="cellIs" dxfId="14569" priority="957" operator="lessThan">
      <formula>0</formula>
    </cfRule>
  </conditionalFormatting>
  <conditionalFormatting sqref="B398:N398">
    <cfRule type="cellIs" dxfId="14568" priority="956" operator="lessThan">
      <formula>0</formula>
    </cfRule>
  </conditionalFormatting>
  <conditionalFormatting sqref="B398:N398">
    <cfRule type="cellIs" dxfId="14567" priority="955" operator="lessThan">
      <formula>0</formula>
    </cfRule>
  </conditionalFormatting>
  <conditionalFormatting sqref="B398:N398">
    <cfRule type="cellIs" dxfId="14566" priority="954" operator="lessThan">
      <formula>0</formula>
    </cfRule>
  </conditionalFormatting>
  <conditionalFormatting sqref="B398:N398">
    <cfRule type="cellIs" dxfId="14565" priority="953" operator="lessThan">
      <formula>0</formula>
    </cfRule>
  </conditionalFormatting>
  <conditionalFormatting sqref="B398:N398">
    <cfRule type="cellIs" dxfId="14564" priority="952" operator="lessThan">
      <formula>0</formula>
    </cfRule>
  </conditionalFormatting>
  <conditionalFormatting sqref="N401">
    <cfRule type="cellIs" dxfId="14563" priority="951" operator="lessThan">
      <formula>0</formula>
    </cfRule>
  </conditionalFormatting>
  <conditionalFormatting sqref="N354">
    <cfRule type="cellIs" dxfId="14562" priority="950" operator="lessThan">
      <formula>0</formula>
    </cfRule>
  </conditionalFormatting>
  <conditionalFormatting sqref="N360">
    <cfRule type="cellIs" dxfId="14561" priority="949" operator="lessThan">
      <formula>0</formula>
    </cfRule>
  </conditionalFormatting>
  <conditionalFormatting sqref="N360">
    <cfRule type="cellIs" dxfId="14560" priority="948" operator="lessThan">
      <formula>0</formula>
    </cfRule>
  </conditionalFormatting>
  <conditionalFormatting sqref="N372">
    <cfRule type="cellIs" dxfId="14559" priority="947" operator="lessThan">
      <formula>0</formula>
    </cfRule>
  </conditionalFormatting>
  <conditionalFormatting sqref="N372">
    <cfRule type="cellIs" dxfId="14558" priority="946" operator="lessThan">
      <formula>0</formula>
    </cfRule>
  </conditionalFormatting>
  <conditionalFormatting sqref="N384">
    <cfRule type="cellIs" dxfId="14557" priority="945" operator="lessThan">
      <formula>0</formula>
    </cfRule>
  </conditionalFormatting>
  <conditionalFormatting sqref="N396">
    <cfRule type="cellIs" dxfId="14556" priority="941" operator="lessThan">
      <formula>0</formula>
    </cfRule>
  </conditionalFormatting>
  <conditionalFormatting sqref="N396">
    <cfRule type="cellIs" dxfId="14555" priority="940" operator="lessThan">
      <formula>0</formula>
    </cfRule>
  </conditionalFormatting>
  <conditionalFormatting sqref="N390">
    <cfRule type="cellIs" dxfId="14554" priority="942" operator="lessThan">
      <formula>0</formula>
    </cfRule>
  </conditionalFormatting>
  <conditionalFormatting sqref="N407">
    <cfRule type="cellIs" dxfId="14553" priority="926" operator="lessThan">
      <formula>0</formula>
    </cfRule>
  </conditionalFormatting>
  <conditionalFormatting sqref="N408">
    <cfRule type="cellIs" dxfId="14552" priority="925" operator="lessThan">
      <formula>0</formula>
    </cfRule>
  </conditionalFormatting>
  <conditionalFormatting sqref="H408">
    <cfRule type="cellIs" dxfId="14551" priority="937" operator="lessThan">
      <formula>0</formula>
    </cfRule>
  </conditionalFormatting>
  <conditionalFormatting sqref="B408">
    <cfRule type="cellIs" dxfId="14550" priority="936" operator="lessThan">
      <formula>0</formula>
    </cfRule>
  </conditionalFormatting>
  <conditionalFormatting sqref="C408:M408">
    <cfRule type="cellIs" dxfId="14549" priority="939" operator="lessThan">
      <formula>0</formula>
    </cfRule>
  </conditionalFormatting>
  <conditionalFormatting sqref="C408:M408">
    <cfRule type="cellIs" dxfId="14548" priority="938" operator="lessThan">
      <formula>0</formula>
    </cfRule>
  </conditionalFormatting>
  <conditionalFormatting sqref="B414">
    <cfRule type="cellIs" dxfId="14547" priority="919" operator="lessThan">
      <formula>0</formula>
    </cfRule>
  </conditionalFormatting>
  <conditionalFormatting sqref="B410:N410">
    <cfRule type="cellIs" dxfId="14546" priority="918" operator="lessThan">
      <formula>0</formula>
    </cfRule>
  </conditionalFormatting>
  <conditionalFormatting sqref="B408">
    <cfRule type="cellIs" dxfId="14545" priority="935" operator="lessThan">
      <formula>0</formula>
    </cfRule>
  </conditionalFormatting>
  <conditionalFormatting sqref="B404:N404">
    <cfRule type="cellIs" dxfId="14544" priority="934" operator="lessThan">
      <formula>0</formula>
    </cfRule>
  </conditionalFormatting>
  <conditionalFormatting sqref="B404:N404">
    <cfRule type="cellIs" dxfId="14543" priority="933" operator="lessThan">
      <formula>0</formula>
    </cfRule>
  </conditionalFormatting>
  <conditionalFormatting sqref="B404:N404">
    <cfRule type="cellIs" dxfId="14542" priority="932" operator="lessThan">
      <formula>0</formula>
    </cfRule>
  </conditionalFormatting>
  <conditionalFormatting sqref="B404:N404">
    <cfRule type="cellIs" dxfId="14541" priority="931" operator="lessThan">
      <formula>0</formula>
    </cfRule>
  </conditionalFormatting>
  <conditionalFormatting sqref="B404:N404">
    <cfRule type="cellIs" dxfId="14540" priority="930" operator="lessThan">
      <formula>0</formula>
    </cfRule>
  </conditionalFormatting>
  <conditionalFormatting sqref="B404:N404">
    <cfRule type="cellIs" dxfId="14539" priority="929" operator="lessThan">
      <formula>0</formula>
    </cfRule>
  </conditionalFormatting>
  <conditionalFormatting sqref="B404:N404">
    <cfRule type="cellIs" dxfId="14538" priority="928" operator="lessThan">
      <formula>0</formula>
    </cfRule>
  </conditionalFormatting>
  <conditionalFormatting sqref="B404:N404">
    <cfRule type="cellIs" dxfId="14537" priority="927" operator="lessThan">
      <formula>0</formula>
    </cfRule>
  </conditionalFormatting>
  <conditionalFormatting sqref="N408">
    <cfRule type="cellIs" dxfId="14536" priority="924" operator="lessThan">
      <formula>0</formula>
    </cfRule>
  </conditionalFormatting>
  <conditionalFormatting sqref="B410:N410">
    <cfRule type="cellIs" dxfId="14535" priority="917" operator="lessThan">
      <formula>0</formula>
    </cfRule>
  </conditionalFormatting>
  <conditionalFormatting sqref="B410:N410">
    <cfRule type="cellIs" dxfId="14534" priority="916" operator="lessThan">
      <formula>0</formula>
    </cfRule>
  </conditionalFormatting>
  <conditionalFormatting sqref="B410:N410">
    <cfRule type="cellIs" dxfId="14533" priority="915" operator="lessThan">
      <formula>0</formula>
    </cfRule>
  </conditionalFormatting>
  <conditionalFormatting sqref="B410:N410">
    <cfRule type="cellIs" dxfId="14532" priority="914" operator="lessThan">
      <formula>0</formula>
    </cfRule>
  </conditionalFormatting>
  <conditionalFormatting sqref="B410:N410">
    <cfRule type="cellIs" dxfId="14531" priority="913" operator="lessThan">
      <formula>0</formula>
    </cfRule>
  </conditionalFormatting>
  <conditionalFormatting sqref="B410:N410">
    <cfRule type="cellIs" dxfId="14530" priority="912" operator="lessThan">
      <formula>0</formula>
    </cfRule>
  </conditionalFormatting>
  <conditionalFormatting sqref="B410:N410">
    <cfRule type="cellIs" dxfId="14529" priority="911" operator="lessThan">
      <formula>0</formula>
    </cfRule>
  </conditionalFormatting>
  <conditionalFormatting sqref="N413">
    <cfRule type="cellIs" dxfId="14528" priority="910" operator="lessThan">
      <formula>0</formula>
    </cfRule>
  </conditionalFormatting>
  <conditionalFormatting sqref="N414">
    <cfRule type="cellIs" dxfId="14527" priority="909" operator="lessThan">
      <formula>0</formula>
    </cfRule>
  </conditionalFormatting>
  <conditionalFormatting sqref="N414">
    <cfRule type="cellIs" dxfId="14526" priority="908" operator="lessThan">
      <formula>0</formula>
    </cfRule>
  </conditionalFormatting>
  <conditionalFormatting sqref="C420:M420">
    <cfRule type="cellIs" dxfId="14525" priority="907" operator="lessThan">
      <formula>0</formula>
    </cfRule>
  </conditionalFormatting>
  <conditionalFormatting sqref="C414:M414">
    <cfRule type="cellIs" dxfId="14524" priority="923" operator="lessThan">
      <formula>0</formula>
    </cfRule>
  </conditionalFormatting>
  <conditionalFormatting sqref="C414:M414">
    <cfRule type="cellIs" dxfId="14523" priority="922" operator="lessThan">
      <formula>0</formula>
    </cfRule>
  </conditionalFormatting>
  <conditionalFormatting sqref="H414">
    <cfRule type="cellIs" dxfId="14522" priority="921" operator="lessThan">
      <formula>0</formula>
    </cfRule>
  </conditionalFormatting>
  <conditionalFormatting sqref="B414">
    <cfRule type="cellIs" dxfId="14521" priority="920" operator="lessThan">
      <formula>0</formula>
    </cfRule>
  </conditionalFormatting>
  <conditionalFormatting sqref="C420:M420">
    <cfRule type="cellIs" dxfId="14520" priority="906" operator="lessThan">
      <formula>0</formula>
    </cfRule>
  </conditionalFormatting>
  <conditionalFormatting sqref="H420">
    <cfRule type="cellIs" dxfId="14519" priority="905" operator="lessThan">
      <formula>0</formula>
    </cfRule>
  </conditionalFormatting>
  <conditionalFormatting sqref="B420">
    <cfRule type="cellIs" dxfId="14518" priority="904" operator="lessThan">
      <formula>0</formula>
    </cfRule>
  </conditionalFormatting>
  <conditionalFormatting sqref="B420">
    <cfRule type="cellIs" dxfId="14517" priority="903" operator="lessThan">
      <formula>0</formula>
    </cfRule>
  </conditionalFormatting>
  <conditionalFormatting sqref="B416:N416">
    <cfRule type="cellIs" dxfId="14516" priority="901" operator="lessThan">
      <formula>0</formula>
    </cfRule>
  </conditionalFormatting>
  <conditionalFormatting sqref="B416:N416">
    <cfRule type="cellIs" dxfId="14515" priority="900" operator="lessThan">
      <formula>0</formula>
    </cfRule>
  </conditionalFormatting>
  <conditionalFormatting sqref="B416:N416">
    <cfRule type="cellIs" dxfId="14514" priority="899" operator="lessThan">
      <formula>0</formula>
    </cfRule>
  </conditionalFormatting>
  <conditionalFormatting sqref="B416:N416">
    <cfRule type="cellIs" dxfId="14513" priority="898" operator="lessThan">
      <formula>0</formula>
    </cfRule>
  </conditionalFormatting>
  <conditionalFormatting sqref="B416:N416">
    <cfRule type="cellIs" dxfId="14512" priority="897" operator="lessThan">
      <formula>0</formula>
    </cfRule>
  </conditionalFormatting>
  <conditionalFormatting sqref="B416:N416">
    <cfRule type="cellIs" dxfId="14511" priority="896" operator="lessThan">
      <formula>0</formula>
    </cfRule>
  </conditionalFormatting>
  <conditionalFormatting sqref="B416:N416">
    <cfRule type="cellIs" dxfId="14510" priority="895" operator="lessThan">
      <formula>0</formula>
    </cfRule>
  </conditionalFormatting>
  <conditionalFormatting sqref="N419">
    <cfRule type="cellIs" dxfId="14509" priority="894" operator="lessThan">
      <formula>0</formula>
    </cfRule>
  </conditionalFormatting>
  <conditionalFormatting sqref="B416:N416">
    <cfRule type="cellIs" dxfId="14508" priority="902" operator="lessThan">
      <formula>0</formula>
    </cfRule>
  </conditionalFormatting>
  <conditionalFormatting sqref="C439:M439">
    <cfRule type="cellIs" dxfId="14507" priority="845" operator="lessThan">
      <formula>0</formula>
    </cfRule>
  </conditionalFormatting>
  <conditionalFormatting sqref="C439:M439">
    <cfRule type="cellIs" dxfId="14506" priority="844" operator="lessThan">
      <formula>0</formula>
    </cfRule>
  </conditionalFormatting>
  <conditionalFormatting sqref="B429:N429">
    <cfRule type="cellIs" dxfId="14505" priority="850" operator="lessThan">
      <formula>0</formula>
    </cfRule>
  </conditionalFormatting>
  <conditionalFormatting sqref="B429:N429">
    <cfRule type="cellIs" dxfId="14504" priority="849" operator="lessThan">
      <formula>0</formula>
    </cfRule>
  </conditionalFormatting>
  <conditionalFormatting sqref="N432">
    <cfRule type="cellIs" dxfId="14503" priority="848" operator="lessThan">
      <formula>0</formula>
    </cfRule>
  </conditionalFormatting>
  <conditionalFormatting sqref="B422:N422">
    <cfRule type="cellIs" dxfId="14502" priority="872" operator="lessThan">
      <formula>0</formula>
    </cfRule>
  </conditionalFormatting>
  <conditionalFormatting sqref="B422:N422">
    <cfRule type="cellIs" dxfId="14501" priority="871" operator="lessThan">
      <formula>0</formula>
    </cfRule>
  </conditionalFormatting>
  <conditionalFormatting sqref="B422:N422">
    <cfRule type="cellIs" dxfId="14500" priority="870" operator="lessThan">
      <formula>0</formula>
    </cfRule>
  </conditionalFormatting>
  <conditionalFormatting sqref="B422:N422">
    <cfRule type="cellIs" dxfId="14499" priority="869" operator="lessThan">
      <formula>0</formula>
    </cfRule>
  </conditionalFormatting>
  <conditionalFormatting sqref="B422:N422">
    <cfRule type="cellIs" dxfId="14498" priority="868" operator="lessThan">
      <formula>0</formula>
    </cfRule>
  </conditionalFormatting>
  <conditionalFormatting sqref="B422:N422">
    <cfRule type="cellIs" dxfId="14497" priority="867" operator="lessThan">
      <formula>0</formula>
    </cfRule>
  </conditionalFormatting>
  <conditionalFormatting sqref="B422:N422">
    <cfRule type="cellIs" dxfId="14496" priority="866" operator="lessThan">
      <formula>0</formula>
    </cfRule>
  </conditionalFormatting>
  <conditionalFormatting sqref="C598:N599">
    <cfRule type="cellIs" dxfId="14495" priority="674" operator="lessThan">
      <formula>0</formula>
    </cfRule>
  </conditionalFormatting>
  <conditionalFormatting sqref="C560:N560">
    <cfRule type="cellIs" dxfId="14494" priority="671" operator="lessThan">
      <formula>0</formula>
    </cfRule>
  </conditionalFormatting>
  <conditionalFormatting sqref="C566:N566">
    <cfRule type="cellIs" dxfId="14493" priority="668" operator="lessThan">
      <formula>0</formula>
    </cfRule>
  </conditionalFormatting>
  <conditionalFormatting sqref="C566:N566">
    <cfRule type="cellIs" dxfId="14492" priority="667" operator="lessThan">
      <formula>0</formula>
    </cfRule>
  </conditionalFormatting>
  <conditionalFormatting sqref="C566:N566">
    <cfRule type="cellIs" dxfId="14491" priority="666" operator="lessThan">
      <formula>0</formula>
    </cfRule>
  </conditionalFormatting>
  <conditionalFormatting sqref="H439">
    <cfRule type="cellIs" dxfId="14490" priority="843" operator="lessThan">
      <formula>0</formula>
    </cfRule>
  </conditionalFormatting>
  <conditionalFormatting sqref="B439">
    <cfRule type="cellIs" dxfId="14489" priority="842" operator="lessThan">
      <formula>0</formula>
    </cfRule>
  </conditionalFormatting>
  <conditionalFormatting sqref="B426">
    <cfRule type="cellIs" dxfId="14488" priority="873" operator="lessThan">
      <formula>0</formula>
    </cfRule>
  </conditionalFormatting>
  <conditionalFormatting sqref="N433">
    <cfRule type="cellIs" dxfId="14487" priority="847" operator="lessThan">
      <formula>0</formula>
    </cfRule>
  </conditionalFormatting>
  <conditionalFormatting sqref="B439">
    <cfRule type="cellIs" dxfId="14486" priority="841" operator="lessThan">
      <formula>0</formula>
    </cfRule>
  </conditionalFormatting>
  <conditionalFormatting sqref="Q499">
    <cfRule type="cellIs" dxfId="14485" priority="626" operator="lessThan">
      <formula>0</formula>
    </cfRule>
  </conditionalFormatting>
  <conditionalFormatting sqref="P499">
    <cfRule type="cellIs" dxfId="14484" priority="625" operator="lessThan">
      <formula>0</formula>
    </cfRule>
  </conditionalFormatting>
  <conditionalFormatting sqref="C442:C445 B595:O596">
    <cfRule type="expression" dxfId="14483" priority="828">
      <formula>B442/A442&gt;1</formula>
    </cfRule>
    <cfRule type="expression" dxfId="14482" priority="829">
      <formula>B442/A442&lt;1</formula>
    </cfRule>
  </conditionalFormatting>
  <conditionalFormatting sqref="D442:N445">
    <cfRule type="expression" dxfId="14481" priority="825">
      <formula>D442/C442&gt;1</formula>
    </cfRule>
    <cfRule type="expression" dxfId="14480" priority="826">
      <formula>D442/C442&lt;1</formula>
    </cfRule>
  </conditionalFormatting>
  <conditionalFormatting sqref="B442:B445 B538:N538 B552:N552">
    <cfRule type="expression" dxfId="14479" priority="822">
      <formula>B442/#REF!&gt;1</formula>
    </cfRule>
    <cfRule type="expression" dxfId="14478" priority="823">
      <formula>B442/#REF!&lt;1</formula>
    </cfRule>
  </conditionalFormatting>
  <conditionalFormatting sqref="B498">
    <cfRule type="expression" dxfId="14477" priority="819">
      <formula>B498/#REF!&gt;1</formula>
    </cfRule>
    <cfRule type="expression" dxfId="14476" priority="820">
      <formula>B498/#REF!&lt;1</formula>
    </cfRule>
  </conditionalFormatting>
  <conditionalFormatting sqref="Q553">
    <cfRule type="cellIs" dxfId="14475" priority="620" operator="lessThan">
      <formula>0</formula>
    </cfRule>
  </conditionalFormatting>
  <conditionalFormatting sqref="C498">
    <cfRule type="expression" dxfId="14474" priority="816">
      <formula>C498/B498&gt;1</formula>
    </cfRule>
    <cfRule type="expression" dxfId="14473" priority="817">
      <formula>C498/B498&lt;1</formula>
    </cfRule>
  </conditionalFormatting>
  <conditionalFormatting sqref="D498">
    <cfRule type="cellIs" dxfId="14472" priority="815" operator="lessThan">
      <formula>0</formula>
    </cfRule>
  </conditionalFormatting>
  <conditionalFormatting sqref="D498">
    <cfRule type="expression" dxfId="14471" priority="813">
      <formula>D498/C498&gt;1</formula>
    </cfRule>
    <cfRule type="expression" dxfId="14470" priority="814">
      <formula>D498/C498&lt;1</formula>
    </cfRule>
  </conditionalFormatting>
  <conditionalFormatting sqref="E498">
    <cfRule type="cellIs" dxfId="14469" priority="812" operator="lessThan">
      <formula>0</formula>
    </cfRule>
  </conditionalFormatting>
  <conditionalFormatting sqref="E498">
    <cfRule type="expression" dxfId="14468" priority="810">
      <formula>E498/D498&gt;1</formula>
    </cfRule>
    <cfRule type="expression" dxfId="14467" priority="811">
      <formula>E498/D498&lt;1</formula>
    </cfRule>
  </conditionalFormatting>
  <conditionalFormatting sqref="F498">
    <cfRule type="cellIs" dxfId="14466" priority="809" operator="lessThan">
      <formula>0</formula>
    </cfRule>
  </conditionalFormatting>
  <conditionalFormatting sqref="F498">
    <cfRule type="expression" dxfId="14465" priority="807">
      <formula>F498/E498&gt;1</formula>
    </cfRule>
    <cfRule type="expression" dxfId="14464" priority="808">
      <formula>F498/E498&lt;1</formula>
    </cfRule>
  </conditionalFormatting>
  <conditionalFormatting sqref="G498">
    <cfRule type="cellIs" dxfId="14463" priority="806" operator="lessThan">
      <formula>0</formula>
    </cfRule>
  </conditionalFormatting>
  <conditionalFormatting sqref="G498">
    <cfRule type="expression" dxfId="14462" priority="804">
      <formula>G498/F498&gt;1</formula>
    </cfRule>
    <cfRule type="expression" dxfId="14461" priority="805">
      <formula>G498/F498&lt;1</formula>
    </cfRule>
  </conditionalFormatting>
  <conditionalFormatting sqref="H498">
    <cfRule type="cellIs" dxfId="14460" priority="803" operator="lessThan">
      <formula>0</formula>
    </cfRule>
  </conditionalFormatting>
  <conditionalFormatting sqref="H498">
    <cfRule type="expression" dxfId="14459" priority="801">
      <formula>H498/G498&gt;1</formula>
    </cfRule>
    <cfRule type="expression" dxfId="14458" priority="802">
      <formula>H498/G498&lt;1</formula>
    </cfRule>
  </conditionalFormatting>
  <conditionalFormatting sqref="I498:N498">
    <cfRule type="cellIs" dxfId="14457" priority="800" operator="lessThan">
      <formula>0</formula>
    </cfRule>
  </conditionalFormatting>
  <conditionalFormatting sqref="I498:N498">
    <cfRule type="expression" dxfId="14456" priority="798">
      <formula>I498/H498&gt;1</formula>
    </cfRule>
    <cfRule type="expression" dxfId="14455" priority="799">
      <formula>I498/H498&lt;1</formula>
    </cfRule>
  </conditionalFormatting>
  <conditionalFormatting sqref="B552">
    <cfRule type="expression" dxfId="14454" priority="795">
      <formula>B552/#REF!&gt;1</formula>
    </cfRule>
    <cfRule type="expression" dxfId="14453" priority="796">
      <formula>B552/#REF!&lt;1</formula>
    </cfRule>
  </conditionalFormatting>
  <conditionalFormatting sqref="C552">
    <cfRule type="cellIs" dxfId="14452" priority="794" operator="lessThan">
      <formula>0</formula>
    </cfRule>
  </conditionalFormatting>
  <conditionalFormatting sqref="C552">
    <cfRule type="expression" dxfId="14451" priority="792">
      <formula>C552/B552&gt;1</formula>
    </cfRule>
    <cfRule type="expression" dxfId="14450" priority="793">
      <formula>C552/B552&lt;1</formula>
    </cfRule>
  </conditionalFormatting>
  <conditionalFormatting sqref="D552">
    <cfRule type="expression" dxfId="14449" priority="789">
      <formula>D552/C552&gt;1</formula>
    </cfRule>
    <cfRule type="expression" dxfId="14448" priority="790">
      <formula>D552/C552&lt;1</formula>
    </cfRule>
  </conditionalFormatting>
  <conditionalFormatting sqref="E552">
    <cfRule type="cellIs" dxfId="14447" priority="788" operator="lessThan">
      <formula>0</formula>
    </cfRule>
  </conditionalFormatting>
  <conditionalFormatting sqref="E552">
    <cfRule type="expression" dxfId="14446" priority="786">
      <formula>E552/D552&gt;1</formula>
    </cfRule>
    <cfRule type="expression" dxfId="14445" priority="787">
      <formula>E552/D552&lt;1</formula>
    </cfRule>
  </conditionalFormatting>
  <conditionalFormatting sqref="F552">
    <cfRule type="cellIs" dxfId="14444" priority="785" operator="lessThan">
      <formula>0</formula>
    </cfRule>
  </conditionalFormatting>
  <conditionalFormatting sqref="F552">
    <cfRule type="expression" dxfId="14443" priority="783">
      <formula>F552/E552&gt;1</formula>
    </cfRule>
    <cfRule type="expression" dxfId="14442" priority="784">
      <formula>F552/E552&lt;1</formula>
    </cfRule>
  </conditionalFormatting>
  <conditionalFormatting sqref="G552">
    <cfRule type="expression" dxfId="14441" priority="780">
      <formula>G552/F552&gt;1</formula>
    </cfRule>
    <cfRule type="expression" dxfId="14440" priority="781">
      <formula>G552/F552&lt;1</formula>
    </cfRule>
  </conditionalFormatting>
  <conditionalFormatting sqref="H552">
    <cfRule type="expression" dxfId="14439" priority="777">
      <formula>H552/G552&gt;1</formula>
    </cfRule>
    <cfRule type="expression" dxfId="14438" priority="778">
      <formula>H552/G552&lt;1</formula>
    </cfRule>
  </conditionalFormatting>
  <conditionalFormatting sqref="N559">
    <cfRule type="cellIs" dxfId="14437" priority="776" operator="lessThan">
      <formula>0</formula>
    </cfRule>
  </conditionalFormatting>
  <conditionalFormatting sqref="N563">
    <cfRule type="cellIs" dxfId="14436" priority="775" operator="lessThan">
      <formula>0</formula>
    </cfRule>
  </conditionalFormatting>
  <conditionalFormatting sqref="N563">
    <cfRule type="cellIs" dxfId="14435" priority="774" operator="lessThan">
      <formula>0</formula>
    </cfRule>
  </conditionalFormatting>
  <conditionalFormatting sqref="P368">
    <cfRule type="cellIs" dxfId="14434" priority="773" operator="lessThan">
      <formula>0</formula>
    </cfRule>
  </conditionalFormatting>
  <conditionalFormatting sqref="P369:P370">
    <cfRule type="cellIs" dxfId="14433" priority="772" operator="lessThan">
      <formula>0</formula>
    </cfRule>
  </conditionalFormatting>
  <conditionalFormatting sqref="P442:P445">
    <cfRule type="cellIs" dxfId="14432" priority="771" operator="lessThan">
      <formula>0</formula>
    </cfRule>
  </conditionalFormatting>
  <conditionalFormatting sqref="P360">
    <cfRule type="cellIs" dxfId="14431" priority="770" operator="lessThan">
      <formula>0</formula>
    </cfRule>
  </conditionalFormatting>
  <conditionalFormatting sqref="P371:P372">
    <cfRule type="cellIs" dxfId="14430" priority="769" operator="lessThan">
      <formula>0</formula>
    </cfRule>
  </conditionalFormatting>
  <conditionalFormatting sqref="P380:P384">
    <cfRule type="cellIs" dxfId="14429" priority="768" operator="lessThan">
      <formula>0</formula>
    </cfRule>
  </conditionalFormatting>
  <conditionalFormatting sqref="P401">
    <cfRule type="cellIs" dxfId="14428" priority="765" operator="lessThan">
      <formula>0</formula>
    </cfRule>
  </conditionalFormatting>
  <conditionalFormatting sqref="P389:P390">
    <cfRule type="cellIs" dxfId="14427" priority="767" operator="lessThan">
      <formula>0</formula>
    </cfRule>
  </conditionalFormatting>
  <conditionalFormatting sqref="P395:P396">
    <cfRule type="cellIs" dxfId="14426" priority="766" operator="lessThan">
      <formula>0</formula>
    </cfRule>
  </conditionalFormatting>
  <conditionalFormatting sqref="P407:P408">
    <cfRule type="cellIs" dxfId="14425" priority="764" operator="lessThan">
      <formula>0</formula>
    </cfRule>
  </conditionalFormatting>
  <conditionalFormatting sqref="P551:P552">
    <cfRule type="cellIs" dxfId="14424" priority="750" operator="lessThan">
      <formula>0</formula>
    </cfRule>
  </conditionalFormatting>
  <conditionalFormatting sqref="P413:P414">
    <cfRule type="cellIs" dxfId="14423" priority="763" operator="lessThan">
      <formula>0</formula>
    </cfRule>
  </conditionalFormatting>
  <conditionalFormatting sqref="P419:P420">
    <cfRule type="cellIs" dxfId="14422" priority="762" operator="lessThan">
      <formula>0</formula>
    </cfRule>
  </conditionalFormatting>
  <conditionalFormatting sqref="J551:N551 J537:N537">
    <cfRule type="cellIs" dxfId="14421" priority="731" operator="lessThan">
      <formula>0</formula>
    </cfRule>
  </conditionalFormatting>
  <conditionalFormatting sqref="P446">
    <cfRule type="cellIs" dxfId="14420" priority="757" operator="lessThan">
      <formula>0</formula>
    </cfRule>
  </conditionalFormatting>
  <conditionalFormatting sqref="P425:P426">
    <cfRule type="cellIs" dxfId="14419" priority="760" operator="lessThan">
      <formula>0</formula>
    </cfRule>
  </conditionalFormatting>
  <conditionalFormatting sqref="P432:P433">
    <cfRule type="cellIs" dxfId="14418" priority="759" operator="lessThan">
      <formula>0</formula>
    </cfRule>
  </conditionalFormatting>
  <conditionalFormatting sqref="P438:P439">
    <cfRule type="cellIs" dxfId="14417" priority="758" operator="lessThan">
      <formula>0</formula>
    </cfRule>
  </conditionalFormatting>
  <conditionalFormatting sqref="P454">
    <cfRule type="cellIs" dxfId="14416" priority="756" operator="lessThan">
      <formula>0</formula>
    </cfRule>
  </conditionalFormatting>
  <conditionalFormatting sqref="P489:P491">
    <cfRule type="cellIs" dxfId="14415" priority="755" operator="lessThan">
      <formula>0</formula>
    </cfRule>
  </conditionalFormatting>
  <conditionalFormatting sqref="P497:P498">
    <cfRule type="cellIs" dxfId="14414" priority="754" operator="lessThan">
      <formula>0</formula>
    </cfRule>
  </conditionalFormatting>
  <conditionalFormatting sqref="C493:C496">
    <cfRule type="cellIs" dxfId="14413" priority="740" operator="lessThan">
      <formula>0</formula>
    </cfRule>
  </conditionalFormatting>
  <conditionalFormatting sqref="P537:P538">
    <cfRule type="cellIs" dxfId="14412" priority="752" operator="lessThan">
      <formula>0</formula>
    </cfRule>
  </conditionalFormatting>
  <conditionalFormatting sqref="P544:P545">
    <cfRule type="cellIs" dxfId="14411" priority="751" operator="lessThan">
      <formula>0</formula>
    </cfRule>
  </conditionalFormatting>
  <conditionalFormatting sqref="B493:B496">
    <cfRule type="cellIs" dxfId="14410" priority="734" operator="lessThan">
      <formula>0</formula>
    </cfRule>
  </conditionalFormatting>
  <conditionalFormatting sqref="P559:P560">
    <cfRule type="cellIs" dxfId="14409" priority="749" operator="lessThan">
      <formula>0</formula>
    </cfRule>
  </conditionalFormatting>
  <conditionalFormatting sqref="P566">
    <cfRule type="cellIs" dxfId="14408" priority="748" operator="lessThan">
      <formula>0</formula>
    </cfRule>
  </conditionalFormatting>
  <conditionalFormatting sqref="P571">
    <cfRule type="cellIs" dxfId="14407" priority="747" operator="lessThan">
      <formula>0</formula>
    </cfRule>
  </conditionalFormatting>
  <conditionalFormatting sqref="C551:I551 C547:C550 C537:I537 C533:C536">
    <cfRule type="cellIs" dxfId="14406" priority="730" operator="lessThan">
      <formula>0</formula>
    </cfRule>
  </conditionalFormatting>
  <conditionalFormatting sqref="I662:N662 P660:Q663">
    <cfRule type="cellIs" dxfId="14405" priority="741" operator="lessThan">
      <formula>0</formula>
    </cfRule>
  </conditionalFormatting>
  <conditionalFormatting sqref="P598:P599">
    <cfRule type="cellIs" dxfId="14404" priority="746" operator="lessThan">
      <formula>0</formula>
    </cfRule>
  </conditionalFormatting>
  <conditionalFormatting sqref="P602">
    <cfRule type="cellIs" dxfId="14403" priority="745" operator="lessThan">
      <formula>0</formula>
    </cfRule>
  </conditionalFormatting>
  <conditionalFormatting sqref="P603">
    <cfRule type="cellIs" dxfId="14402" priority="744" operator="lessThan">
      <formula>0</formula>
    </cfRule>
  </conditionalFormatting>
  <conditionalFormatting sqref="P605">
    <cfRule type="cellIs" dxfId="14401" priority="743" operator="lessThan">
      <formula>0</formula>
    </cfRule>
  </conditionalFormatting>
  <conditionalFormatting sqref="P606">
    <cfRule type="cellIs" dxfId="14400" priority="742" operator="lessThan">
      <formula>0</formula>
    </cfRule>
  </conditionalFormatting>
  <conditionalFormatting sqref="D608:N608 D605:N605 D602:N603">
    <cfRule type="expression" dxfId="14399" priority="714">
      <formula>D602/C602&gt;1</formula>
    </cfRule>
    <cfRule type="expression" dxfId="14398" priority="715">
      <formula>D602/C602&lt;1</formula>
    </cfRule>
  </conditionalFormatting>
  <conditionalFormatting sqref="C493:C496">
    <cfRule type="expression" dxfId="14397" priority="738">
      <formula>C493/B493&gt;1</formula>
    </cfRule>
    <cfRule type="expression" dxfId="14396" priority="739">
      <formula>C493/B493&lt;1</formula>
    </cfRule>
  </conditionalFormatting>
  <conditionalFormatting sqref="D493:N496">
    <cfRule type="cellIs" dxfId="14395" priority="737" operator="lessThan">
      <formula>0</formula>
    </cfRule>
  </conditionalFormatting>
  <conditionalFormatting sqref="D493:N496">
    <cfRule type="expression" dxfId="14394" priority="735">
      <formula>D493/C493&gt;1</formula>
    </cfRule>
    <cfRule type="expression" dxfId="14393" priority="736">
      <formula>D493/C493&lt;1</formula>
    </cfRule>
  </conditionalFormatting>
  <conditionalFormatting sqref="B493:B496">
    <cfRule type="expression" dxfId="14392" priority="732">
      <formula>B493/#REF!&gt;1</formula>
    </cfRule>
    <cfRule type="expression" dxfId="14391" priority="733">
      <formula>B493/#REF!&lt;1</formula>
    </cfRule>
  </conditionalFormatting>
  <conditionalFormatting sqref="C551:N551 C537:N537">
    <cfRule type="cellIs" dxfId="14390" priority="723" operator="lessThan">
      <formula>0</formula>
    </cfRule>
  </conditionalFormatting>
  <conditionalFormatting sqref="C551:M551 C537:M537">
    <cfRule type="cellIs" dxfId="14389" priority="729" operator="lessThan">
      <formula>0</formula>
    </cfRule>
  </conditionalFormatting>
  <conditionalFormatting sqref="C547:C550 C533:C536">
    <cfRule type="expression" dxfId="14388" priority="727">
      <formula>C533/B533&gt;1</formula>
    </cfRule>
    <cfRule type="expression" dxfId="14387" priority="728">
      <formula>C533/B533&lt;1</formula>
    </cfRule>
  </conditionalFormatting>
  <conditionalFormatting sqref="D547:N550 D533:N536">
    <cfRule type="cellIs" dxfId="14386" priority="726" operator="lessThan">
      <formula>0</formula>
    </cfRule>
  </conditionalFormatting>
  <conditionalFormatting sqref="D547:N550 D533:N536">
    <cfRule type="expression" dxfId="14385" priority="724">
      <formula>D533/C533&gt;1</formula>
    </cfRule>
    <cfRule type="expression" dxfId="14384" priority="725">
      <formula>D533/C533&lt;1</formula>
    </cfRule>
  </conditionalFormatting>
  <conditionalFormatting sqref="D608:N608 D605:N605 D602:N603">
    <cfRule type="cellIs" dxfId="14383" priority="716" operator="lessThan">
      <formula>0</formula>
    </cfRule>
  </conditionalFormatting>
  <conditionalFormatting sqref="C551:N551 C537:N537">
    <cfRule type="expression" dxfId="14382" priority="721">
      <formula>C537/B537&gt;1</formula>
    </cfRule>
    <cfRule type="expression" dxfId="14381" priority="722">
      <formula>C537/B537&lt;1</formula>
    </cfRule>
  </conditionalFormatting>
  <conditionalFormatting sqref="B608 B605 B602:B603 B598:B599">
    <cfRule type="cellIs" dxfId="14380" priority="720" operator="lessThan">
      <formula>0</formula>
    </cfRule>
  </conditionalFormatting>
  <conditionalFormatting sqref="C608 C605 C602:C603">
    <cfRule type="cellIs" dxfId="14379" priority="719" operator="lessThan">
      <formula>0</formula>
    </cfRule>
  </conditionalFormatting>
  <conditionalFormatting sqref="C608 C605 C602:C603">
    <cfRule type="expression" dxfId="14378" priority="717">
      <formula>C602/B602&gt;1</formula>
    </cfRule>
    <cfRule type="expression" dxfId="14377" priority="718">
      <formula>C602/B602&lt;1</formula>
    </cfRule>
  </conditionalFormatting>
  <conditionalFormatting sqref="B491:N491 B560">
    <cfRule type="expression" dxfId="14376" priority="1312">
      <formula>B491/#REF!&gt;1</formula>
    </cfRule>
    <cfRule type="expression" dxfId="14375" priority="1313">
      <formula>B491/#REF!&lt;1</formula>
    </cfRule>
  </conditionalFormatting>
  <conditionalFormatting sqref="C446">
    <cfRule type="cellIs" dxfId="14374" priority="713" operator="lessThan">
      <formula>0</formula>
    </cfRule>
  </conditionalFormatting>
  <conditionalFormatting sqref="C446">
    <cfRule type="expression" dxfId="14373" priority="711">
      <formula>C446/B446&gt;1</formula>
    </cfRule>
    <cfRule type="expression" dxfId="14372" priority="712">
      <formula>C446/B446&lt;1</formula>
    </cfRule>
  </conditionalFormatting>
  <conditionalFormatting sqref="D446:N446">
    <cfRule type="cellIs" dxfId="14371" priority="710" operator="lessThan">
      <formula>0</formula>
    </cfRule>
  </conditionalFormatting>
  <conditionalFormatting sqref="D446:N446">
    <cfRule type="expression" dxfId="14370" priority="708">
      <formula>D446/C446&gt;1</formula>
    </cfRule>
    <cfRule type="expression" dxfId="14369" priority="709">
      <formula>D446/C446&lt;1</formula>
    </cfRule>
  </conditionalFormatting>
  <conditionalFormatting sqref="B446">
    <cfRule type="cellIs" dxfId="14368" priority="707" operator="lessThan">
      <formula>0</formula>
    </cfRule>
  </conditionalFormatting>
  <conditionalFormatting sqref="B446">
    <cfRule type="expression" dxfId="14367" priority="705">
      <formula>B446/#REF!&gt;1</formula>
    </cfRule>
    <cfRule type="expression" dxfId="14366" priority="706">
      <formula>B446/#REF!&lt;1</formula>
    </cfRule>
  </conditionalFormatting>
  <conditionalFormatting sqref="C497">
    <cfRule type="cellIs" dxfId="14365" priority="704" operator="lessThan">
      <formula>0</formula>
    </cfRule>
  </conditionalFormatting>
  <conditionalFormatting sqref="D497:N497">
    <cfRule type="cellIs" dxfId="14364" priority="701" operator="lessThan">
      <formula>0</formula>
    </cfRule>
  </conditionalFormatting>
  <conditionalFormatting sqref="C497">
    <cfRule type="expression" dxfId="14363" priority="702">
      <formula>C497/B497&gt;1</formula>
    </cfRule>
    <cfRule type="expression" dxfId="14362" priority="703">
      <formula>C497/B497&lt;1</formula>
    </cfRule>
  </conditionalFormatting>
  <conditionalFormatting sqref="D497:N497">
    <cfRule type="expression" dxfId="14361" priority="699">
      <formula>D497/C497&gt;1</formula>
    </cfRule>
    <cfRule type="expression" dxfId="14360" priority="700">
      <formula>D497/C497&lt;1</formula>
    </cfRule>
  </conditionalFormatting>
  <conditionalFormatting sqref="B497">
    <cfRule type="cellIs" dxfId="14359" priority="698" operator="lessThan">
      <formula>0</formula>
    </cfRule>
  </conditionalFormatting>
  <conditionalFormatting sqref="B497">
    <cfRule type="expression" dxfId="14358" priority="696">
      <formula>B497/#REF!&gt;1</formula>
    </cfRule>
    <cfRule type="expression" dxfId="14357" priority="697">
      <formula>B497/#REF!&lt;1</formula>
    </cfRule>
  </conditionalFormatting>
  <conditionalFormatting sqref="C566:N566">
    <cfRule type="expression" dxfId="14356" priority="664">
      <formula>C566/B566&gt;1</formula>
    </cfRule>
    <cfRule type="expression" dxfId="14355" priority="665">
      <formula>C566/B566&lt;1</formula>
    </cfRule>
  </conditionalFormatting>
  <conditionalFormatting sqref="B538:N538">
    <cfRule type="cellIs" dxfId="14354" priority="686" operator="lessThan">
      <formula>0</formula>
    </cfRule>
  </conditionalFormatting>
  <conditionalFormatting sqref="B538:N538">
    <cfRule type="expression" dxfId="14353" priority="684">
      <formula>B538/A538&gt;1</formula>
    </cfRule>
    <cfRule type="expression" dxfId="14352" priority="685">
      <formula>B538/A538&lt;1</formula>
    </cfRule>
  </conditionalFormatting>
  <conditionalFormatting sqref="B552:N552">
    <cfRule type="cellIs" dxfId="14351" priority="683" operator="lessThan">
      <formula>0</formula>
    </cfRule>
  </conditionalFormatting>
  <conditionalFormatting sqref="B552:N552">
    <cfRule type="expression" dxfId="14350" priority="681">
      <formula>B552/A552&gt;1</formula>
    </cfRule>
    <cfRule type="expression" dxfId="14349" priority="682">
      <formula>B552/A552&lt;1</formula>
    </cfRule>
  </conditionalFormatting>
  <conditionalFormatting sqref="N571">
    <cfRule type="cellIs" dxfId="14348" priority="657" operator="lessThan">
      <formula>0</formula>
    </cfRule>
  </conditionalFormatting>
  <conditionalFormatting sqref="C545:N545">
    <cfRule type="expression" dxfId="14347" priority="675">
      <formula>C545/B545&gt;1</formula>
    </cfRule>
    <cfRule type="expression" dxfId="14346" priority="676">
      <formula>C545/B545&lt;1</formula>
    </cfRule>
  </conditionalFormatting>
  <conditionalFormatting sqref="C571:M571">
    <cfRule type="expression" dxfId="14345" priority="659">
      <formula>C571/B571&gt;1</formula>
    </cfRule>
    <cfRule type="expression" dxfId="14344" priority="660">
      <formula>C571/B571&lt;1</formula>
    </cfRule>
  </conditionalFormatting>
  <conditionalFormatting sqref="N571">
    <cfRule type="expression" dxfId="14343" priority="654">
      <formula>N571/M571&gt;1</formula>
    </cfRule>
    <cfRule type="expression" dxfId="14342" priority="655">
      <formula>N571/M571&lt;1</formula>
    </cfRule>
  </conditionalFormatting>
  <conditionalFormatting sqref="C571:M571">
    <cfRule type="cellIs" dxfId="14341" priority="663" operator="lessThan">
      <formula>0</formula>
    </cfRule>
  </conditionalFormatting>
  <conditionalFormatting sqref="C571:M571">
    <cfRule type="cellIs" dxfId="14340" priority="662" operator="lessThan">
      <formula>0</formula>
    </cfRule>
  </conditionalFormatting>
  <conditionalFormatting sqref="B545">
    <cfRule type="cellIs" dxfId="14339" priority="678" operator="lessThan">
      <formula>0</formula>
    </cfRule>
  </conditionalFormatting>
  <conditionalFormatting sqref="B545">
    <cfRule type="expression" dxfId="14338" priority="679">
      <formula>B545/#REF!&gt;1</formula>
    </cfRule>
    <cfRule type="expression" dxfId="14337" priority="680">
      <formula>B545/#REF!&lt;1</formula>
    </cfRule>
  </conditionalFormatting>
  <conditionalFormatting sqref="C545:N545">
    <cfRule type="cellIs" dxfId="14336" priority="677" operator="lessThan">
      <formula>0</formula>
    </cfRule>
  </conditionalFormatting>
  <conditionalFormatting sqref="C598:N599">
    <cfRule type="expression" dxfId="14335" priority="672">
      <formula>C598/B598&gt;1</formula>
    </cfRule>
    <cfRule type="expression" dxfId="14334" priority="673">
      <formula>C598/B598&lt;1</formula>
    </cfRule>
  </conditionalFormatting>
  <conditionalFormatting sqref="C560:N560">
    <cfRule type="expression" dxfId="14333" priority="669">
      <formula>C560/B560&gt;1</formula>
    </cfRule>
    <cfRule type="expression" dxfId="14332" priority="670">
      <formula>C560/B560&lt;1</formula>
    </cfRule>
  </conditionalFormatting>
  <conditionalFormatting sqref="N571">
    <cfRule type="cellIs" dxfId="14331" priority="658" operator="lessThan">
      <formula>0</formula>
    </cfRule>
  </conditionalFormatting>
  <conditionalFormatting sqref="C571:M571">
    <cfRule type="cellIs" dxfId="14330" priority="661" operator="lessThan">
      <formula>0</formula>
    </cfRule>
  </conditionalFormatting>
  <conditionalFormatting sqref="N571">
    <cfRule type="cellIs" dxfId="14329" priority="656" operator="lessThan">
      <formula>0</formula>
    </cfRule>
  </conditionalFormatting>
  <conditionalFormatting sqref="B628:N631">
    <cfRule type="cellIs" dxfId="14328" priority="653" operator="lessThan">
      <formula>0</formula>
    </cfRule>
  </conditionalFormatting>
  <conditionalFormatting sqref="I630:N630 P628:Q631">
    <cfRule type="cellIs" dxfId="14327" priority="652" operator="lessThan">
      <formula>0</formula>
    </cfRule>
  </conditionalFormatting>
  <conditionalFormatting sqref="B632:N635">
    <cfRule type="cellIs" dxfId="14326" priority="651" operator="lessThan">
      <formula>0</formula>
    </cfRule>
  </conditionalFormatting>
  <conditionalFormatting sqref="I634:N634 P632:Q635">
    <cfRule type="cellIs" dxfId="14325" priority="650" operator="lessThan">
      <formula>0</formula>
    </cfRule>
  </conditionalFormatting>
  <conditionalFormatting sqref="B636:N639">
    <cfRule type="cellIs" dxfId="14324" priority="649" operator="lessThan">
      <formula>0</formula>
    </cfRule>
  </conditionalFormatting>
  <conditionalFormatting sqref="I638:N638 P636:Q639">
    <cfRule type="cellIs" dxfId="14323" priority="648" operator="lessThan">
      <formula>0</formula>
    </cfRule>
  </conditionalFormatting>
  <conditionalFormatting sqref="B640:N643">
    <cfRule type="cellIs" dxfId="14322" priority="647" operator="lessThan">
      <formula>0</formula>
    </cfRule>
  </conditionalFormatting>
  <conditionalFormatting sqref="I642:N642 P640:Q643">
    <cfRule type="cellIs" dxfId="14321" priority="646" operator="lessThan">
      <formula>0</formula>
    </cfRule>
  </conditionalFormatting>
  <conditionalFormatting sqref="B644:N647">
    <cfRule type="cellIs" dxfId="14320" priority="645" operator="lessThan">
      <formula>0</formula>
    </cfRule>
  </conditionalFormatting>
  <conditionalFormatting sqref="I646:N646 P644:Q647">
    <cfRule type="cellIs" dxfId="14319" priority="644" operator="lessThan">
      <formula>0</formula>
    </cfRule>
  </conditionalFormatting>
  <conditionalFormatting sqref="B648:N651">
    <cfRule type="cellIs" dxfId="14318" priority="643" operator="lessThan">
      <formula>0</formula>
    </cfRule>
  </conditionalFormatting>
  <conditionalFormatting sqref="I650:N650 P648:Q651">
    <cfRule type="cellIs" dxfId="14317" priority="642" operator="lessThan">
      <formula>0</formula>
    </cfRule>
  </conditionalFormatting>
  <conditionalFormatting sqref="B652:N655">
    <cfRule type="cellIs" dxfId="14316" priority="641" operator="lessThan">
      <formula>0</formula>
    </cfRule>
  </conditionalFormatting>
  <conditionalFormatting sqref="I654:N654 P652:Q655">
    <cfRule type="cellIs" dxfId="14315" priority="640" operator="lessThan">
      <formula>0</formula>
    </cfRule>
  </conditionalFormatting>
  <conditionalFormatting sqref="B656:N659">
    <cfRule type="cellIs" dxfId="14314" priority="639" operator="lessThan">
      <formula>0</formula>
    </cfRule>
  </conditionalFormatting>
  <conditionalFormatting sqref="I658:N658 P656:Q659">
    <cfRule type="cellIs" dxfId="14313" priority="638" operator="lessThan">
      <formula>0</formula>
    </cfRule>
  </conditionalFormatting>
  <conditionalFormatting sqref="B664:N667">
    <cfRule type="cellIs" dxfId="14312" priority="637" operator="lessThan">
      <formula>0</formula>
    </cfRule>
  </conditionalFormatting>
  <conditionalFormatting sqref="I666:N666 P664:Q667">
    <cfRule type="cellIs" dxfId="14311" priority="636" operator="lessThan">
      <formula>0</formula>
    </cfRule>
  </conditionalFormatting>
  <conditionalFormatting sqref="B668:N671">
    <cfRule type="cellIs" dxfId="14310" priority="635" operator="lessThan">
      <formula>0</formula>
    </cfRule>
  </conditionalFormatting>
  <conditionalFormatting sqref="I670:N670 P668:Q671">
    <cfRule type="cellIs" dxfId="14309" priority="634" operator="lessThan">
      <formula>0</formula>
    </cfRule>
  </conditionalFormatting>
  <conditionalFormatting sqref="P608">
    <cfRule type="cellIs" dxfId="14308" priority="633" operator="lessThan">
      <formula>0</formula>
    </cfRule>
  </conditionalFormatting>
  <conditionalFormatting sqref="Q447:Q448">
    <cfRule type="cellIs" dxfId="14307" priority="632" operator="lessThan">
      <formula>0</formula>
    </cfRule>
  </conditionalFormatting>
  <conditionalFormatting sqref="P447:P448">
    <cfRule type="cellIs" dxfId="14306" priority="631" operator="lessThan">
      <formula>0</formula>
    </cfRule>
  </conditionalFormatting>
  <conditionalFormatting sqref="B447:N447 B493:O499 B490:O490 B492">
    <cfRule type="cellIs" dxfId="14305" priority="630" operator="lessThan">
      <formula>0</formula>
    </cfRule>
  </conditionalFormatting>
  <conditionalFormatting sqref="B499:N499">
    <cfRule type="cellIs" dxfId="14304" priority="624" operator="lessThan">
      <formula>0</formula>
    </cfRule>
  </conditionalFormatting>
  <conditionalFormatting sqref="B553:N553">
    <cfRule type="cellIs" dxfId="14303" priority="618" operator="lessThan">
      <formula>0</formula>
    </cfRule>
  </conditionalFormatting>
  <conditionalFormatting sqref="P477:Q477 B477">
    <cfRule type="cellIs" dxfId="14302" priority="617" operator="lessThan">
      <formula>0</formula>
    </cfRule>
  </conditionalFormatting>
  <conditionalFormatting sqref="Q478:Q482">
    <cfRule type="cellIs" dxfId="14301" priority="616" operator="lessThan">
      <formula>0</formula>
    </cfRule>
  </conditionalFormatting>
  <conditionalFormatting sqref="P478:P481">
    <cfRule type="cellIs" dxfId="14300" priority="615" operator="lessThan">
      <formula>0</formula>
    </cfRule>
  </conditionalFormatting>
  <conditionalFormatting sqref="P482">
    <cfRule type="cellIs" dxfId="14299" priority="614" operator="lessThan">
      <formula>0</formula>
    </cfRule>
  </conditionalFormatting>
  <conditionalFormatting sqref="P457:Q457 B457">
    <cfRule type="cellIs" dxfId="14298" priority="613" operator="lessThan">
      <formula>0</formula>
    </cfRule>
  </conditionalFormatting>
  <conditionalFormatting sqref="Q458:Q462">
    <cfRule type="cellIs" dxfId="14297" priority="612" operator="lessThan">
      <formula>0</formula>
    </cfRule>
  </conditionalFormatting>
  <conditionalFormatting sqref="P458:P461">
    <cfRule type="cellIs" dxfId="14296" priority="611" operator="lessThan">
      <formula>0</formula>
    </cfRule>
  </conditionalFormatting>
  <conditionalFormatting sqref="P462">
    <cfRule type="cellIs" dxfId="14295" priority="610" operator="lessThan">
      <formula>0</formula>
    </cfRule>
  </conditionalFormatting>
  <conditionalFormatting sqref="P465:Q465 B465">
    <cfRule type="cellIs" dxfId="14294" priority="609" operator="lessThan">
      <formula>0</formula>
    </cfRule>
  </conditionalFormatting>
  <conditionalFormatting sqref="Q466:Q470">
    <cfRule type="cellIs" dxfId="14293" priority="608" operator="lessThan">
      <formula>0</formula>
    </cfRule>
  </conditionalFormatting>
  <conditionalFormatting sqref="P466:P469">
    <cfRule type="cellIs" dxfId="14292" priority="607" operator="lessThan">
      <formula>0</formula>
    </cfRule>
  </conditionalFormatting>
  <conditionalFormatting sqref="P470">
    <cfRule type="cellIs" dxfId="14291" priority="606" operator="lessThan">
      <formula>0</formula>
    </cfRule>
  </conditionalFormatting>
  <conditionalFormatting sqref="O574:O577">
    <cfRule type="cellIs" dxfId="14290" priority="575" operator="lessThan">
      <formula>0</formula>
    </cfRule>
  </conditionalFormatting>
  <conditionalFormatting sqref="O574:O577">
    <cfRule type="cellIs" dxfId="14289" priority="574" operator="lessThan">
      <formula>0</formula>
    </cfRule>
  </conditionalFormatting>
  <conditionalFormatting sqref="O382">
    <cfRule type="cellIs" dxfId="14288" priority="570" operator="lessThan">
      <formula>0</formula>
    </cfRule>
  </conditionalFormatting>
  <conditionalFormatting sqref="O384">
    <cfRule type="cellIs" dxfId="14287" priority="541" operator="lessThan">
      <formula>0</formula>
    </cfRule>
  </conditionalFormatting>
  <conditionalFormatting sqref="O370">
    <cfRule type="cellIs" dxfId="14286" priority="571" operator="lessThan">
      <formula>0</formula>
    </cfRule>
  </conditionalFormatting>
  <conditionalFormatting sqref="O368:O370 O380:O382 O386:O388 O392:O394 O398:O400 O404:O406 O410:O412 O416:O418 O422:O424 O429:O431 O435:O437 O491 O584:O587 O538 O552">
    <cfRule type="cellIs" dxfId="14285" priority="596" operator="lessThan">
      <formula>0</formula>
    </cfRule>
  </conditionalFormatting>
  <conditionalFormatting sqref="O347">
    <cfRule type="cellIs" dxfId="14284" priority="595" operator="lessThan">
      <formula>0</formula>
    </cfRule>
  </conditionalFormatting>
  <conditionalFormatting sqref="O347">
    <cfRule type="cellIs" dxfId="14283" priority="594" operator="lessThan">
      <formula>0</formula>
    </cfRule>
  </conditionalFormatting>
  <conditionalFormatting sqref="O350:O353">
    <cfRule type="cellIs" dxfId="14282" priority="593" operator="lessThan">
      <formula>0</formula>
    </cfRule>
  </conditionalFormatting>
  <conditionalFormatting sqref="O392">
    <cfRule type="cellIs" dxfId="14281" priority="564" operator="lessThan">
      <formula>0</formula>
    </cfRule>
  </conditionalFormatting>
  <conditionalFormatting sqref="O368:O369">
    <cfRule type="cellIs" dxfId="14280" priority="591" operator="lessThan">
      <formula>0</formula>
    </cfRule>
  </conditionalFormatting>
  <conditionalFormatting sqref="O380:O381">
    <cfRule type="cellIs" dxfId="14279" priority="590" operator="lessThan">
      <formula>0</formula>
    </cfRule>
  </conditionalFormatting>
  <conditionalFormatting sqref="O556:O558">
    <cfRule type="cellIs" dxfId="14278" priority="586" operator="lessThan">
      <formula>0</formula>
    </cfRule>
  </conditionalFormatting>
  <conditionalFormatting sqref="O386:O388">
    <cfRule type="cellIs" dxfId="14277" priority="589" operator="lessThan">
      <formula>0</formula>
    </cfRule>
  </conditionalFormatting>
  <conditionalFormatting sqref="O354">
    <cfRule type="cellIs" dxfId="14276" priority="588" operator="lessThan">
      <formula>0</formula>
    </cfRule>
  </conditionalFormatting>
  <conditionalFormatting sqref="O389">
    <cfRule type="cellIs" dxfId="14275" priority="565" operator="lessThan">
      <formula>0</formula>
    </cfRule>
  </conditionalFormatting>
  <conditionalFormatting sqref="O556:O558">
    <cfRule type="cellIs" dxfId="14274" priority="587" operator="lessThan">
      <formula>0</formula>
    </cfRule>
  </conditionalFormatting>
  <conditionalFormatting sqref="O562 O564:O565">
    <cfRule type="cellIs" dxfId="14273" priority="584" operator="lessThan">
      <formula>0</formula>
    </cfRule>
  </conditionalFormatting>
  <conditionalFormatting sqref="O564:O565 O562">
    <cfRule type="cellIs" dxfId="14272" priority="585" operator="lessThan">
      <formula>0</formula>
    </cfRule>
  </conditionalFormatting>
  <conditionalFormatting sqref="O579:O582">
    <cfRule type="cellIs" dxfId="14271" priority="582" operator="lessThan">
      <formula>0</formula>
    </cfRule>
  </conditionalFormatting>
  <conditionalFormatting sqref="O579:O582">
    <cfRule type="cellIs" dxfId="14270" priority="583" operator="lessThan">
      <formula>0</formula>
    </cfRule>
  </conditionalFormatting>
  <conditionalFormatting sqref="O584:O587">
    <cfRule type="cellIs" dxfId="14269" priority="580" operator="lessThan">
      <formula>0</formula>
    </cfRule>
  </conditionalFormatting>
  <conditionalFormatting sqref="O584:O587">
    <cfRule type="cellIs" dxfId="14268" priority="581" operator="lessThan">
      <formula>0</formula>
    </cfRule>
  </conditionalFormatting>
  <conditionalFormatting sqref="O589:O592">
    <cfRule type="cellIs" dxfId="14267" priority="578" operator="lessThan">
      <formula>0</formula>
    </cfRule>
  </conditionalFormatting>
  <conditionalFormatting sqref="O589:O592">
    <cfRule type="cellIs" dxfId="14266" priority="579" operator="lessThan">
      <formula>0</formula>
    </cfRule>
  </conditionalFormatting>
  <conditionalFormatting sqref="O420">
    <cfRule type="cellIs" dxfId="14265" priority="503" operator="lessThan">
      <formula>0</formula>
    </cfRule>
  </conditionalFormatting>
  <conditionalFormatting sqref="O383">
    <cfRule type="cellIs" dxfId="14264" priority="566" operator="lessThan">
      <formula>0</formula>
    </cfRule>
  </conditionalFormatting>
  <conditionalFormatting sqref="O568:O570">
    <cfRule type="cellIs" dxfId="14263" priority="576" operator="lessThan">
      <formula>0</formula>
    </cfRule>
  </conditionalFormatting>
  <conditionalFormatting sqref="O568:O570">
    <cfRule type="cellIs" dxfId="14262" priority="577" operator="lessThan">
      <formula>0</formula>
    </cfRule>
  </conditionalFormatting>
  <conditionalFormatting sqref="O371">
    <cfRule type="cellIs" dxfId="14261" priority="567" operator="lessThan">
      <formula>0</formula>
    </cfRule>
  </conditionalFormatting>
  <conditionalFormatting sqref="O420">
    <cfRule type="cellIs" dxfId="14260" priority="504" operator="lessThan">
      <formula>0</formula>
    </cfRule>
  </conditionalFormatting>
  <conditionalFormatting sqref="O435">
    <cfRule type="cellIs" dxfId="14259" priority="471" operator="lessThan">
      <formula>0</formula>
    </cfRule>
  </conditionalFormatting>
  <conditionalFormatting sqref="O433">
    <cfRule type="cellIs" dxfId="14258" priority="472" operator="lessThan">
      <formula>0</formula>
    </cfRule>
  </conditionalFormatting>
  <conditionalFormatting sqref="O435">
    <cfRule type="cellIs" dxfId="14257" priority="469" operator="lessThan">
      <formula>0</formula>
    </cfRule>
  </conditionalFormatting>
  <conditionalFormatting sqref="O435">
    <cfRule type="cellIs" dxfId="14256" priority="470" operator="lessThan">
      <formula>0</formula>
    </cfRule>
  </conditionalFormatting>
  <conditionalFormatting sqref="O429">
    <cfRule type="cellIs" dxfId="14255" priority="481" operator="lessThan">
      <formula>0</formula>
    </cfRule>
  </conditionalFormatting>
  <conditionalFormatting sqref="O422">
    <cfRule type="cellIs" dxfId="14254" priority="491" operator="lessThan">
      <formula>0</formula>
    </cfRule>
  </conditionalFormatting>
  <conditionalFormatting sqref="O429">
    <cfRule type="cellIs" dxfId="14253" priority="480" operator="lessThan">
      <formula>0</formula>
    </cfRule>
  </conditionalFormatting>
  <conditionalFormatting sqref="O429">
    <cfRule type="cellIs" dxfId="14252" priority="479" operator="lessThan">
      <formula>0</formula>
    </cfRule>
  </conditionalFormatting>
  <conditionalFormatting sqref="O422">
    <cfRule type="cellIs" dxfId="14251" priority="492" operator="lessThan">
      <formula>0</formula>
    </cfRule>
  </conditionalFormatting>
  <conditionalFormatting sqref="O429">
    <cfRule type="cellIs" dxfId="14250" priority="478" operator="lessThan">
      <formula>0</formula>
    </cfRule>
  </conditionalFormatting>
  <conditionalFormatting sqref="O422">
    <cfRule type="cellIs" dxfId="14249" priority="493" operator="lessThan">
      <formula>0</formula>
    </cfRule>
  </conditionalFormatting>
  <conditionalFormatting sqref="O422">
    <cfRule type="cellIs" dxfId="14248" priority="490" operator="lessThan">
      <formula>0</formula>
    </cfRule>
  </conditionalFormatting>
  <conditionalFormatting sqref="O429">
    <cfRule type="cellIs" dxfId="14247" priority="477" operator="lessThan">
      <formula>0</formula>
    </cfRule>
  </conditionalFormatting>
  <conditionalFormatting sqref="O604 O606:O607 O624:O627 O660:O663">
    <cfRule type="cellIs" dxfId="14246" priority="573" operator="lessThan">
      <formula>0</formula>
    </cfRule>
  </conditionalFormatting>
  <conditionalFormatting sqref="O626">
    <cfRule type="cellIs" dxfId="14245" priority="572" operator="lessThan">
      <formula>0</formula>
    </cfRule>
  </conditionalFormatting>
  <conditionalFormatting sqref="O435">
    <cfRule type="cellIs" dxfId="14244" priority="467" operator="lessThan">
      <formula>0</formula>
    </cfRule>
  </conditionalFormatting>
  <conditionalFormatting sqref="O435">
    <cfRule type="cellIs" dxfId="14243" priority="468" operator="lessThan">
      <formula>0</formula>
    </cfRule>
  </conditionalFormatting>
  <conditionalFormatting sqref="O384">
    <cfRule type="cellIs" dxfId="14242" priority="540" operator="lessThan">
      <formula>0</formula>
    </cfRule>
  </conditionalFormatting>
  <conditionalFormatting sqref="O435">
    <cfRule type="cellIs" dxfId="14241" priority="466" operator="lessThan">
      <formula>0</formula>
    </cfRule>
  </conditionalFormatting>
  <conditionalFormatting sqref="O438">
    <cfRule type="cellIs" dxfId="14240" priority="463" operator="lessThan">
      <formula>0</formula>
    </cfRule>
  </conditionalFormatting>
  <conditionalFormatting sqref="O439">
    <cfRule type="cellIs" dxfId="14239" priority="462" operator="lessThan">
      <formula>0</formula>
    </cfRule>
  </conditionalFormatting>
  <conditionalFormatting sqref="O435">
    <cfRule type="cellIs" dxfId="14238" priority="465" operator="lessThan">
      <formula>0</formula>
    </cfRule>
  </conditionalFormatting>
  <conditionalFormatting sqref="O439">
    <cfRule type="cellIs" dxfId="14237" priority="461" operator="lessThan">
      <formula>0</formula>
    </cfRule>
  </conditionalFormatting>
  <conditionalFormatting sqref="O551 O537">
    <cfRule type="cellIs" dxfId="14236" priority="445" operator="lessThan">
      <formula>0</formula>
    </cfRule>
  </conditionalFormatting>
  <conditionalFormatting sqref="O435">
    <cfRule type="cellIs" dxfId="14235" priority="464" operator="lessThan">
      <formula>0</formula>
    </cfRule>
  </conditionalFormatting>
  <conditionalFormatting sqref="O498">
    <cfRule type="cellIs" dxfId="14234" priority="455" operator="lessThan">
      <formula>0</formula>
    </cfRule>
  </conditionalFormatting>
  <conditionalFormatting sqref="O442:O445">
    <cfRule type="cellIs" dxfId="14233" priority="460" operator="lessThan">
      <formula>0</formula>
    </cfRule>
  </conditionalFormatting>
  <conditionalFormatting sqref="O392">
    <cfRule type="cellIs" dxfId="14232" priority="559" operator="lessThan">
      <formula>0</formula>
    </cfRule>
  </conditionalFormatting>
  <conditionalFormatting sqref="O392">
    <cfRule type="cellIs" dxfId="14231" priority="562" operator="lessThan">
      <formula>0</formula>
    </cfRule>
  </conditionalFormatting>
  <conditionalFormatting sqref="O392">
    <cfRule type="cellIs" dxfId="14230" priority="561" operator="lessThan">
      <formula>0</formula>
    </cfRule>
  </conditionalFormatting>
  <conditionalFormatting sqref="O395">
    <cfRule type="cellIs" dxfId="14229" priority="556" operator="lessThan">
      <formula>0</formula>
    </cfRule>
  </conditionalFormatting>
  <conditionalFormatting sqref="O398">
    <cfRule type="cellIs" dxfId="14228" priority="554" operator="lessThan">
      <formula>0</formula>
    </cfRule>
  </conditionalFormatting>
  <conditionalFormatting sqref="O372">
    <cfRule type="cellIs" dxfId="14227" priority="542" operator="lessThan">
      <formula>0</formula>
    </cfRule>
  </conditionalFormatting>
  <conditionalFormatting sqref="O392">
    <cfRule type="cellIs" dxfId="14226" priority="557" operator="lessThan">
      <formula>0</formula>
    </cfRule>
  </conditionalFormatting>
  <conditionalFormatting sqref="O392">
    <cfRule type="cellIs" dxfId="14225" priority="558" operator="lessThan">
      <formula>0</formula>
    </cfRule>
  </conditionalFormatting>
  <conditionalFormatting sqref="O392">
    <cfRule type="cellIs" dxfId="14224" priority="563" operator="lessThan">
      <formula>0</formula>
    </cfRule>
  </conditionalFormatting>
  <conditionalFormatting sqref="O392">
    <cfRule type="cellIs" dxfId="14223" priority="560" operator="lessThan">
      <formula>0</formula>
    </cfRule>
  </conditionalFormatting>
  <conditionalFormatting sqref="O398">
    <cfRule type="cellIs" dxfId="14222" priority="549" operator="lessThan">
      <formula>0</formula>
    </cfRule>
  </conditionalFormatting>
  <conditionalFormatting sqref="O398">
    <cfRule type="cellIs" dxfId="14221" priority="553" operator="lessThan">
      <formula>0</formula>
    </cfRule>
  </conditionalFormatting>
  <conditionalFormatting sqref="O398">
    <cfRule type="cellIs" dxfId="14220" priority="552" operator="lessThan">
      <formula>0</formula>
    </cfRule>
  </conditionalFormatting>
  <conditionalFormatting sqref="O398">
    <cfRule type="cellIs" dxfId="14219" priority="551" operator="lessThan">
      <formula>0</formula>
    </cfRule>
  </conditionalFormatting>
  <conditionalFormatting sqref="O398">
    <cfRule type="cellIs" dxfId="14218" priority="550" operator="lessThan">
      <formula>0</formula>
    </cfRule>
  </conditionalFormatting>
  <conditionalFormatting sqref="O398">
    <cfRule type="cellIs" dxfId="14217" priority="555" operator="lessThan">
      <formula>0</formula>
    </cfRule>
  </conditionalFormatting>
  <conditionalFormatting sqref="O390">
    <cfRule type="cellIs" dxfId="14216" priority="539" operator="lessThan">
      <formula>0</formula>
    </cfRule>
  </conditionalFormatting>
  <conditionalFormatting sqref="O398">
    <cfRule type="cellIs" dxfId="14215" priority="548" operator="lessThan">
      <formula>0</formula>
    </cfRule>
  </conditionalFormatting>
  <conditionalFormatting sqref="O401">
    <cfRule type="cellIs" dxfId="14214" priority="547" operator="lessThan">
      <formula>0</formula>
    </cfRule>
  </conditionalFormatting>
  <conditionalFormatting sqref="O354">
    <cfRule type="cellIs" dxfId="14213" priority="546" operator="lessThan">
      <formula>0</formula>
    </cfRule>
  </conditionalFormatting>
  <conditionalFormatting sqref="O360">
    <cfRule type="cellIs" dxfId="14212" priority="545" operator="lessThan">
      <formula>0</formula>
    </cfRule>
  </conditionalFormatting>
  <conditionalFormatting sqref="O360">
    <cfRule type="cellIs" dxfId="14211" priority="544" operator="lessThan">
      <formula>0</formula>
    </cfRule>
  </conditionalFormatting>
  <conditionalFormatting sqref="O372">
    <cfRule type="cellIs" dxfId="14210" priority="543" operator="lessThan">
      <formula>0</formula>
    </cfRule>
  </conditionalFormatting>
  <conditionalFormatting sqref="O396">
    <cfRule type="cellIs" dxfId="14209" priority="537" operator="lessThan">
      <formula>0</formula>
    </cfRule>
  </conditionalFormatting>
  <conditionalFormatting sqref="O396">
    <cfRule type="cellIs" dxfId="14208" priority="536" operator="lessThan">
      <formula>0</formula>
    </cfRule>
  </conditionalFormatting>
  <conditionalFormatting sqref="O390">
    <cfRule type="cellIs" dxfId="14207" priority="538" operator="lessThan">
      <formula>0</formula>
    </cfRule>
  </conditionalFormatting>
  <conditionalFormatting sqref="O413">
    <cfRule type="cellIs" dxfId="14206" priority="516" operator="lessThan">
      <formula>0</formula>
    </cfRule>
  </conditionalFormatting>
  <conditionalFormatting sqref="O414">
    <cfRule type="cellIs" dxfId="14205" priority="515" operator="lessThan">
      <formula>0</formula>
    </cfRule>
  </conditionalFormatting>
  <conditionalFormatting sqref="O404">
    <cfRule type="cellIs" dxfId="14204" priority="533" operator="lessThan">
      <formula>0</formula>
    </cfRule>
  </conditionalFormatting>
  <conditionalFormatting sqref="O404">
    <cfRule type="cellIs" dxfId="14203" priority="532" operator="lessThan">
      <formula>0</formula>
    </cfRule>
  </conditionalFormatting>
  <conditionalFormatting sqref="O404">
    <cfRule type="cellIs" dxfId="14202" priority="535" operator="lessThan">
      <formula>0</formula>
    </cfRule>
  </conditionalFormatting>
  <conditionalFormatting sqref="O404">
    <cfRule type="cellIs" dxfId="14201" priority="534" operator="lessThan">
      <formula>0</formula>
    </cfRule>
  </conditionalFormatting>
  <conditionalFormatting sqref="O416">
    <cfRule type="cellIs" dxfId="14200" priority="510" operator="lessThan">
      <formula>0</formula>
    </cfRule>
  </conditionalFormatting>
  <conditionalFormatting sqref="O416">
    <cfRule type="cellIs" dxfId="14199" priority="509" operator="lessThan">
      <formula>0</formula>
    </cfRule>
  </conditionalFormatting>
  <conditionalFormatting sqref="O404">
    <cfRule type="cellIs" dxfId="14198" priority="531" operator="lessThan">
      <formula>0</formula>
    </cfRule>
  </conditionalFormatting>
  <conditionalFormatting sqref="O404">
    <cfRule type="cellIs" dxfId="14197" priority="530" operator="lessThan">
      <formula>0</formula>
    </cfRule>
  </conditionalFormatting>
  <conditionalFormatting sqref="O404">
    <cfRule type="cellIs" dxfId="14196" priority="529" operator="lessThan">
      <formula>0</formula>
    </cfRule>
  </conditionalFormatting>
  <conditionalFormatting sqref="O404">
    <cfRule type="cellIs" dxfId="14195" priority="528" operator="lessThan">
      <formula>0</formula>
    </cfRule>
  </conditionalFormatting>
  <conditionalFormatting sqref="O407">
    <cfRule type="cellIs" dxfId="14194" priority="527" operator="lessThan">
      <formula>0</formula>
    </cfRule>
  </conditionalFormatting>
  <conditionalFormatting sqref="O408">
    <cfRule type="cellIs" dxfId="14193" priority="526" operator="lessThan">
      <formula>0</formula>
    </cfRule>
  </conditionalFormatting>
  <conditionalFormatting sqref="O408">
    <cfRule type="cellIs" dxfId="14192" priority="525" operator="lessThan">
      <formula>0</formula>
    </cfRule>
  </conditionalFormatting>
  <conditionalFormatting sqref="O414">
    <cfRule type="cellIs" dxfId="14191" priority="514" operator="lessThan">
      <formula>0</formula>
    </cfRule>
  </conditionalFormatting>
  <conditionalFormatting sqref="O416">
    <cfRule type="cellIs" dxfId="14190" priority="513" operator="lessThan">
      <formula>0</formula>
    </cfRule>
  </conditionalFormatting>
  <conditionalFormatting sqref="O416">
    <cfRule type="cellIs" dxfId="14189" priority="512" operator="lessThan">
      <formula>0</formula>
    </cfRule>
  </conditionalFormatting>
  <conditionalFormatting sqref="O416">
    <cfRule type="cellIs" dxfId="14188" priority="511" operator="lessThan">
      <formula>0</formula>
    </cfRule>
  </conditionalFormatting>
  <conditionalFormatting sqref="O416">
    <cfRule type="cellIs" dxfId="14187" priority="508" operator="lessThan">
      <formula>0</formula>
    </cfRule>
  </conditionalFormatting>
  <conditionalFormatting sqref="O410">
    <cfRule type="cellIs" dxfId="14186" priority="524" operator="lessThan">
      <formula>0</formula>
    </cfRule>
  </conditionalFormatting>
  <conditionalFormatting sqref="O410">
    <cfRule type="cellIs" dxfId="14185" priority="523" operator="lessThan">
      <formula>0</formula>
    </cfRule>
  </conditionalFormatting>
  <conditionalFormatting sqref="O410">
    <cfRule type="cellIs" dxfId="14184" priority="522" operator="lessThan">
      <formula>0</formula>
    </cfRule>
  </conditionalFormatting>
  <conditionalFormatting sqref="O410">
    <cfRule type="cellIs" dxfId="14183" priority="521" operator="lessThan">
      <formula>0</formula>
    </cfRule>
  </conditionalFormatting>
  <conditionalFormatting sqref="O416">
    <cfRule type="cellIs" dxfId="14182" priority="507" operator="lessThan">
      <formula>0</formula>
    </cfRule>
  </conditionalFormatting>
  <conditionalFormatting sqref="O416">
    <cfRule type="cellIs" dxfId="14181" priority="506" operator="lessThan">
      <formula>0</formula>
    </cfRule>
  </conditionalFormatting>
  <conditionalFormatting sqref="O419">
    <cfRule type="cellIs" dxfId="14180" priority="505" operator="lessThan">
      <formula>0</formula>
    </cfRule>
  </conditionalFormatting>
  <conditionalFormatting sqref="O410">
    <cfRule type="cellIs" dxfId="14179" priority="520" operator="lessThan">
      <formula>0</formula>
    </cfRule>
  </conditionalFormatting>
  <conditionalFormatting sqref="O410">
    <cfRule type="cellIs" dxfId="14178" priority="519" operator="lessThan">
      <formula>0</formula>
    </cfRule>
  </conditionalFormatting>
  <conditionalFormatting sqref="O410">
    <cfRule type="cellIs" dxfId="14177" priority="518" operator="lessThan">
      <formula>0</formula>
    </cfRule>
  </conditionalFormatting>
  <conditionalFormatting sqref="O410">
    <cfRule type="cellIs" dxfId="14176" priority="517" operator="lessThan">
      <formula>0</formula>
    </cfRule>
  </conditionalFormatting>
  <conditionalFormatting sqref="O559">
    <cfRule type="cellIs" dxfId="14175" priority="452" operator="lessThan">
      <formula>0</formula>
    </cfRule>
  </conditionalFormatting>
  <conditionalFormatting sqref="O563">
    <cfRule type="cellIs" dxfId="14174" priority="451" operator="lessThan">
      <formula>0</formula>
    </cfRule>
  </conditionalFormatting>
  <conditionalFormatting sqref="O563">
    <cfRule type="cellIs" dxfId="14173" priority="450" operator="lessThan">
      <formula>0</formula>
    </cfRule>
  </conditionalFormatting>
  <conditionalFormatting sqref="O608 O605 O602:O603">
    <cfRule type="cellIs" dxfId="14172" priority="438" operator="lessThan">
      <formula>0</formula>
    </cfRule>
  </conditionalFormatting>
  <conditionalFormatting sqref="O426">
    <cfRule type="cellIs" dxfId="14171" priority="483" operator="lessThan">
      <formula>0</formula>
    </cfRule>
  </conditionalFormatting>
  <conditionalFormatting sqref="O429">
    <cfRule type="cellIs" dxfId="14170" priority="482" operator="lessThan">
      <formula>0</formula>
    </cfRule>
  </conditionalFormatting>
  <conditionalFormatting sqref="B598:O599">
    <cfRule type="cellIs" dxfId="14169" priority="417" operator="lessThan">
      <formula>0</formula>
    </cfRule>
  </conditionalFormatting>
  <conditionalFormatting sqref="O560">
    <cfRule type="cellIs" dxfId="14168" priority="414" operator="lessThan">
      <formula>0</formula>
    </cfRule>
  </conditionalFormatting>
  <conditionalFormatting sqref="O566">
    <cfRule type="cellIs" dxfId="14167" priority="411" operator="lessThan">
      <formula>0</formula>
    </cfRule>
  </conditionalFormatting>
  <conditionalFormatting sqref="O566">
    <cfRule type="cellIs" dxfId="14166" priority="410" operator="lessThan">
      <formula>0</formula>
    </cfRule>
  </conditionalFormatting>
  <conditionalFormatting sqref="O566">
    <cfRule type="cellIs" dxfId="14165" priority="409" operator="lessThan">
      <formula>0</formula>
    </cfRule>
  </conditionalFormatting>
  <conditionalFormatting sqref="O429">
    <cfRule type="cellIs" dxfId="14164" priority="476" operator="lessThan">
      <formula>0</formula>
    </cfRule>
  </conditionalFormatting>
  <conditionalFormatting sqref="O429">
    <cfRule type="cellIs" dxfId="14163" priority="475" operator="lessThan">
      <formula>0</formula>
    </cfRule>
  </conditionalFormatting>
  <conditionalFormatting sqref="O432">
    <cfRule type="cellIs" dxfId="14162" priority="474" operator="lessThan">
      <formula>0</formula>
    </cfRule>
  </conditionalFormatting>
  <conditionalFormatting sqref="O433">
    <cfRule type="cellIs" dxfId="14161" priority="473" operator="lessThan">
      <formula>0</formula>
    </cfRule>
  </conditionalFormatting>
  <conditionalFormatting sqref="O422">
    <cfRule type="cellIs" dxfId="14160" priority="489" operator="lessThan">
      <formula>0</formula>
    </cfRule>
  </conditionalFormatting>
  <conditionalFormatting sqref="O422">
    <cfRule type="cellIs" dxfId="14159" priority="488" operator="lessThan">
      <formula>0</formula>
    </cfRule>
  </conditionalFormatting>
  <conditionalFormatting sqref="O422">
    <cfRule type="cellIs" dxfId="14158" priority="487" operator="lessThan">
      <formula>0</formula>
    </cfRule>
  </conditionalFormatting>
  <conditionalFormatting sqref="O422">
    <cfRule type="cellIs" dxfId="14157" priority="486" operator="lessThan">
      <formula>0</formula>
    </cfRule>
  </conditionalFormatting>
  <conditionalFormatting sqref="O425">
    <cfRule type="cellIs" dxfId="14156" priority="485" operator="lessThan">
      <formula>0</formula>
    </cfRule>
  </conditionalFormatting>
  <conditionalFormatting sqref="O426">
    <cfRule type="cellIs" dxfId="14155" priority="484" operator="lessThan">
      <formula>0</formula>
    </cfRule>
  </conditionalFormatting>
  <conditionalFormatting sqref="O442:O445">
    <cfRule type="expression" dxfId="14154" priority="458">
      <formula>O442/N442&gt;1</formula>
    </cfRule>
    <cfRule type="expression" dxfId="14153" priority="459">
      <formula>O442/N442&lt;1</formula>
    </cfRule>
  </conditionalFormatting>
  <conditionalFormatting sqref="O538 O552">
    <cfRule type="expression" dxfId="14152" priority="456">
      <formula>O538/#REF!&gt;1</formula>
    </cfRule>
    <cfRule type="expression" dxfId="14151" priority="457">
      <formula>O538/#REF!&lt;1</formula>
    </cfRule>
  </conditionalFormatting>
  <conditionalFormatting sqref="O493:O496">
    <cfRule type="cellIs" dxfId="14150" priority="448" operator="lessThan">
      <formula>0</formula>
    </cfRule>
  </conditionalFormatting>
  <conditionalFormatting sqref="O498">
    <cfRule type="expression" dxfId="14149" priority="453">
      <formula>O498/N498&gt;1</formula>
    </cfRule>
    <cfRule type="expression" dxfId="14148" priority="454">
      <formula>O498/N498&lt;1</formula>
    </cfRule>
  </conditionalFormatting>
  <conditionalFormatting sqref="O547:O550 O533:O536">
    <cfRule type="cellIs" dxfId="14147" priority="444" operator="lessThan">
      <formula>0</formula>
    </cfRule>
  </conditionalFormatting>
  <conditionalFormatting sqref="O662">
    <cfRule type="cellIs" dxfId="14146" priority="449" operator="lessThan">
      <formula>0</formula>
    </cfRule>
  </conditionalFormatting>
  <conditionalFormatting sqref="O608 O605 O602:O603">
    <cfRule type="expression" dxfId="14145" priority="436">
      <formula>O602/N602&gt;1</formula>
    </cfRule>
    <cfRule type="expression" dxfId="14144" priority="437">
      <formula>O602/N602&lt;1</formula>
    </cfRule>
  </conditionalFormatting>
  <conditionalFormatting sqref="O493:O496">
    <cfRule type="expression" dxfId="14143" priority="446">
      <formula>O493/N493&gt;1</formula>
    </cfRule>
    <cfRule type="expression" dxfId="14142" priority="447">
      <formula>O493/N493&lt;1</formula>
    </cfRule>
  </conditionalFormatting>
  <conditionalFormatting sqref="O551 O537">
    <cfRule type="cellIs" dxfId="14141" priority="441" operator="lessThan">
      <formula>0</formula>
    </cfRule>
  </conditionalFormatting>
  <conditionalFormatting sqref="O547:O550 O533:O536">
    <cfRule type="expression" dxfId="14140" priority="442">
      <formula>O533/N533&gt;1</formula>
    </cfRule>
    <cfRule type="expression" dxfId="14139" priority="443">
      <formula>O533/N533&lt;1</formula>
    </cfRule>
  </conditionalFormatting>
  <conditionalFormatting sqref="O551 O537">
    <cfRule type="expression" dxfId="14138" priority="439">
      <formula>O537/N537&gt;1</formula>
    </cfRule>
    <cfRule type="expression" dxfId="14137" priority="440">
      <formula>O537/N537&lt;1</formula>
    </cfRule>
  </conditionalFormatting>
  <conditionalFormatting sqref="O491">
    <cfRule type="expression" dxfId="14136" priority="597">
      <formula>O491/#REF!&gt;1</formula>
    </cfRule>
    <cfRule type="expression" dxfId="14135" priority="598">
      <formula>O491/#REF!&lt;1</formula>
    </cfRule>
  </conditionalFormatting>
  <conditionalFormatting sqref="O446">
    <cfRule type="cellIs" dxfId="14134" priority="435" operator="lessThan">
      <formula>0</formula>
    </cfRule>
  </conditionalFormatting>
  <conditionalFormatting sqref="O446">
    <cfRule type="expression" dxfId="14133" priority="433">
      <formula>O446/N446&gt;1</formula>
    </cfRule>
    <cfRule type="expression" dxfId="14132" priority="434">
      <formula>O446/N446&lt;1</formula>
    </cfRule>
  </conditionalFormatting>
  <conditionalFormatting sqref="O497">
    <cfRule type="cellIs" dxfId="14131" priority="432" operator="lessThan">
      <formula>0</formula>
    </cfRule>
  </conditionalFormatting>
  <conditionalFormatting sqref="O497">
    <cfRule type="expression" dxfId="14130" priority="430">
      <formula>O497/N497&gt;1</formula>
    </cfRule>
    <cfRule type="expression" dxfId="14129" priority="431">
      <formula>O497/N497&lt;1</formula>
    </cfRule>
  </conditionalFormatting>
  <conditionalFormatting sqref="O566">
    <cfRule type="expression" dxfId="14128" priority="407">
      <formula>O566/N566&gt;1</formula>
    </cfRule>
    <cfRule type="expression" dxfId="14127" priority="408">
      <formula>O566/N566&lt;1</formula>
    </cfRule>
  </conditionalFormatting>
  <conditionalFormatting sqref="O538">
    <cfRule type="cellIs" dxfId="14126" priority="426" operator="lessThan">
      <formula>0</formula>
    </cfRule>
  </conditionalFormatting>
  <conditionalFormatting sqref="O538">
    <cfRule type="expression" dxfId="14125" priority="424">
      <formula>O538/N538&gt;1</formula>
    </cfRule>
    <cfRule type="expression" dxfId="14124" priority="425">
      <formula>O538/N538&lt;1</formula>
    </cfRule>
  </conditionalFormatting>
  <conditionalFormatting sqref="O552">
    <cfRule type="cellIs" dxfId="14123" priority="423" operator="lessThan">
      <formula>0</formula>
    </cfRule>
  </conditionalFormatting>
  <conditionalFormatting sqref="O552">
    <cfRule type="expression" dxfId="14122" priority="421">
      <formula>O552/N552&gt;1</formula>
    </cfRule>
    <cfRule type="expression" dxfId="14121" priority="422">
      <formula>O552/N552&lt;1</formula>
    </cfRule>
  </conditionalFormatting>
  <conditionalFormatting sqref="O571">
    <cfRule type="cellIs" dxfId="14120" priority="405" operator="lessThan">
      <formula>0</formula>
    </cfRule>
  </conditionalFormatting>
  <conditionalFormatting sqref="O545">
    <cfRule type="expression" dxfId="14119" priority="418">
      <formula>O545/N545&gt;1</formula>
    </cfRule>
    <cfRule type="expression" dxfId="14118" priority="419">
      <formula>O545/N545&lt;1</formula>
    </cfRule>
  </conditionalFormatting>
  <conditionalFormatting sqref="O571">
    <cfRule type="expression" dxfId="14117" priority="402">
      <formula>O571/N571&gt;1</formula>
    </cfRule>
    <cfRule type="expression" dxfId="14116" priority="403">
      <formula>O571/N571&lt;1</formula>
    </cfRule>
  </conditionalFormatting>
  <conditionalFormatting sqref="O545">
    <cfRule type="cellIs" dxfId="14115" priority="420" operator="lessThan">
      <formula>0</formula>
    </cfRule>
  </conditionalFormatting>
  <conditionalFormatting sqref="B598:O599">
    <cfRule type="expression" dxfId="14114" priority="415">
      <formula>B598/A598&gt;1</formula>
    </cfRule>
    <cfRule type="expression" dxfId="14113" priority="416">
      <formula>B598/A598&lt;1</formula>
    </cfRule>
  </conditionalFormatting>
  <conditionalFormatting sqref="O560">
    <cfRule type="expression" dxfId="14112" priority="412">
      <formula>O560/N560&gt;1</formula>
    </cfRule>
    <cfRule type="expression" dxfId="14111" priority="413">
      <formula>O560/N560&lt;1</formula>
    </cfRule>
  </conditionalFormatting>
  <conditionalFormatting sqref="O571">
    <cfRule type="cellIs" dxfId="14110" priority="406" operator="lessThan">
      <formula>0</formula>
    </cfRule>
  </conditionalFormatting>
  <conditionalFormatting sqref="O571">
    <cfRule type="cellIs" dxfId="14109" priority="404" operator="lessThan">
      <formula>0</formula>
    </cfRule>
  </conditionalFormatting>
  <conditionalFormatting sqref="O628:O631">
    <cfRule type="cellIs" dxfId="14108" priority="401" operator="lessThan">
      <formula>0</formula>
    </cfRule>
  </conditionalFormatting>
  <conditionalFormatting sqref="O630">
    <cfRule type="cellIs" dxfId="14107" priority="400" operator="lessThan">
      <formula>0</formula>
    </cfRule>
  </conditionalFormatting>
  <conditionalFormatting sqref="O632:O635">
    <cfRule type="cellIs" dxfId="14106" priority="399" operator="lessThan">
      <formula>0</formula>
    </cfRule>
  </conditionalFormatting>
  <conditionalFormatting sqref="O634">
    <cfRule type="cellIs" dxfId="14105" priority="398" operator="lessThan">
      <formula>0</formula>
    </cfRule>
  </conditionalFormatting>
  <conditionalFormatting sqref="O636:O639">
    <cfRule type="cellIs" dxfId="14104" priority="397" operator="lessThan">
      <formula>0</formula>
    </cfRule>
  </conditionalFormatting>
  <conditionalFormatting sqref="O638">
    <cfRule type="cellIs" dxfId="14103" priority="396" operator="lessThan">
      <formula>0</formula>
    </cfRule>
  </conditionalFormatting>
  <conditionalFormatting sqref="O640:O643">
    <cfRule type="cellIs" dxfId="14102" priority="395" operator="lessThan">
      <formula>0</formula>
    </cfRule>
  </conditionalFormatting>
  <conditionalFormatting sqref="O642">
    <cfRule type="cellIs" dxfId="14101" priority="394" operator="lessThan">
      <formula>0</formula>
    </cfRule>
  </conditionalFormatting>
  <conditionalFormatting sqref="O644:O647">
    <cfRule type="cellIs" dxfId="14100" priority="393" operator="lessThan">
      <formula>0</formula>
    </cfRule>
  </conditionalFormatting>
  <conditionalFormatting sqref="O646">
    <cfRule type="cellIs" dxfId="14099" priority="392" operator="lessThan">
      <formula>0</formula>
    </cfRule>
  </conditionalFormatting>
  <conditionalFormatting sqref="O648:O651">
    <cfRule type="cellIs" dxfId="14098" priority="391" operator="lessThan">
      <formula>0</formula>
    </cfRule>
  </conditionalFormatting>
  <conditionalFormatting sqref="O650">
    <cfRule type="cellIs" dxfId="14097" priority="390" operator="lessThan">
      <formula>0</formula>
    </cfRule>
  </conditionalFormatting>
  <conditionalFormatting sqref="O652:O655">
    <cfRule type="cellIs" dxfId="14096" priority="389" operator="lessThan">
      <formula>0</formula>
    </cfRule>
  </conditionalFormatting>
  <conditionalFormatting sqref="O654">
    <cfRule type="cellIs" dxfId="14095" priority="388" operator="lessThan">
      <formula>0</formula>
    </cfRule>
  </conditionalFormatting>
  <conditionalFormatting sqref="O656:O659">
    <cfRule type="cellIs" dxfId="14094" priority="387" operator="lessThan">
      <formula>0</formula>
    </cfRule>
  </conditionalFormatting>
  <conditionalFormatting sqref="O658">
    <cfRule type="cellIs" dxfId="14093" priority="386" operator="lessThan">
      <formula>0</formula>
    </cfRule>
  </conditionalFormatting>
  <conditionalFormatting sqref="O664:O667">
    <cfRule type="cellIs" dxfId="14092" priority="385" operator="lessThan">
      <formula>0</formula>
    </cfRule>
  </conditionalFormatting>
  <conditionalFormatting sqref="O666">
    <cfRule type="cellIs" dxfId="14091" priority="384" operator="lessThan">
      <formula>0</formula>
    </cfRule>
  </conditionalFormatting>
  <conditionalFormatting sqref="O668:O671">
    <cfRule type="cellIs" dxfId="14090" priority="383" operator="lessThan">
      <formula>0</formula>
    </cfRule>
  </conditionalFormatting>
  <conditionalFormatting sqref="O670">
    <cfRule type="cellIs" dxfId="14089" priority="382" operator="lessThan">
      <formula>0</formula>
    </cfRule>
  </conditionalFormatting>
  <conditionalFormatting sqref="O447">
    <cfRule type="cellIs" dxfId="14088" priority="381" operator="lessThan">
      <formula>0</formula>
    </cfRule>
  </conditionalFormatting>
  <conditionalFormatting sqref="O499">
    <cfRule type="cellIs" dxfId="14087" priority="379" operator="lessThan">
      <formula>0</formula>
    </cfRule>
  </conditionalFormatting>
  <conditionalFormatting sqref="O553">
    <cfRule type="cellIs" dxfId="14086" priority="377" operator="lessThan">
      <formula>0</formula>
    </cfRule>
  </conditionalFormatting>
  <conditionalFormatting sqref="C366:M366">
    <cfRule type="cellIs" dxfId="14085" priority="373" operator="lessThan">
      <formula>0</formula>
    </cfRule>
  </conditionalFormatting>
  <conditionalFormatting sqref="H366">
    <cfRule type="cellIs" dxfId="14084" priority="359" operator="lessThan">
      <formula>0</formula>
    </cfRule>
  </conditionalFormatting>
  <conditionalFormatting sqref="P361:Q361 Q362:Q364">
    <cfRule type="cellIs" dxfId="14083" priority="372" operator="lessThan">
      <formula>0</formula>
    </cfRule>
  </conditionalFormatting>
  <conditionalFormatting sqref="P361">
    <cfRule type="cellIs" dxfId="14082" priority="371" operator="lessThan">
      <formula>0</formula>
    </cfRule>
  </conditionalFormatting>
  <conditionalFormatting sqref="P362:P365">
    <cfRule type="cellIs" dxfId="14081" priority="370" operator="lessThan">
      <formula>0</formula>
    </cfRule>
  </conditionalFormatting>
  <conditionalFormatting sqref="B366">
    <cfRule type="cellIs" dxfId="14080" priority="357" operator="lessThan">
      <formula>0</formula>
    </cfRule>
  </conditionalFormatting>
  <conditionalFormatting sqref="Q366">
    <cfRule type="cellIs" dxfId="14079" priority="365" operator="lessThan">
      <formula>0</formula>
    </cfRule>
  </conditionalFormatting>
  <conditionalFormatting sqref="Q365">
    <cfRule type="cellIs" dxfId="14078" priority="363" operator="lessThan">
      <formula>0</formula>
    </cfRule>
  </conditionalFormatting>
  <conditionalFormatting sqref="Q365">
    <cfRule type="cellIs" dxfId="14077" priority="362" operator="lessThan">
      <formula>0</formula>
    </cfRule>
  </conditionalFormatting>
  <conditionalFormatting sqref="N366">
    <cfRule type="cellIs" dxfId="14076" priority="351" operator="lessThan">
      <formula>0</formula>
    </cfRule>
  </conditionalFormatting>
  <conditionalFormatting sqref="C366:M366">
    <cfRule type="cellIs" dxfId="14075" priority="361" operator="lessThan">
      <formula>0</formula>
    </cfRule>
  </conditionalFormatting>
  <conditionalFormatting sqref="P366">
    <cfRule type="cellIs" dxfId="14074" priority="349" operator="lessThan">
      <formula>0</formula>
    </cfRule>
  </conditionalFormatting>
  <conditionalFormatting sqref="B366">
    <cfRule type="cellIs" dxfId="14073" priority="353" operator="lessThan">
      <formula>0</formula>
    </cfRule>
  </conditionalFormatting>
  <conditionalFormatting sqref="O366">
    <cfRule type="cellIs" dxfId="14072" priority="343" operator="lessThan">
      <formula>0</formula>
    </cfRule>
  </conditionalFormatting>
  <conditionalFormatting sqref="N366">
    <cfRule type="cellIs" dxfId="14071" priority="350" operator="lessThan">
      <formula>0</formula>
    </cfRule>
  </conditionalFormatting>
  <conditionalFormatting sqref="P500:Q500">
    <cfRule type="cellIs" dxfId="14070" priority="336" operator="lessThan">
      <formula>0</formula>
    </cfRule>
  </conditionalFormatting>
  <conditionalFormatting sqref="O366">
    <cfRule type="cellIs" dxfId="14069" priority="344" operator="lessThan">
      <formula>0</formula>
    </cfRule>
  </conditionalFormatting>
  <conditionalFormatting sqref="P501:P504">
    <cfRule type="cellIs" dxfId="14068" priority="331" operator="lessThan">
      <formula>0</formula>
    </cfRule>
  </conditionalFormatting>
  <conditionalFormatting sqref="Q501:Q504">
    <cfRule type="cellIs" dxfId="14067" priority="335" operator="lessThan">
      <formula>0</formula>
    </cfRule>
  </conditionalFormatting>
  <conditionalFormatting sqref="Q505">
    <cfRule type="cellIs" dxfId="14066" priority="334" operator="lessThan">
      <formula>0</formula>
    </cfRule>
  </conditionalFormatting>
  <conditionalFormatting sqref="Q505">
    <cfRule type="cellIs" dxfId="14065" priority="333" operator="lessThan">
      <formula>0</formula>
    </cfRule>
  </conditionalFormatting>
  <conditionalFormatting sqref="B500">
    <cfRule type="cellIs" dxfId="14064" priority="332" operator="lessThan">
      <formula>0</formula>
    </cfRule>
  </conditionalFormatting>
  <conditionalFormatting sqref="Q506">
    <cfRule type="cellIs" dxfId="14063" priority="330" operator="lessThan">
      <formula>0</formula>
    </cfRule>
  </conditionalFormatting>
  <conditionalFormatting sqref="Q507">
    <cfRule type="cellIs" dxfId="14062" priority="328" operator="lessThan">
      <formula>0</formula>
    </cfRule>
  </conditionalFormatting>
  <conditionalFormatting sqref="P507">
    <cfRule type="cellIs" dxfId="14061" priority="327" operator="lessThan">
      <formula>0</formula>
    </cfRule>
  </conditionalFormatting>
  <conditionalFormatting sqref="P505:P506">
    <cfRule type="cellIs" dxfId="14060" priority="329" operator="lessThan">
      <formula>0</formula>
    </cfRule>
  </conditionalFormatting>
  <conditionalFormatting sqref="B507:N507">
    <cfRule type="cellIs" dxfId="14059" priority="326" operator="lessThan">
      <formula>0</formula>
    </cfRule>
  </conditionalFormatting>
  <conditionalFormatting sqref="B506:O506">
    <cfRule type="cellIs" dxfId="14058" priority="323" operator="lessThan">
      <formula>0</formula>
    </cfRule>
  </conditionalFormatting>
  <conditionalFormatting sqref="B506:O506">
    <cfRule type="expression" dxfId="14057" priority="324">
      <formula>B506/#REF!&gt;1</formula>
    </cfRule>
    <cfRule type="expression" dxfId="14056" priority="325">
      <formula>B506/#REF!&lt;1</formula>
    </cfRule>
  </conditionalFormatting>
  <conditionalFormatting sqref="O507">
    <cfRule type="cellIs" dxfId="14055" priority="322" operator="lessThan">
      <formula>0</formula>
    </cfRule>
  </conditionalFormatting>
  <conditionalFormatting sqref="P508:Q508">
    <cfRule type="cellIs" dxfId="14054" priority="303" operator="lessThan">
      <formula>0</formula>
    </cfRule>
  </conditionalFormatting>
  <conditionalFormatting sqref="Q509:Q512">
    <cfRule type="cellIs" dxfId="14053" priority="302" operator="lessThan">
      <formula>0</formula>
    </cfRule>
  </conditionalFormatting>
  <conditionalFormatting sqref="B601:N601">
    <cfRule type="cellIs" dxfId="14052" priority="304" operator="lessThan">
      <formula>0</formula>
    </cfRule>
  </conditionalFormatting>
  <conditionalFormatting sqref="Q513:Q514">
    <cfRule type="cellIs" dxfId="14051" priority="301" operator="lessThan">
      <formula>0</formula>
    </cfRule>
  </conditionalFormatting>
  <conditionalFormatting sqref="B508">
    <cfRule type="cellIs" dxfId="14050" priority="297" operator="lessThan">
      <formula>0</formula>
    </cfRule>
  </conditionalFormatting>
  <conditionalFormatting sqref="B514">
    <cfRule type="cellIs" dxfId="14049" priority="296" operator="lessThan">
      <formula>0</formula>
    </cfRule>
  </conditionalFormatting>
  <conditionalFormatting sqref="F514">
    <cfRule type="cellIs" dxfId="14048" priority="284" operator="lessThan">
      <formula>0</formula>
    </cfRule>
  </conditionalFormatting>
  <conditionalFormatting sqref="E514">
    <cfRule type="cellIs" dxfId="14047" priority="287" operator="lessThan">
      <formula>0</formula>
    </cfRule>
  </conditionalFormatting>
  <conditionalFormatting sqref="Q514">
    <cfRule type="cellIs" dxfId="14046" priority="300" operator="lessThan">
      <formula>0</formula>
    </cfRule>
  </conditionalFormatting>
  <conditionalFormatting sqref="Q513">
    <cfRule type="cellIs" dxfId="14045" priority="299" operator="lessThan">
      <formula>0</formula>
    </cfRule>
  </conditionalFormatting>
  <conditionalFormatting sqref="P509:P512">
    <cfRule type="cellIs" dxfId="14044" priority="298" operator="lessThan">
      <formula>0</formula>
    </cfRule>
  </conditionalFormatting>
  <conditionalFormatting sqref="D514">
    <cfRule type="cellIs" dxfId="14043" priority="290" operator="lessThan">
      <formula>0</formula>
    </cfRule>
  </conditionalFormatting>
  <conditionalFormatting sqref="C514">
    <cfRule type="cellIs" dxfId="14042" priority="293" operator="lessThan">
      <formula>0</formula>
    </cfRule>
  </conditionalFormatting>
  <conditionalFormatting sqref="Q508:Q515">
    <cfRule type="cellIs" dxfId="14041" priority="253" operator="lessThan">
      <formula>0</formula>
    </cfRule>
  </conditionalFormatting>
  <conditionalFormatting sqref="P508:P515">
    <cfRule type="cellIs" dxfId="14040" priority="252" operator="lessThan">
      <formula>0</formula>
    </cfRule>
  </conditionalFormatting>
  <conditionalFormatting sqref="Q515">
    <cfRule type="cellIs" dxfId="14039" priority="250" operator="lessThan">
      <formula>0</formula>
    </cfRule>
  </conditionalFormatting>
  <conditionalFormatting sqref="P515">
    <cfRule type="cellIs" dxfId="14038" priority="249" operator="lessThan">
      <formula>0</formula>
    </cfRule>
  </conditionalFormatting>
  <conditionalFormatting sqref="B514">
    <cfRule type="expression" dxfId="14037" priority="294">
      <formula>B514/#REF!&gt;1</formula>
    </cfRule>
    <cfRule type="expression" dxfId="14036" priority="295">
      <formula>B514/#REF!&lt;1</formula>
    </cfRule>
  </conditionalFormatting>
  <conditionalFormatting sqref="C514">
    <cfRule type="expression" dxfId="14035" priority="291">
      <formula>C514/B514&gt;1</formula>
    </cfRule>
    <cfRule type="expression" dxfId="14034" priority="292">
      <formula>C514/B514&lt;1</formula>
    </cfRule>
  </conditionalFormatting>
  <conditionalFormatting sqref="D514">
    <cfRule type="expression" dxfId="14033" priority="288">
      <formula>D514/C514&gt;1</formula>
    </cfRule>
    <cfRule type="expression" dxfId="14032" priority="289">
      <formula>D514/C514&lt;1</formula>
    </cfRule>
  </conditionalFormatting>
  <conditionalFormatting sqref="E514">
    <cfRule type="expression" dxfId="14031" priority="285">
      <formula>E514/D514&gt;1</formula>
    </cfRule>
    <cfRule type="expression" dxfId="14030" priority="286">
      <formula>E514/D514&lt;1</formula>
    </cfRule>
  </conditionalFormatting>
  <conditionalFormatting sqref="F514">
    <cfRule type="expression" dxfId="14029" priority="282">
      <formula>F514/E514&gt;1</formula>
    </cfRule>
    <cfRule type="expression" dxfId="14028" priority="283">
      <formula>F514/E514&lt;1</formula>
    </cfRule>
  </conditionalFormatting>
  <conditionalFormatting sqref="G514">
    <cfRule type="cellIs" dxfId="14027" priority="281" operator="lessThan">
      <formula>0</formula>
    </cfRule>
  </conditionalFormatting>
  <conditionalFormatting sqref="G514">
    <cfRule type="expression" dxfId="14026" priority="279">
      <formula>G514/F514&gt;1</formula>
    </cfRule>
    <cfRule type="expression" dxfId="14025" priority="280">
      <formula>G514/F514&lt;1</formula>
    </cfRule>
  </conditionalFormatting>
  <conditionalFormatting sqref="H514">
    <cfRule type="cellIs" dxfId="14024" priority="278" operator="lessThan">
      <formula>0</formula>
    </cfRule>
  </conditionalFormatting>
  <conditionalFormatting sqref="H514">
    <cfRule type="expression" dxfId="14023" priority="276">
      <formula>H514/G514&gt;1</formula>
    </cfRule>
    <cfRule type="expression" dxfId="14022" priority="277">
      <formula>H514/G514&lt;1</formula>
    </cfRule>
  </conditionalFormatting>
  <conditionalFormatting sqref="I514:N514">
    <cfRule type="cellIs" dxfId="14021" priority="275" operator="lessThan">
      <formula>0</formula>
    </cfRule>
  </conditionalFormatting>
  <conditionalFormatting sqref="I514:N514">
    <cfRule type="expression" dxfId="14020" priority="273">
      <formula>I514/H514&gt;1</formula>
    </cfRule>
    <cfRule type="expression" dxfId="14019" priority="274">
      <formula>I514/H514&lt;1</formula>
    </cfRule>
  </conditionalFormatting>
  <conditionalFormatting sqref="P513:P514">
    <cfRule type="cellIs" dxfId="14018" priority="272" operator="lessThan">
      <formula>0</formula>
    </cfRule>
  </conditionalFormatting>
  <conditionalFormatting sqref="C509:C512">
    <cfRule type="cellIs" dxfId="14017" priority="271" operator="lessThan">
      <formula>0</formula>
    </cfRule>
  </conditionalFormatting>
  <conditionalFormatting sqref="B509:B512">
    <cfRule type="cellIs" dxfId="14016" priority="265" operator="lessThan">
      <formula>0</formula>
    </cfRule>
  </conditionalFormatting>
  <conditionalFormatting sqref="C509:C512">
    <cfRule type="expression" dxfId="14015" priority="269">
      <formula>C509/B509&gt;1</formula>
    </cfRule>
    <cfRule type="expression" dxfId="14014" priority="270">
      <formula>C509/B509&lt;1</formula>
    </cfRule>
  </conditionalFormatting>
  <conditionalFormatting sqref="D509:N512">
    <cfRule type="cellIs" dxfId="14013" priority="268" operator="lessThan">
      <formula>0</formula>
    </cfRule>
  </conditionalFormatting>
  <conditionalFormatting sqref="D509:N512">
    <cfRule type="expression" dxfId="14012" priority="266">
      <formula>D509/C509&gt;1</formula>
    </cfRule>
    <cfRule type="expression" dxfId="14011" priority="267">
      <formula>D509/C509&lt;1</formula>
    </cfRule>
  </conditionalFormatting>
  <conditionalFormatting sqref="B509:B512">
    <cfRule type="expression" dxfId="14010" priority="263">
      <formula>B509/#REF!&gt;1</formula>
    </cfRule>
    <cfRule type="expression" dxfId="14009" priority="264">
      <formula>B509/#REF!&lt;1</formula>
    </cfRule>
  </conditionalFormatting>
  <conditionalFormatting sqref="C513">
    <cfRule type="cellIs" dxfId="14008" priority="262" operator="lessThan">
      <formula>0</formula>
    </cfRule>
  </conditionalFormatting>
  <conditionalFormatting sqref="D513:N513">
    <cfRule type="cellIs" dxfId="14007" priority="259" operator="lessThan">
      <formula>0</formula>
    </cfRule>
  </conditionalFormatting>
  <conditionalFormatting sqref="C513">
    <cfRule type="expression" dxfId="14006" priority="260">
      <formula>C513/B513&gt;1</formula>
    </cfRule>
    <cfRule type="expression" dxfId="14005" priority="261">
      <formula>C513/B513&lt;1</formula>
    </cfRule>
  </conditionalFormatting>
  <conditionalFormatting sqref="D513:N513">
    <cfRule type="expression" dxfId="14004" priority="257">
      <formula>D513/C513&gt;1</formula>
    </cfRule>
    <cfRule type="expression" dxfId="14003" priority="258">
      <formula>D513/C513&lt;1</formula>
    </cfRule>
  </conditionalFormatting>
  <conditionalFormatting sqref="B513">
    <cfRule type="cellIs" dxfId="14002" priority="256" operator="lessThan">
      <formula>0</formula>
    </cfRule>
  </conditionalFormatting>
  <conditionalFormatting sqref="B513">
    <cfRule type="expression" dxfId="14001" priority="254">
      <formula>B513/#REF!&gt;1</formula>
    </cfRule>
    <cfRule type="expression" dxfId="14000" priority="255">
      <formula>B513/#REF!&lt;1</formula>
    </cfRule>
  </conditionalFormatting>
  <conditionalFormatting sqref="B509:N515 B508">
    <cfRule type="cellIs" dxfId="13999" priority="251" operator="lessThan">
      <formula>0</formula>
    </cfRule>
  </conditionalFormatting>
  <conditionalFormatting sqref="B515:N515">
    <cfRule type="cellIs" dxfId="13998" priority="248" operator="lessThan">
      <formula>0</formula>
    </cfRule>
  </conditionalFormatting>
  <conditionalFormatting sqref="O514">
    <cfRule type="cellIs" dxfId="13997" priority="247" operator="lessThan">
      <formula>0</formula>
    </cfRule>
  </conditionalFormatting>
  <conditionalFormatting sqref="O514">
    <cfRule type="expression" dxfId="13996" priority="245">
      <formula>O514/N514&gt;1</formula>
    </cfRule>
    <cfRule type="expression" dxfId="13995" priority="246">
      <formula>O514/N514&lt;1</formula>
    </cfRule>
  </conditionalFormatting>
  <conditionalFormatting sqref="O509:O512">
    <cfRule type="cellIs" dxfId="13994" priority="244" operator="lessThan">
      <formula>0</formula>
    </cfRule>
  </conditionalFormatting>
  <conditionalFormatting sqref="O509:O512">
    <cfRule type="expression" dxfId="13993" priority="242">
      <formula>O509/N509&gt;1</formula>
    </cfRule>
    <cfRule type="expression" dxfId="13992" priority="243">
      <formula>O509/N509&lt;1</formula>
    </cfRule>
  </conditionalFormatting>
  <conditionalFormatting sqref="O513">
    <cfRule type="cellIs" dxfId="13991" priority="241" operator="lessThan">
      <formula>0</formula>
    </cfRule>
  </conditionalFormatting>
  <conditionalFormatting sqref="O513">
    <cfRule type="expression" dxfId="13990" priority="239">
      <formula>O513/N513&gt;1</formula>
    </cfRule>
    <cfRule type="expression" dxfId="13989" priority="240">
      <formula>O513/N513&lt;1</formula>
    </cfRule>
  </conditionalFormatting>
  <conditionalFormatting sqref="O509:O515">
    <cfRule type="cellIs" dxfId="13988" priority="238" operator="lessThan">
      <formula>0</formula>
    </cfRule>
  </conditionalFormatting>
  <conditionalFormatting sqref="O515">
    <cfRule type="cellIs" dxfId="13987" priority="237" operator="lessThan">
      <formula>0</formula>
    </cfRule>
  </conditionalFormatting>
  <conditionalFormatting sqref="O601">
    <cfRule type="cellIs" dxfId="13986" priority="169" operator="lessThan">
      <formula>0</formula>
    </cfRule>
  </conditionalFormatting>
  <conditionalFormatting sqref="P609:P611">
    <cfRule type="cellIs" dxfId="13985" priority="168" operator="lessThan">
      <formula>0</formula>
    </cfRule>
  </conditionalFormatting>
  <conditionalFormatting sqref="C374:M378 N374:N376 B373:B377">
    <cfRule type="cellIs" dxfId="13984" priority="167" operator="lessThan">
      <formula>0</formula>
    </cfRule>
  </conditionalFormatting>
  <conditionalFormatting sqref="Q377">
    <cfRule type="cellIs" dxfId="13983" priority="159" operator="lessThan">
      <formula>0</formula>
    </cfRule>
  </conditionalFormatting>
  <conditionalFormatting sqref="P373:Q373 Q374:Q376">
    <cfRule type="cellIs" dxfId="13982" priority="166" operator="lessThan">
      <formula>0</formula>
    </cfRule>
  </conditionalFormatting>
  <conditionalFormatting sqref="P373">
    <cfRule type="cellIs" dxfId="13981" priority="165" operator="lessThan">
      <formula>0</formula>
    </cfRule>
  </conditionalFormatting>
  <conditionalFormatting sqref="J374">
    <cfRule type="cellIs" dxfId="13980" priority="163" operator="lessThan">
      <formula>0</formula>
    </cfRule>
  </conditionalFormatting>
  <conditionalFormatting sqref="K374:N375 J376:M377">
    <cfRule type="cellIs" dxfId="13979" priority="164" operator="lessThan">
      <formula>0</formula>
    </cfRule>
  </conditionalFormatting>
  <conditionalFormatting sqref="Q378">
    <cfRule type="cellIs" dxfId="13978" priority="161" operator="lessThan">
      <formula>0</formula>
    </cfRule>
  </conditionalFormatting>
  <conditionalFormatting sqref="B373">
    <cfRule type="cellIs" dxfId="13977" priority="162" operator="lessThan">
      <formula>0</formula>
    </cfRule>
  </conditionalFormatting>
  <conditionalFormatting sqref="J375">
    <cfRule type="cellIs" dxfId="13976" priority="160" operator="lessThan">
      <formula>0</formula>
    </cfRule>
  </conditionalFormatting>
  <conditionalFormatting sqref="Q377">
    <cfRule type="cellIs" dxfId="13975" priority="158" operator="lessThan">
      <formula>0</formula>
    </cfRule>
  </conditionalFormatting>
  <conditionalFormatting sqref="J378:M378">
    <cfRule type="cellIs" dxfId="13974" priority="157" operator="lessThan">
      <formula>0</formula>
    </cfRule>
  </conditionalFormatting>
  <conditionalFormatting sqref="C376:I377">
    <cfRule type="cellIs" dxfId="13973" priority="156" operator="lessThan">
      <formula>0</formula>
    </cfRule>
  </conditionalFormatting>
  <conditionalFormatting sqref="C374:I374">
    <cfRule type="cellIs" dxfId="13972" priority="155" operator="lessThan">
      <formula>0</formula>
    </cfRule>
  </conditionalFormatting>
  <conditionalFormatting sqref="C375:I375">
    <cfRule type="cellIs" dxfId="13971" priority="154" operator="lessThan">
      <formula>0</formula>
    </cfRule>
  </conditionalFormatting>
  <conditionalFormatting sqref="C378:I378">
    <cfRule type="cellIs" dxfId="13970" priority="153" operator="lessThan">
      <formula>0</formula>
    </cfRule>
  </conditionalFormatting>
  <conditionalFormatting sqref="N376">
    <cfRule type="cellIs" dxfId="13969" priority="152" operator="lessThan">
      <formula>0</formula>
    </cfRule>
  </conditionalFormatting>
  <conditionalFormatting sqref="B374:B378">
    <cfRule type="cellIs" dxfId="13968" priority="151" operator="lessThan">
      <formula>0</formula>
    </cfRule>
  </conditionalFormatting>
  <conditionalFormatting sqref="B375">
    <cfRule type="cellIs" dxfId="13967" priority="148" operator="lessThan">
      <formula>0</formula>
    </cfRule>
  </conditionalFormatting>
  <conditionalFormatting sqref="B376:B377">
    <cfRule type="cellIs" dxfId="13966" priority="150" operator="lessThan">
      <formula>0</formula>
    </cfRule>
  </conditionalFormatting>
  <conditionalFormatting sqref="B374">
    <cfRule type="cellIs" dxfId="13965" priority="149" operator="lessThan">
      <formula>0</formula>
    </cfRule>
  </conditionalFormatting>
  <conditionalFormatting sqref="B378">
    <cfRule type="cellIs" dxfId="13964" priority="147" operator="lessThan">
      <formula>0</formula>
    </cfRule>
  </conditionalFormatting>
  <conditionalFormatting sqref="N377">
    <cfRule type="cellIs" dxfId="13963" priority="146" operator="lessThan">
      <formula>0</formula>
    </cfRule>
  </conditionalFormatting>
  <conditionalFormatting sqref="N378">
    <cfRule type="cellIs" dxfId="13962" priority="145" operator="lessThan">
      <formula>0</formula>
    </cfRule>
  </conditionalFormatting>
  <conditionalFormatting sqref="N378">
    <cfRule type="cellIs" dxfId="13961" priority="144" operator="lessThan">
      <formula>0</formula>
    </cfRule>
  </conditionalFormatting>
  <conditionalFormatting sqref="P374">
    <cfRule type="cellIs" dxfId="13960" priority="143" operator="lessThan">
      <formula>0</formula>
    </cfRule>
  </conditionalFormatting>
  <conditionalFormatting sqref="P375:P376">
    <cfRule type="cellIs" dxfId="13959" priority="142" operator="lessThan">
      <formula>0</formula>
    </cfRule>
  </conditionalFormatting>
  <conditionalFormatting sqref="P377:P378">
    <cfRule type="cellIs" dxfId="13958" priority="141" operator="lessThan">
      <formula>0</formula>
    </cfRule>
  </conditionalFormatting>
  <conditionalFormatting sqref="O374:O376">
    <cfRule type="cellIs" dxfId="13957" priority="140" operator="lessThan">
      <formula>0</formula>
    </cfRule>
  </conditionalFormatting>
  <conditionalFormatting sqref="O374:O375">
    <cfRule type="cellIs" dxfId="13956" priority="139" operator="lessThan">
      <formula>0</formula>
    </cfRule>
  </conditionalFormatting>
  <conditionalFormatting sqref="O376">
    <cfRule type="cellIs" dxfId="13955" priority="138" operator="lessThan">
      <formula>0</formula>
    </cfRule>
  </conditionalFormatting>
  <conditionalFormatting sqref="O378">
    <cfRule type="cellIs" dxfId="13954" priority="135" operator="lessThan">
      <formula>0</formula>
    </cfRule>
  </conditionalFormatting>
  <conditionalFormatting sqref="O377">
    <cfRule type="cellIs" dxfId="13953" priority="137" operator="lessThan">
      <formula>0</formula>
    </cfRule>
  </conditionalFormatting>
  <conditionalFormatting sqref="O378">
    <cfRule type="cellIs" dxfId="13952" priority="136" operator="lessThan">
      <formula>0</formula>
    </cfRule>
  </conditionalFormatting>
  <conditionalFormatting sqref="B478:O481 B450:O453">
    <cfRule type="cellIs" dxfId="13951" priority="110" operator="lessThan">
      <formula>0</formula>
    </cfRule>
  </conditionalFormatting>
  <conditionalFormatting sqref="B478:O481 B450:O453">
    <cfRule type="expression" dxfId="13950" priority="108">
      <formula>B450/A450&gt;1</formula>
    </cfRule>
    <cfRule type="expression" dxfId="13949" priority="109">
      <formula>B450/A450&lt;1</formula>
    </cfRule>
  </conditionalFormatting>
  <conditionalFormatting sqref="B482:O482 B454:O454">
    <cfRule type="cellIs" dxfId="13948" priority="107" operator="lessThan">
      <formula>0</formula>
    </cfRule>
  </conditionalFormatting>
  <conditionalFormatting sqref="B482:O482 B454:O454">
    <cfRule type="expression" dxfId="13947" priority="105">
      <formula>B454/A454&gt;1</formula>
    </cfRule>
    <cfRule type="expression" dxfId="13946" priority="106">
      <formula>B454/A454&lt;1</formula>
    </cfRule>
  </conditionalFormatting>
  <conditionalFormatting sqref="B448:O448">
    <cfRule type="cellIs" dxfId="13945" priority="104" operator="lessThan">
      <formula>0</formula>
    </cfRule>
  </conditionalFormatting>
  <conditionalFormatting sqref="Q455:Q456">
    <cfRule type="cellIs" dxfId="13944" priority="96" operator="lessThan">
      <formula>0</formula>
    </cfRule>
  </conditionalFormatting>
  <conditionalFormatting sqref="B448:O448">
    <cfRule type="expression" dxfId="13943" priority="102">
      <formula>B448/A448&gt;1</formula>
    </cfRule>
    <cfRule type="expression" dxfId="13942" priority="103">
      <formula>B448/A448&lt;1</formula>
    </cfRule>
  </conditionalFormatting>
  <conditionalFormatting sqref="Q483">
    <cfRule type="cellIs" dxfId="13941" priority="82" operator="lessThan">
      <formula>0</formula>
    </cfRule>
  </conditionalFormatting>
  <conditionalFormatting sqref="B456:O456">
    <cfRule type="cellIs" dxfId="13940" priority="92" operator="lessThan">
      <formula>0</formula>
    </cfRule>
  </conditionalFormatting>
  <conditionalFormatting sqref="B456:O456">
    <cfRule type="expression" dxfId="13939" priority="90">
      <formula>B456/A456&gt;1</formula>
    </cfRule>
    <cfRule type="expression" dxfId="13938" priority="91">
      <formula>B456/A456&lt;1</formula>
    </cfRule>
  </conditionalFormatting>
  <conditionalFormatting sqref="P455:P456">
    <cfRule type="cellIs" dxfId="13937" priority="95" operator="lessThan">
      <formula>0</formula>
    </cfRule>
  </conditionalFormatting>
  <conditionalFormatting sqref="B455:N455">
    <cfRule type="cellIs" dxfId="13936" priority="94" operator="lessThan">
      <formula>0</formula>
    </cfRule>
  </conditionalFormatting>
  <conditionalFormatting sqref="O455">
    <cfRule type="cellIs" dxfId="13935" priority="93" operator="lessThan">
      <formula>0</formula>
    </cfRule>
  </conditionalFormatting>
  <conditionalFormatting sqref="B464:O464">
    <cfRule type="cellIs" dxfId="13934" priority="85" operator="lessThan">
      <formula>0</formula>
    </cfRule>
  </conditionalFormatting>
  <conditionalFormatting sqref="B464:O464">
    <cfRule type="expression" dxfId="13933" priority="83">
      <formula>B464/A464&gt;1</formula>
    </cfRule>
    <cfRule type="expression" dxfId="13932" priority="84">
      <formula>B464/A464&lt;1</formula>
    </cfRule>
  </conditionalFormatting>
  <conditionalFormatting sqref="P483">
    <cfRule type="cellIs" dxfId="13931" priority="81" operator="lessThan">
      <formula>0</formula>
    </cfRule>
  </conditionalFormatting>
  <conditionalFormatting sqref="Q463:Q464">
    <cfRule type="cellIs" dxfId="13930" priority="89" operator="lessThan">
      <formula>0</formula>
    </cfRule>
  </conditionalFormatting>
  <conditionalFormatting sqref="P463:P464">
    <cfRule type="cellIs" dxfId="13929" priority="88" operator="lessThan">
      <formula>0</formula>
    </cfRule>
  </conditionalFormatting>
  <conditionalFormatting sqref="B463:N463">
    <cfRule type="cellIs" dxfId="13928" priority="87" operator="lessThan">
      <formula>0</formula>
    </cfRule>
  </conditionalFormatting>
  <conditionalFormatting sqref="O463">
    <cfRule type="cellIs" dxfId="13927" priority="86" operator="lessThan">
      <formula>0</formula>
    </cfRule>
  </conditionalFormatting>
  <conditionalFormatting sqref="B483:N483">
    <cfRule type="cellIs" dxfId="13926" priority="80" operator="lessThan">
      <formula>0</formula>
    </cfRule>
  </conditionalFormatting>
  <conditionalFormatting sqref="O483">
    <cfRule type="cellIs" dxfId="13925" priority="79" operator="lessThan">
      <formula>0</formula>
    </cfRule>
  </conditionalFormatting>
  <conditionalFormatting sqref="P517:P520">
    <cfRule type="cellIs" dxfId="13924" priority="59" operator="lessThan">
      <formula>0</formula>
    </cfRule>
  </conditionalFormatting>
  <conditionalFormatting sqref="P516:Q516">
    <cfRule type="cellIs" dxfId="13923" priority="64" operator="lessThan">
      <formula>0</formula>
    </cfRule>
  </conditionalFormatting>
  <conditionalFormatting sqref="Q517:Q520">
    <cfRule type="cellIs" dxfId="13922" priority="63" operator="lessThan">
      <formula>0</formula>
    </cfRule>
  </conditionalFormatting>
  <conditionalFormatting sqref="Q521">
    <cfRule type="cellIs" dxfId="13921" priority="62" operator="lessThan">
      <formula>0</formula>
    </cfRule>
  </conditionalFormatting>
  <conditionalFormatting sqref="Q521">
    <cfRule type="cellIs" dxfId="13920" priority="61" operator="lessThan">
      <formula>0</formula>
    </cfRule>
  </conditionalFormatting>
  <conditionalFormatting sqref="B516">
    <cfRule type="cellIs" dxfId="13919" priority="60" operator="lessThan">
      <formula>0</formula>
    </cfRule>
  </conditionalFormatting>
  <conditionalFormatting sqref="Q522">
    <cfRule type="cellIs" dxfId="13918" priority="58" operator="lessThan">
      <formula>0</formula>
    </cfRule>
  </conditionalFormatting>
  <conditionalFormatting sqref="Q523">
    <cfRule type="cellIs" dxfId="13917" priority="56" operator="lessThan">
      <formula>0</formula>
    </cfRule>
  </conditionalFormatting>
  <conditionalFormatting sqref="P523">
    <cfRule type="cellIs" dxfId="13916" priority="55" operator="lessThan">
      <formula>0</formula>
    </cfRule>
  </conditionalFormatting>
  <conditionalFormatting sqref="P521:P522">
    <cfRule type="cellIs" dxfId="13915" priority="57" operator="lessThan">
      <formula>0</formula>
    </cfRule>
  </conditionalFormatting>
  <conditionalFormatting sqref="B523:N523">
    <cfRule type="cellIs" dxfId="13914" priority="54" operator="lessThan">
      <formula>0</formula>
    </cfRule>
  </conditionalFormatting>
  <conditionalFormatting sqref="B522:O522">
    <cfRule type="cellIs" dxfId="13913" priority="51" operator="lessThan">
      <formula>0</formula>
    </cfRule>
  </conditionalFormatting>
  <conditionalFormatting sqref="B522:O522">
    <cfRule type="expression" dxfId="13912" priority="52">
      <formula>B522/#REF!&gt;1</formula>
    </cfRule>
    <cfRule type="expression" dxfId="13911" priority="53">
      <formula>B522/#REF!&lt;1</formula>
    </cfRule>
  </conditionalFormatting>
  <conditionalFormatting sqref="O523">
    <cfRule type="cellIs" dxfId="13910" priority="50" operator="lessThan">
      <formula>0</formula>
    </cfRule>
  </conditionalFormatting>
  <conditionalFormatting sqref="P525:P528">
    <cfRule type="cellIs" dxfId="13909" priority="44" operator="lessThan">
      <formula>0</formula>
    </cfRule>
  </conditionalFormatting>
  <conditionalFormatting sqref="P524:Q524">
    <cfRule type="cellIs" dxfId="13908" priority="49" operator="lessThan">
      <formula>0</formula>
    </cfRule>
  </conditionalFormatting>
  <conditionalFormatting sqref="Q525:Q528">
    <cfRule type="cellIs" dxfId="13907" priority="48" operator="lessThan">
      <formula>0</formula>
    </cfRule>
  </conditionalFormatting>
  <conditionalFormatting sqref="Q529">
    <cfRule type="cellIs" dxfId="13906" priority="47" operator="lessThan">
      <formula>0</formula>
    </cfRule>
  </conditionalFormatting>
  <conditionalFormatting sqref="Q529">
    <cfRule type="cellIs" dxfId="13905" priority="46" operator="lessThan">
      <formula>0</formula>
    </cfRule>
  </conditionalFormatting>
  <conditionalFormatting sqref="B524">
    <cfRule type="cellIs" dxfId="13904" priority="45" operator="lessThan">
      <formula>0</formula>
    </cfRule>
  </conditionalFormatting>
  <conditionalFormatting sqref="Q530">
    <cfRule type="cellIs" dxfId="13903" priority="43" operator="lessThan">
      <formula>0</formula>
    </cfRule>
  </conditionalFormatting>
  <conditionalFormatting sqref="Q531">
    <cfRule type="cellIs" dxfId="13902" priority="41" operator="lessThan">
      <formula>0</formula>
    </cfRule>
  </conditionalFormatting>
  <conditionalFormatting sqref="P531">
    <cfRule type="cellIs" dxfId="13901" priority="40" operator="lessThan">
      <formula>0</formula>
    </cfRule>
  </conditionalFormatting>
  <conditionalFormatting sqref="P529:P530">
    <cfRule type="cellIs" dxfId="13900" priority="42" operator="lessThan">
      <formula>0</formula>
    </cfRule>
  </conditionalFormatting>
  <conditionalFormatting sqref="B531:N531">
    <cfRule type="cellIs" dxfId="13899" priority="39" operator="lessThan">
      <formula>0</formula>
    </cfRule>
  </conditionalFormatting>
  <conditionalFormatting sqref="B530:O530">
    <cfRule type="cellIs" dxfId="13898" priority="36" operator="lessThan">
      <formula>0</formula>
    </cfRule>
  </conditionalFormatting>
  <conditionalFormatting sqref="B530:O530">
    <cfRule type="expression" dxfId="13897" priority="37">
      <formula>B530/#REF!&gt;1</formula>
    </cfRule>
    <cfRule type="expression" dxfId="13896" priority="38">
      <formula>B530/#REF!&lt;1</formula>
    </cfRule>
  </conditionalFormatting>
  <conditionalFormatting sqref="O531">
    <cfRule type="cellIs" dxfId="13895" priority="35" operator="lessThan">
      <formula>0</formula>
    </cfRule>
  </conditionalFormatting>
  <conditionalFormatting sqref="P471:Q471 B471">
    <cfRule type="cellIs" dxfId="13894" priority="34" operator="lessThan">
      <formula>0</formula>
    </cfRule>
  </conditionalFormatting>
  <conditionalFormatting sqref="Q472:Q476">
    <cfRule type="cellIs" dxfId="13893" priority="33" operator="lessThan">
      <formula>0</formula>
    </cfRule>
  </conditionalFormatting>
  <conditionalFormatting sqref="P472:P475">
    <cfRule type="cellIs" dxfId="13892" priority="32" operator="lessThan">
      <formula>0</formula>
    </cfRule>
  </conditionalFormatting>
  <conditionalFormatting sqref="P476">
    <cfRule type="cellIs" dxfId="13891" priority="31" operator="lessThan">
      <formula>0</formula>
    </cfRule>
  </conditionalFormatting>
  <conditionalFormatting sqref="C356:M359 N356:N358 B355:B359">
    <cfRule type="cellIs" dxfId="13890" priority="29" operator="lessThan">
      <formula>0</formula>
    </cfRule>
  </conditionalFormatting>
  <conditionalFormatting sqref="C356:J356">
    <cfRule type="cellIs" dxfId="13889" priority="27" operator="lessThan">
      <formula>0</formula>
    </cfRule>
  </conditionalFormatting>
  <conditionalFormatting sqref="I357 K357:N357 C358:M359 K356:M356">
    <cfRule type="cellIs" dxfId="13888" priority="28" operator="lessThan">
      <formula>0</formula>
    </cfRule>
  </conditionalFormatting>
  <conditionalFormatting sqref="B355">
    <cfRule type="cellIs" dxfId="13887" priority="25" operator="lessThan">
      <formula>0</formula>
    </cfRule>
  </conditionalFormatting>
  <conditionalFormatting sqref="I356">
    <cfRule type="cellIs" dxfId="13886" priority="26" operator="lessThan">
      <formula>0</formula>
    </cfRule>
  </conditionalFormatting>
  <conditionalFormatting sqref="C357:J357">
    <cfRule type="cellIs" dxfId="13885" priority="24" operator="lessThan">
      <formula>0</formula>
    </cfRule>
  </conditionalFormatting>
  <conditionalFormatting sqref="H359">
    <cfRule type="cellIs" dxfId="13884" priority="23" operator="lessThan">
      <formula>0</formula>
    </cfRule>
  </conditionalFormatting>
  <conditionalFormatting sqref="B355:O359">
    <cfRule type="cellIs" dxfId="13883" priority="22" operator="lessThan">
      <formula>0</formula>
    </cfRule>
  </conditionalFormatting>
  <conditionalFormatting sqref="N358">
    <cfRule type="cellIs" dxfId="13882" priority="21" operator="lessThan">
      <formula>0</formula>
    </cfRule>
  </conditionalFormatting>
  <conditionalFormatting sqref="B356:B359">
    <cfRule type="cellIs" dxfId="13881" priority="20" operator="lessThan">
      <formula>0</formula>
    </cfRule>
  </conditionalFormatting>
  <conditionalFormatting sqref="B358:B359">
    <cfRule type="cellIs" dxfId="13880" priority="19" operator="lessThan">
      <formula>0</formula>
    </cfRule>
  </conditionalFormatting>
  <conditionalFormatting sqref="B356">
    <cfRule type="cellIs" dxfId="13879" priority="18" operator="lessThan">
      <formula>0</formula>
    </cfRule>
  </conditionalFormatting>
  <conditionalFormatting sqref="B357">
    <cfRule type="cellIs" dxfId="13878" priority="17" operator="lessThan">
      <formula>0</formula>
    </cfRule>
  </conditionalFormatting>
  <conditionalFormatting sqref="N359">
    <cfRule type="cellIs" dxfId="13877" priority="16" operator="lessThan">
      <formula>0</formula>
    </cfRule>
  </conditionalFormatting>
  <conditionalFormatting sqref="B358:O358">
    <cfRule type="cellIs" dxfId="13876" priority="13" operator="lessThan">
      <formula>0</formula>
    </cfRule>
  </conditionalFormatting>
  <conditionalFormatting sqref="B356:O358">
    <cfRule type="cellIs" dxfId="13875" priority="15" operator="lessThan">
      <formula>0</formula>
    </cfRule>
  </conditionalFormatting>
  <conditionalFormatting sqref="B357:O357">
    <cfRule type="cellIs" dxfId="13874" priority="14" operator="lessThan">
      <formula>0</formula>
    </cfRule>
  </conditionalFormatting>
  <conditionalFormatting sqref="B359:O359">
    <cfRule type="cellIs" dxfId="13873" priority="12" operator="lessThan">
      <formula>0</formula>
    </cfRule>
  </conditionalFormatting>
  <conditionalFormatting sqref="B356:O359">
    <cfRule type="cellIs" dxfId="13872" priority="11" operator="lessThan">
      <formula>0</formula>
    </cfRule>
  </conditionalFormatting>
  <conditionalFormatting sqref="B361:O361">
    <cfRule type="cellIs" dxfId="13871" priority="10" operator="lessThan">
      <formula>0</formula>
    </cfRule>
  </conditionalFormatting>
  <conditionalFormatting sqref="B361">
    <cfRule type="cellIs" dxfId="13870" priority="9" operator="lessThan">
      <formula>0</formula>
    </cfRule>
  </conditionalFormatting>
  <conditionalFormatting sqref="B361">
    <cfRule type="cellIs" dxfId="13869" priority="8" operator="lessThan">
      <formula>0</formula>
    </cfRule>
  </conditionalFormatting>
  <conditionalFormatting sqref="B362:O365">
    <cfRule type="cellIs" dxfId="13868" priority="7" operator="lessThan">
      <formula>0</formula>
    </cfRule>
  </conditionalFormatting>
  <conditionalFormatting sqref="B364:O364">
    <cfRule type="cellIs" dxfId="13867" priority="4" operator="lessThan">
      <formula>0</formula>
    </cfRule>
  </conditionalFormatting>
  <conditionalFormatting sqref="B362:O364">
    <cfRule type="cellIs" dxfId="13866" priority="6" operator="lessThan">
      <formula>0</formula>
    </cfRule>
  </conditionalFormatting>
  <conditionalFormatting sqref="B363:O363">
    <cfRule type="cellIs" dxfId="13865" priority="5" operator="lessThan">
      <formula>0</formula>
    </cfRule>
  </conditionalFormatting>
  <conditionalFormatting sqref="B365:O365">
    <cfRule type="cellIs" dxfId="13864" priority="3" operator="lessThan">
      <formula>0</formula>
    </cfRule>
  </conditionalFormatting>
  <conditionalFormatting sqref="B362:O365">
    <cfRule type="cellIs" dxfId="13863" priority="2" operator="lessThan">
      <formula>0</formula>
    </cfRule>
  </conditionalFormatting>
  <conditionalFormatting sqref="O614">
    <cfRule type="cellIs" dxfId="13862"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88EC-DFA8-4AEB-8499-4A1BBCF22D67}">
  <sheetPr>
    <tabColor rgb="FFFF0000"/>
    <outlinePr summaryBelow="0" summaryRight="0"/>
  </sheetPr>
  <dimension ref="A1:DN723"/>
  <sheetViews>
    <sheetView zoomScale="75" zoomScaleNormal="75" workbookViewId="0">
      <selection activeCell="A2" sqref="A2"/>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 t="shared" si="11"/>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 t="shared" si="11"/>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 t="shared" si="11"/>
        <v/>
      </c>
      <c r="P359" s="6"/>
      <c r="Q359" s="9" t="s">
        <v>14</v>
      </c>
    </row>
    <row r="360" spans="2:17">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 t="shared" si="12"/>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390</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390</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390</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390</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392</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365/(O465/((O366+N366)/2))</f>
        <v>#VALUE!</v>
      </c>
      <c r="P642" s="40"/>
      <c r="Q642" s="41" t="s">
        <v>60</v>
      </c>
    </row>
    <row r="643" spans="2:17">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365/(O503/((O372+N372)/2))</f>
        <v>#VALUE!</v>
      </c>
      <c r="P643" s="40"/>
      <c r="Q643" s="41" t="s">
        <v>61</v>
      </c>
    </row>
    <row r="644" spans="2:17">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365/(O503/((O408+N408)/2))</f>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38"/>
      <c r="C659" s="138"/>
      <c r="D659" s="138"/>
      <c r="E659" s="138"/>
      <c r="F659" s="138"/>
      <c r="G659" s="138"/>
      <c r="H659" s="138"/>
      <c r="I659" s="138"/>
      <c r="J659" s="138"/>
      <c r="K659" s="138"/>
      <c r="L659" s="138"/>
      <c r="M659" s="138"/>
      <c r="N659" s="145"/>
      <c r="O659" s="145"/>
      <c r="P659" s="31"/>
      <c r="Q659" s="37" t="s">
        <v>55</v>
      </c>
    </row>
    <row r="660" spans="1:17" s="71" customFormat="1" ht="14.25">
      <c r="A660" s="100"/>
      <c r="B660" s="138"/>
      <c r="C660" s="138"/>
      <c r="D660" s="138"/>
      <c r="E660" s="138"/>
      <c r="F660" s="138"/>
      <c r="G660" s="138"/>
      <c r="H660" s="138"/>
      <c r="I660" s="138"/>
      <c r="J660" s="138"/>
      <c r="K660" s="138"/>
      <c r="L660" s="138"/>
      <c r="M660" s="138"/>
      <c r="N660" s="145"/>
      <c r="O660" s="145"/>
      <c r="P660" s="38"/>
      <c r="Q660" s="39" t="s">
        <v>56</v>
      </c>
    </row>
    <row r="661" spans="1:17" s="3" customFormat="1" ht="14.25">
      <c r="A661" s="101"/>
      <c r="B661" s="146"/>
      <c r="C661" s="146"/>
      <c r="D661" s="146"/>
      <c r="E661" s="146"/>
      <c r="F661" s="146"/>
      <c r="G661" s="146"/>
      <c r="H661" s="146"/>
      <c r="I661" s="146"/>
      <c r="J661" s="146"/>
      <c r="K661" s="146"/>
      <c r="L661" s="146"/>
      <c r="M661" s="146"/>
      <c r="N661" s="147"/>
      <c r="O661" s="149" t="e">
        <f>VLOOKUP($P661,Price!$A$1:$F$1200,6,FALSE)</f>
        <v>#N/A</v>
      </c>
      <c r="P661" s="148" t="s">
        <v>2252</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3861" priority="1192" operator="lessThan">
      <formula>0</formula>
    </cfRule>
  </conditionalFormatting>
  <conditionalFormatting sqref="P583">
    <cfRule type="cellIs" dxfId="13860" priority="1187" operator="lessThan">
      <formula>0</formula>
    </cfRule>
  </conditionalFormatting>
  <conditionalFormatting sqref="B348:N348">
    <cfRule type="cellIs" dxfId="13859" priority="1186" operator="lessThan">
      <formula>0</formula>
    </cfRule>
  </conditionalFormatting>
  <conditionalFormatting sqref="P514:P515">
    <cfRule type="cellIs" dxfId="13858" priority="1188" operator="lessThan">
      <formula>0</formula>
    </cfRule>
  </conditionalFormatting>
  <conditionalFormatting sqref="P523 Q529 Q539:Q545">
    <cfRule type="cellIs" dxfId="13857" priority="1189" operator="lessThan">
      <formula>0</formula>
    </cfRule>
  </conditionalFormatting>
  <conditionalFormatting sqref="P531">
    <cfRule type="cellIs" dxfId="13856" priority="1190" operator="lessThan">
      <formula>0</formula>
    </cfRule>
  </conditionalFormatting>
  <conditionalFormatting sqref="P562">
    <cfRule type="cellIs" dxfId="13855" priority="1191" operator="lessThan">
      <formula>0</formula>
    </cfRule>
  </conditionalFormatting>
  <conditionalFormatting sqref="B348:N348">
    <cfRule type="cellIs" dxfId="13854" priority="1185" operator="lessThan">
      <formula>0</formula>
    </cfRule>
  </conditionalFormatting>
  <conditionalFormatting sqref="Q588">
    <cfRule type="cellIs" dxfId="13853" priority="1170" operator="lessThan">
      <formula>0</formula>
    </cfRule>
  </conditionalFormatting>
  <conditionalFormatting sqref="Q499:Q502">
    <cfRule type="cellIs" dxfId="13852" priority="1184" operator="lessThan">
      <formula>0</formula>
    </cfRule>
  </conditionalFormatting>
  <conditionalFormatting sqref="Q503">
    <cfRule type="cellIs" dxfId="13851" priority="1183" operator="lessThan">
      <formula>0</formula>
    </cfRule>
  </conditionalFormatting>
  <conditionalFormatting sqref="Q503">
    <cfRule type="cellIs" dxfId="13850" priority="1182" operator="lessThan">
      <formula>0</formula>
    </cfRule>
  </conditionalFormatting>
  <conditionalFormatting sqref="B514">
    <cfRule type="cellIs" dxfId="13849" priority="1180" operator="lessThan">
      <formula>0</formula>
    </cfRule>
  </conditionalFormatting>
  <conditionalFormatting sqref="B531">
    <cfRule type="cellIs" dxfId="13848" priority="1179" operator="lessThan">
      <formula>0</formula>
    </cfRule>
  </conditionalFormatting>
  <conditionalFormatting sqref="Q520">
    <cfRule type="cellIs" dxfId="13847" priority="1178" operator="lessThan">
      <formula>0</formula>
    </cfRule>
  </conditionalFormatting>
  <conditionalFormatting sqref="Q520">
    <cfRule type="cellIs" dxfId="13846" priority="1177" operator="lessThan">
      <formula>0</formula>
    </cfRule>
  </conditionalFormatting>
  <conditionalFormatting sqref="Q567">
    <cfRule type="cellIs" dxfId="13845" priority="1172" operator="lessThan">
      <formula>0</formula>
    </cfRule>
  </conditionalFormatting>
  <conditionalFormatting sqref="B523 B515">
    <cfRule type="cellIs" dxfId="13844" priority="1181" operator="lessThan">
      <formula>0</formula>
    </cfRule>
  </conditionalFormatting>
  <conditionalFormatting sqref="Q528">
    <cfRule type="cellIs" dxfId="13843" priority="1175" operator="lessThan">
      <formula>0</formula>
    </cfRule>
  </conditionalFormatting>
  <conditionalFormatting sqref="Q536">
    <cfRule type="cellIs" dxfId="13842" priority="1174" operator="lessThan">
      <formula>0</formula>
    </cfRule>
  </conditionalFormatting>
  <conditionalFormatting sqref="Q536">
    <cfRule type="cellIs" dxfId="13841" priority="1173" operator="lessThan">
      <formula>0</formula>
    </cfRule>
  </conditionalFormatting>
  <conditionalFormatting sqref="P539">
    <cfRule type="cellIs" dxfId="13840" priority="1161" operator="lessThan">
      <formula>0</formula>
    </cfRule>
  </conditionalFormatting>
  <conditionalFormatting sqref="Q528">
    <cfRule type="cellIs" dxfId="13839" priority="1176" operator="lessThan">
      <formula>0</formula>
    </cfRule>
  </conditionalFormatting>
  <conditionalFormatting sqref="Q567">
    <cfRule type="cellIs" dxfId="13838" priority="1171" operator="lessThan">
      <formula>0</formula>
    </cfRule>
  </conditionalFormatting>
  <conditionalFormatting sqref="P584:P587">
    <cfRule type="cellIs" dxfId="13837" priority="1163" operator="lessThan">
      <formula>0</formula>
    </cfRule>
  </conditionalFormatting>
  <conditionalFormatting sqref="P563:P566">
    <cfRule type="cellIs" dxfId="13836" priority="1164" operator="lessThan">
      <formula>0</formula>
    </cfRule>
  </conditionalFormatting>
  <conditionalFormatting sqref="Q366">
    <cfRule type="cellIs" dxfId="13835" priority="1126" operator="lessThan">
      <formula>0</formula>
    </cfRule>
  </conditionalFormatting>
  <conditionalFormatting sqref="Q588">
    <cfRule type="cellIs" dxfId="13834" priority="1169" operator="lessThan">
      <formula>0</formula>
    </cfRule>
  </conditionalFormatting>
  <conditionalFormatting sqref="Q544">
    <cfRule type="cellIs" dxfId="13833" priority="1160" operator="lessThan">
      <formula>0</formula>
    </cfRule>
  </conditionalFormatting>
  <conditionalFormatting sqref="J353:N354 K351:N352">
    <cfRule type="cellIs" dxfId="13832" priority="1149" operator="lessThan">
      <formula>0</formula>
    </cfRule>
  </conditionalFormatting>
  <conditionalFormatting sqref="P516:P519">
    <cfRule type="cellIs" dxfId="13831" priority="1168" operator="lessThan">
      <formula>0</formula>
    </cfRule>
  </conditionalFormatting>
  <conditionalFormatting sqref="P524:P527">
    <cfRule type="cellIs" dxfId="13830" priority="1167" operator="lessThan">
      <formula>0</formula>
    </cfRule>
  </conditionalFormatting>
  <conditionalFormatting sqref="P539:P543">
    <cfRule type="cellIs" dxfId="13829" priority="1166" operator="lessThan">
      <formula>0</formula>
    </cfRule>
  </conditionalFormatting>
  <conditionalFormatting sqref="P532:P535">
    <cfRule type="cellIs" dxfId="13828" priority="1165" operator="lessThan">
      <formula>0</formula>
    </cfRule>
  </conditionalFormatting>
  <conditionalFormatting sqref="Q544">
    <cfRule type="cellIs" dxfId="13827" priority="1159" operator="lessThan">
      <formula>0</formula>
    </cfRule>
  </conditionalFormatting>
  <conditionalFormatting sqref="Q354">
    <cfRule type="cellIs" dxfId="13826" priority="1142" operator="lessThan">
      <formula>0</formula>
    </cfRule>
  </conditionalFormatting>
  <conditionalFormatting sqref="Q540:Q543 B539">
    <cfRule type="cellIs" dxfId="13825" priority="1162" operator="lessThan">
      <formula>0</formula>
    </cfRule>
  </conditionalFormatting>
  <conditionalFormatting sqref="P555:P558">
    <cfRule type="cellIs" dxfId="13824" priority="1154" operator="lessThan">
      <formula>0</formula>
    </cfRule>
  </conditionalFormatting>
  <conditionalFormatting sqref="Q555:Q558 Q560">
    <cfRule type="cellIs" dxfId="13823" priority="1157" operator="lessThan">
      <formula>0</formula>
    </cfRule>
  </conditionalFormatting>
  <conditionalFormatting sqref="Q559">
    <cfRule type="cellIs" dxfId="13822" priority="1156" operator="lessThan">
      <formula>0</formula>
    </cfRule>
  </conditionalFormatting>
  <conditionalFormatting sqref="Q468:Q472">
    <cfRule type="cellIs" dxfId="13821" priority="1153" operator="lessThan">
      <formula>0</formula>
    </cfRule>
  </conditionalFormatting>
  <conditionalFormatting sqref="Q559">
    <cfRule type="cellIs" dxfId="13820" priority="1155" operator="lessThan">
      <formula>0</formula>
    </cfRule>
  </conditionalFormatting>
  <conditionalFormatting sqref="J351">
    <cfRule type="cellIs" dxfId="13819" priority="1148" operator="lessThan">
      <formula>0</formula>
    </cfRule>
  </conditionalFormatting>
  <conditionalFormatting sqref="P540:P543">
    <cfRule type="cellIs" dxfId="13818" priority="1158" operator="lessThan">
      <formula>0</formula>
    </cfRule>
  </conditionalFormatting>
  <conditionalFormatting sqref="P349:Q350 Q351:Q353">
    <cfRule type="cellIs" dxfId="13817" priority="1152" operator="lessThan">
      <formula>0</formula>
    </cfRule>
  </conditionalFormatting>
  <conditionalFormatting sqref="Q396">
    <cfRule type="cellIs" dxfId="13816" priority="1079" operator="lessThan">
      <formula>0</formula>
    </cfRule>
  </conditionalFormatting>
  <conditionalFormatting sqref="B349">
    <cfRule type="cellIs" dxfId="13815" priority="1147" operator="lessThan">
      <formula>0</formula>
    </cfRule>
  </conditionalFormatting>
  <conditionalFormatting sqref="P393:P395">
    <cfRule type="cellIs" dxfId="13814" priority="1083" operator="lessThan">
      <formula>0</formula>
    </cfRule>
  </conditionalFormatting>
  <conditionalFormatting sqref="Q397">
    <cfRule type="cellIs" dxfId="13813" priority="1081" operator="lessThan">
      <formula>0</formula>
    </cfRule>
  </conditionalFormatting>
  <conditionalFormatting sqref="P349:P350">
    <cfRule type="cellIs" dxfId="13812" priority="1151" operator="lessThan">
      <formula>0</formula>
    </cfRule>
  </conditionalFormatting>
  <conditionalFormatting sqref="P351:P354">
    <cfRule type="cellIs" dxfId="13811" priority="1150" operator="lessThan">
      <formula>0</formula>
    </cfRule>
  </conditionalFormatting>
  <conditionalFormatting sqref="C397:M397">
    <cfRule type="cellIs" dxfId="13810" priority="1078" operator="lessThan">
      <formula>0</formula>
    </cfRule>
  </conditionalFormatting>
  <conditionalFormatting sqref="Q355">
    <cfRule type="cellIs" dxfId="13809" priority="1145" operator="lessThan">
      <formula>0</formula>
    </cfRule>
  </conditionalFormatting>
  <conditionalFormatting sqref="P398:Q398 Q399:Q401">
    <cfRule type="cellIs" dxfId="13808" priority="1077" operator="lessThan">
      <formula>0</formula>
    </cfRule>
  </conditionalFormatting>
  <conditionalFormatting sqref="P399:P401">
    <cfRule type="cellIs" dxfId="13807" priority="1075" operator="lessThan">
      <formula>0</formula>
    </cfRule>
  </conditionalFormatting>
  <conditionalFormatting sqref="H385">
    <cfRule type="cellIs" dxfId="13806" priority="1040" operator="lessThan">
      <formula>0</formula>
    </cfRule>
  </conditionalFormatting>
  <conditionalFormatting sqref="Q402">
    <cfRule type="cellIs" dxfId="13805" priority="1073" operator="lessThan">
      <formula>0</formula>
    </cfRule>
  </conditionalFormatting>
  <conditionalFormatting sqref="B350">
    <cfRule type="cellIs" dxfId="13804" priority="1146" operator="lessThan">
      <formula>0</formula>
    </cfRule>
  </conditionalFormatting>
  <conditionalFormatting sqref="J352">
    <cfRule type="cellIs" dxfId="13803" priority="1143" operator="lessThan">
      <formula>0</formula>
    </cfRule>
  </conditionalFormatting>
  <conditionalFormatting sqref="P355">
    <cfRule type="cellIs" dxfId="13802" priority="1144" operator="lessThan">
      <formula>0</formula>
    </cfRule>
  </conditionalFormatting>
  <conditionalFormatting sqref="P440">
    <cfRule type="cellIs" dxfId="13801" priority="1027" operator="lessThan">
      <formula>0</formula>
    </cfRule>
  </conditionalFormatting>
  <conditionalFormatting sqref="Q354">
    <cfRule type="cellIs" dxfId="13800" priority="1141" operator="lessThan">
      <formula>0</formula>
    </cfRule>
  </conditionalFormatting>
  <conditionalFormatting sqref="P356:Q356 Q357:Q359">
    <cfRule type="cellIs" dxfId="13799" priority="1140" operator="lessThan">
      <formula>0</formula>
    </cfRule>
  </conditionalFormatting>
  <conditionalFormatting sqref="P356">
    <cfRule type="cellIs" dxfId="13798" priority="1139" operator="lessThan">
      <formula>0</formula>
    </cfRule>
  </conditionalFormatting>
  <conditionalFormatting sqref="P357:P360">
    <cfRule type="cellIs" dxfId="13797" priority="1138" operator="lessThan">
      <formula>0</formula>
    </cfRule>
  </conditionalFormatting>
  <conditionalFormatting sqref="B356">
    <cfRule type="cellIs" dxfId="13796" priority="1137" operator="lessThan">
      <formula>0</formula>
    </cfRule>
  </conditionalFormatting>
  <conditionalFormatting sqref="Q361">
    <cfRule type="cellIs" dxfId="13795" priority="1136" operator="lessThan">
      <formula>0</formula>
    </cfRule>
  </conditionalFormatting>
  <conditionalFormatting sqref="Q360">
    <cfRule type="cellIs" dxfId="13794" priority="1135" operator="lessThan">
      <formula>0</formula>
    </cfRule>
  </conditionalFormatting>
  <conditionalFormatting sqref="Q360">
    <cfRule type="cellIs" dxfId="13793" priority="1134" operator="lessThan">
      <formula>0</formula>
    </cfRule>
  </conditionalFormatting>
  <conditionalFormatting sqref="P362:Q362 Q363:Q365">
    <cfRule type="cellIs" dxfId="13792" priority="1133" operator="lessThan">
      <formula>0</formula>
    </cfRule>
  </conditionalFormatting>
  <conditionalFormatting sqref="P362">
    <cfRule type="cellIs" dxfId="13791" priority="1132" operator="lessThan">
      <formula>0</formula>
    </cfRule>
  </conditionalFormatting>
  <conditionalFormatting sqref="J363">
    <cfRule type="cellIs" dxfId="13790" priority="1130" operator="lessThan">
      <formula>0</formula>
    </cfRule>
  </conditionalFormatting>
  <conditionalFormatting sqref="K363:N364 J365:M366">
    <cfRule type="cellIs" dxfId="13789" priority="1131" operator="lessThan">
      <formula>0</formula>
    </cfRule>
  </conditionalFormatting>
  <conditionalFormatting sqref="P368">
    <cfRule type="cellIs" dxfId="13788" priority="1123" operator="lessThan">
      <formula>0</formula>
    </cfRule>
  </conditionalFormatting>
  <conditionalFormatting sqref="Q367">
    <cfRule type="cellIs" dxfId="13787" priority="1128" operator="lessThan">
      <formula>0</formula>
    </cfRule>
  </conditionalFormatting>
  <conditionalFormatting sqref="B362">
    <cfRule type="cellIs" dxfId="13786" priority="1129" operator="lessThan">
      <formula>0</formula>
    </cfRule>
  </conditionalFormatting>
  <conditionalFormatting sqref="P405:P407">
    <cfRule type="cellIs" dxfId="13785" priority="1061" operator="lessThan">
      <formula>0</formula>
    </cfRule>
  </conditionalFormatting>
  <conditionalFormatting sqref="J364">
    <cfRule type="cellIs" dxfId="13784" priority="1127" operator="lessThan">
      <formula>0</formula>
    </cfRule>
  </conditionalFormatting>
  <conditionalFormatting sqref="Q366">
    <cfRule type="cellIs" dxfId="13783" priority="1125" operator="lessThan">
      <formula>0</formula>
    </cfRule>
  </conditionalFormatting>
  <conditionalFormatting sqref="P368:Q368 Q369:Q371">
    <cfRule type="cellIs" dxfId="13782" priority="1124" operator="lessThan">
      <formula>0</formula>
    </cfRule>
  </conditionalFormatting>
  <conditionalFormatting sqref="Q372">
    <cfRule type="cellIs" dxfId="13781" priority="1115" operator="lessThan">
      <formula>0</formula>
    </cfRule>
  </conditionalFormatting>
  <conditionalFormatting sqref="I370 K369:N370 C371:M372">
    <cfRule type="cellIs" dxfId="13780" priority="1122" operator="lessThan">
      <formula>0</formula>
    </cfRule>
  </conditionalFormatting>
  <conditionalFormatting sqref="I369">
    <cfRule type="cellIs" dxfId="13779" priority="1120" operator="lessThan">
      <formula>0</formula>
    </cfRule>
  </conditionalFormatting>
  <conditionalFormatting sqref="C369:J369">
    <cfRule type="cellIs" dxfId="13778" priority="1121" operator="lessThan">
      <formula>0</formula>
    </cfRule>
  </conditionalFormatting>
  <conditionalFormatting sqref="B368">
    <cfRule type="cellIs" dxfId="13777" priority="1119" operator="lessThan">
      <formula>0</formula>
    </cfRule>
  </conditionalFormatting>
  <conditionalFormatting sqref="Q373">
    <cfRule type="cellIs" dxfId="13776" priority="1118" operator="lessThan">
      <formula>0</formula>
    </cfRule>
  </conditionalFormatting>
  <conditionalFormatting sqref="P411:P413">
    <cfRule type="cellIs" dxfId="13775" priority="1054" operator="lessThan">
      <formula>0</formula>
    </cfRule>
  </conditionalFormatting>
  <conditionalFormatting sqref="C370:J370">
    <cfRule type="cellIs" dxfId="13774" priority="1117" operator="lessThan">
      <formula>0</formula>
    </cfRule>
  </conditionalFormatting>
  <conditionalFormatting sqref="Q372">
    <cfRule type="cellIs" dxfId="13773" priority="1116" operator="lessThan">
      <formula>0</formula>
    </cfRule>
  </conditionalFormatting>
  <conditionalFormatting sqref="P374:Q374 Q375:Q377">
    <cfRule type="cellIs" dxfId="13772" priority="1114" operator="lessThan">
      <formula>0</formula>
    </cfRule>
  </conditionalFormatting>
  <conditionalFormatting sqref="P374">
    <cfRule type="cellIs" dxfId="13771" priority="1113" operator="lessThan">
      <formula>0</formula>
    </cfRule>
  </conditionalFormatting>
  <conditionalFormatting sqref="P375:P377">
    <cfRule type="cellIs" dxfId="13770" priority="1112" operator="lessThan">
      <formula>0</formula>
    </cfRule>
  </conditionalFormatting>
  <conditionalFormatting sqref="I376 K375:N376 C377:M378">
    <cfRule type="cellIs" dxfId="13769" priority="1111" operator="lessThan">
      <formula>0</formula>
    </cfRule>
  </conditionalFormatting>
  <conditionalFormatting sqref="I375">
    <cfRule type="cellIs" dxfId="13768" priority="1109" operator="lessThan">
      <formula>0</formula>
    </cfRule>
  </conditionalFormatting>
  <conditionalFormatting sqref="C375:J375">
    <cfRule type="cellIs" dxfId="13767" priority="1110" operator="lessThan">
      <formula>0</formula>
    </cfRule>
  </conditionalFormatting>
  <conditionalFormatting sqref="B374">
    <cfRule type="cellIs" dxfId="13766" priority="1108" operator="lessThan">
      <formula>0</formula>
    </cfRule>
  </conditionalFormatting>
  <conditionalFormatting sqref="Q379">
    <cfRule type="cellIs" dxfId="13765" priority="1107" operator="lessThan">
      <formula>0</formula>
    </cfRule>
  </conditionalFormatting>
  <conditionalFormatting sqref="C376:J376">
    <cfRule type="cellIs" dxfId="13764" priority="1106" operator="lessThan">
      <formula>0</formula>
    </cfRule>
  </conditionalFormatting>
  <conditionalFormatting sqref="Q378">
    <cfRule type="cellIs" dxfId="13763" priority="1105" operator="lessThan">
      <formula>0</formula>
    </cfRule>
  </conditionalFormatting>
  <conditionalFormatting sqref="Q378">
    <cfRule type="cellIs" dxfId="13762" priority="1104" operator="lessThan">
      <formula>0</formula>
    </cfRule>
  </conditionalFormatting>
  <conditionalFormatting sqref="P380:Q380 Q381:Q383">
    <cfRule type="cellIs" dxfId="13761" priority="1103" operator="lessThan">
      <formula>0</formula>
    </cfRule>
  </conditionalFormatting>
  <conditionalFormatting sqref="P380">
    <cfRule type="cellIs" dxfId="13760" priority="1102" operator="lessThan">
      <formula>0</formula>
    </cfRule>
  </conditionalFormatting>
  <conditionalFormatting sqref="P381:P383">
    <cfRule type="cellIs" dxfId="13759" priority="1101" operator="lessThan">
      <formula>0</formula>
    </cfRule>
  </conditionalFormatting>
  <conditionalFormatting sqref="I382 K381:N382 C383:N383 C384:M384">
    <cfRule type="cellIs" dxfId="13758" priority="1100" operator="lessThan">
      <formula>0</formula>
    </cfRule>
  </conditionalFormatting>
  <conditionalFormatting sqref="I381">
    <cfRule type="cellIs" dxfId="13757" priority="1098" operator="lessThan">
      <formula>0</formula>
    </cfRule>
  </conditionalFormatting>
  <conditionalFormatting sqref="C381:J381">
    <cfRule type="cellIs" dxfId="13756" priority="1099" operator="lessThan">
      <formula>0</formula>
    </cfRule>
  </conditionalFormatting>
  <conditionalFormatting sqref="B380">
    <cfRule type="cellIs" dxfId="13755" priority="1097" operator="lessThan">
      <formula>0</formula>
    </cfRule>
  </conditionalFormatting>
  <conditionalFormatting sqref="Q385">
    <cfRule type="cellIs" dxfId="13754" priority="1096" operator="lessThan">
      <formula>0</formula>
    </cfRule>
  </conditionalFormatting>
  <conditionalFormatting sqref="C382:J382">
    <cfRule type="cellIs" dxfId="13753" priority="1095" operator="lessThan">
      <formula>0</formula>
    </cfRule>
  </conditionalFormatting>
  <conditionalFormatting sqref="Q384">
    <cfRule type="cellIs" dxfId="13752" priority="1094" operator="lessThan">
      <formula>0</formula>
    </cfRule>
  </conditionalFormatting>
  <conditionalFormatting sqref="Q384">
    <cfRule type="cellIs" dxfId="13751" priority="1093" operator="lessThan">
      <formula>0</formula>
    </cfRule>
  </conditionalFormatting>
  <conditionalFormatting sqref="P386:Q386 Q387:Q389">
    <cfRule type="cellIs" dxfId="13750" priority="1092" operator="lessThan">
      <formula>0</formula>
    </cfRule>
  </conditionalFormatting>
  <conditionalFormatting sqref="P386">
    <cfRule type="cellIs" dxfId="13749" priority="1091" operator="lessThan">
      <formula>0</formula>
    </cfRule>
  </conditionalFormatting>
  <conditionalFormatting sqref="P387:P389">
    <cfRule type="cellIs" dxfId="13748" priority="1090" operator="lessThan">
      <formula>0</formula>
    </cfRule>
  </conditionalFormatting>
  <conditionalFormatting sqref="B386">
    <cfRule type="cellIs" dxfId="13747" priority="1089" operator="lessThan">
      <formula>0</formula>
    </cfRule>
  </conditionalFormatting>
  <conditionalFormatting sqref="Q391">
    <cfRule type="cellIs" dxfId="13746" priority="1088" operator="lessThan">
      <formula>0</formula>
    </cfRule>
  </conditionalFormatting>
  <conditionalFormatting sqref="Q390">
    <cfRule type="cellIs" dxfId="13745" priority="1087" operator="lessThan">
      <formula>0</formula>
    </cfRule>
  </conditionalFormatting>
  <conditionalFormatting sqref="Q390">
    <cfRule type="cellIs" dxfId="13744" priority="1086" operator="lessThan">
      <formula>0</formula>
    </cfRule>
  </conditionalFormatting>
  <conditionalFormatting sqref="P392:Q392 Q393:Q395">
    <cfRule type="cellIs" dxfId="13743" priority="1085" operator="lessThan">
      <formula>0</formula>
    </cfRule>
  </conditionalFormatting>
  <conditionalFormatting sqref="P392">
    <cfRule type="cellIs" dxfId="13742" priority="1084" operator="lessThan">
      <formula>0</formula>
    </cfRule>
  </conditionalFormatting>
  <conditionalFormatting sqref="H397">
    <cfRule type="cellIs" dxfId="13741" priority="1043" operator="lessThan">
      <formula>0</formula>
    </cfRule>
  </conditionalFormatting>
  <conditionalFormatting sqref="B392">
    <cfRule type="cellIs" dxfId="13740" priority="1082" operator="lessThan">
      <formula>0</formula>
    </cfRule>
  </conditionalFormatting>
  <conditionalFormatting sqref="H378">
    <cfRule type="cellIs" dxfId="13739" priority="1039" operator="lessThan">
      <formula>0</formula>
    </cfRule>
  </conditionalFormatting>
  <conditionalFormatting sqref="Q396">
    <cfRule type="cellIs" dxfId="13738" priority="1080" operator="lessThan">
      <formula>0</formula>
    </cfRule>
  </conditionalFormatting>
  <conditionalFormatting sqref="H361">
    <cfRule type="cellIs" dxfId="13737" priority="1037" operator="lessThan">
      <formula>0</formula>
    </cfRule>
  </conditionalFormatting>
  <conditionalFormatting sqref="P398">
    <cfRule type="cellIs" dxfId="13736" priority="1076" operator="lessThan">
      <formula>0</formula>
    </cfRule>
  </conditionalFormatting>
  <conditionalFormatting sqref="Q438">
    <cfRule type="cellIs" dxfId="13735" priority="1030" operator="lessThan">
      <formula>0</formula>
    </cfRule>
  </conditionalFormatting>
  <conditionalFormatting sqref="H372">
    <cfRule type="cellIs" dxfId="13734" priority="1036" operator="lessThan">
      <formula>0</formula>
    </cfRule>
  </conditionalFormatting>
  <conditionalFormatting sqref="Q402">
    <cfRule type="cellIs" dxfId="13733" priority="1074" operator="lessThan">
      <formula>0</formula>
    </cfRule>
  </conditionalFormatting>
  <conditionalFormatting sqref="P440:Q440 Q441:Q443">
    <cfRule type="cellIs" dxfId="13732" priority="1028" operator="lessThan">
      <formula>0</formula>
    </cfRule>
  </conditionalFormatting>
  <conditionalFormatting sqref="C391:M391">
    <cfRule type="cellIs" dxfId="13731" priority="1072" operator="lessThan">
      <formula>0</formula>
    </cfRule>
  </conditionalFormatting>
  <conditionalFormatting sqref="C385:M385">
    <cfRule type="cellIs" dxfId="13730" priority="1071" operator="lessThan">
      <formula>0</formula>
    </cfRule>
  </conditionalFormatting>
  <conditionalFormatting sqref="C379:M379">
    <cfRule type="cellIs" dxfId="13729" priority="1070" operator="lessThan">
      <formula>0</formula>
    </cfRule>
  </conditionalFormatting>
  <conditionalFormatting sqref="C373:M373">
    <cfRule type="cellIs" dxfId="13728" priority="1069" operator="lessThan">
      <formula>0</formula>
    </cfRule>
  </conditionalFormatting>
  <conditionalFormatting sqref="J367:M367">
    <cfRule type="cellIs" dxfId="13727" priority="1068" operator="lessThan">
      <formula>0</formula>
    </cfRule>
  </conditionalFormatting>
  <conditionalFormatting sqref="C361:M361">
    <cfRule type="cellIs" dxfId="13726" priority="1067" operator="lessThan">
      <formula>0</formula>
    </cfRule>
  </conditionalFormatting>
  <conditionalFormatting sqref="J355:N355">
    <cfRule type="cellIs" dxfId="13725" priority="1066" operator="lessThan">
      <formula>0</formula>
    </cfRule>
  </conditionalFormatting>
  <conditionalFormatting sqref="B398">
    <cfRule type="cellIs" dxfId="13724" priority="1065" operator="lessThan">
      <formula>0</formula>
    </cfRule>
  </conditionalFormatting>
  <conditionalFormatting sqref="B403">
    <cfRule type="cellIs" dxfId="13723" priority="1064" operator="lessThan">
      <formula>0</formula>
    </cfRule>
  </conditionalFormatting>
  <conditionalFormatting sqref="Q408">
    <cfRule type="cellIs" dxfId="13722" priority="1058" operator="lessThan">
      <formula>0</formula>
    </cfRule>
  </conditionalFormatting>
  <conditionalFormatting sqref="Q409">
    <cfRule type="cellIs" dxfId="13721" priority="1060" operator="lessThan">
      <formula>0</formula>
    </cfRule>
  </conditionalFormatting>
  <conditionalFormatting sqref="P404:Q404 Q405:Q407">
    <cfRule type="cellIs" dxfId="13720" priority="1063" operator="lessThan">
      <formula>0</formula>
    </cfRule>
  </conditionalFormatting>
  <conditionalFormatting sqref="P404">
    <cfRule type="cellIs" dxfId="13719" priority="1062" operator="lessThan">
      <formula>0</formula>
    </cfRule>
  </conditionalFormatting>
  <conditionalFormatting sqref="Q408">
    <cfRule type="cellIs" dxfId="13718" priority="1059" operator="lessThan">
      <formula>0</formula>
    </cfRule>
  </conditionalFormatting>
  <conditionalFormatting sqref="B404">
    <cfRule type="cellIs" dxfId="13717" priority="1057" operator="lessThan">
      <formula>0</formula>
    </cfRule>
  </conditionalFormatting>
  <conditionalFormatting sqref="Q414">
    <cfRule type="cellIs" dxfId="13716" priority="1051" operator="lessThan">
      <formula>0</formula>
    </cfRule>
  </conditionalFormatting>
  <conditionalFormatting sqref="Q415">
    <cfRule type="cellIs" dxfId="13715" priority="1053" operator="lessThan">
      <formula>0</formula>
    </cfRule>
  </conditionalFormatting>
  <conditionalFormatting sqref="P410:Q410 Q411:Q413">
    <cfRule type="cellIs" dxfId="13714" priority="1056" operator="lessThan">
      <formula>0</formula>
    </cfRule>
  </conditionalFormatting>
  <conditionalFormatting sqref="P410">
    <cfRule type="cellIs" dxfId="13713" priority="1055" operator="lessThan">
      <formula>0</formula>
    </cfRule>
  </conditionalFormatting>
  <conditionalFormatting sqref="Q414">
    <cfRule type="cellIs" dxfId="13712" priority="1052" operator="lessThan">
      <formula>0</formula>
    </cfRule>
  </conditionalFormatting>
  <conditionalFormatting sqref="B410">
    <cfRule type="cellIs" dxfId="13711" priority="1050" operator="lessThan">
      <formula>0</formula>
    </cfRule>
  </conditionalFormatting>
  <conditionalFormatting sqref="Q432">
    <cfRule type="cellIs" dxfId="13710" priority="1044" operator="lessThan">
      <formula>0</formula>
    </cfRule>
  </conditionalFormatting>
  <conditionalFormatting sqref="P429:P431">
    <cfRule type="cellIs" dxfId="13709" priority="1047" operator="lessThan">
      <formula>0</formula>
    </cfRule>
  </conditionalFormatting>
  <conditionalFormatting sqref="Q433">
    <cfRule type="cellIs" dxfId="13708" priority="1046" operator="lessThan">
      <formula>0</formula>
    </cfRule>
  </conditionalFormatting>
  <conditionalFormatting sqref="P428:Q428 Q429:Q431">
    <cfRule type="cellIs" dxfId="13707" priority="1049" operator="lessThan">
      <formula>0</formula>
    </cfRule>
  </conditionalFormatting>
  <conditionalFormatting sqref="P428">
    <cfRule type="cellIs" dxfId="13706" priority="1048" operator="lessThan">
      <formula>0</formula>
    </cfRule>
  </conditionalFormatting>
  <conditionalFormatting sqref="Q432">
    <cfRule type="cellIs" dxfId="13705" priority="1045" operator="lessThan">
      <formula>0</formula>
    </cfRule>
  </conditionalFormatting>
  <conditionalFormatting sqref="H391">
    <cfRule type="cellIs" dxfId="13704" priority="1042" operator="lessThan">
      <formula>0</formula>
    </cfRule>
  </conditionalFormatting>
  <conditionalFormatting sqref="P435:P437">
    <cfRule type="cellIs" dxfId="13703" priority="1032" operator="lessThan">
      <formula>0</formula>
    </cfRule>
  </conditionalFormatting>
  <conditionalFormatting sqref="Q444">
    <cfRule type="cellIs" dxfId="13702" priority="1024" operator="lessThan">
      <formula>0</formula>
    </cfRule>
  </conditionalFormatting>
  <conditionalFormatting sqref="H384">
    <cfRule type="cellIs" dxfId="13701" priority="1041" operator="lessThan">
      <formula>0</formula>
    </cfRule>
  </conditionalFormatting>
  <conditionalFormatting sqref="H379">
    <cfRule type="cellIs" dxfId="13700" priority="1038" operator="lessThan">
      <formula>0</formula>
    </cfRule>
  </conditionalFormatting>
  <conditionalFormatting sqref="Q438">
    <cfRule type="cellIs" dxfId="13699" priority="1031" operator="lessThan">
      <formula>0</formula>
    </cfRule>
  </conditionalFormatting>
  <conditionalFormatting sqref="H373">
    <cfRule type="cellIs" dxfId="13698" priority="1035" operator="lessThan">
      <formula>0</formula>
    </cfRule>
  </conditionalFormatting>
  <conditionalFormatting sqref="P441:P443">
    <cfRule type="cellIs" dxfId="13697" priority="1026" operator="lessThan">
      <formula>0</formula>
    </cfRule>
  </conditionalFormatting>
  <conditionalFormatting sqref="P434:Q434 Q435:Q437">
    <cfRule type="cellIs" dxfId="13696" priority="1034" operator="lessThan">
      <formula>0</formula>
    </cfRule>
  </conditionalFormatting>
  <conditionalFormatting sqref="P434">
    <cfRule type="cellIs" dxfId="13695" priority="1033" operator="lessThan">
      <formula>0</formula>
    </cfRule>
  </conditionalFormatting>
  <conditionalFormatting sqref="B434">
    <cfRule type="cellIs" dxfId="13694" priority="1029" operator="lessThan">
      <formula>0</formula>
    </cfRule>
  </conditionalFormatting>
  <conditionalFormatting sqref="Q445:Q446">
    <cfRule type="cellIs" dxfId="13693" priority="1020" operator="lessThan">
      <formula>0</formula>
    </cfRule>
  </conditionalFormatting>
  <conditionalFormatting sqref="Q444">
    <cfRule type="cellIs" dxfId="13692" priority="1023" operator="lessThan">
      <formula>0</formula>
    </cfRule>
  </conditionalFormatting>
  <conditionalFormatting sqref="B446">
    <cfRule type="cellIs" dxfId="13691" priority="1019" operator="lessThan">
      <formula>0</formula>
    </cfRule>
  </conditionalFormatting>
  <conditionalFormatting sqref="B440">
    <cfRule type="cellIs" dxfId="13690" priority="1022" operator="lessThan">
      <formula>0</formula>
    </cfRule>
  </conditionalFormatting>
  <conditionalFormatting sqref="P446">
    <cfRule type="cellIs" dxfId="13689" priority="1025" operator="lessThan">
      <formula>0</formula>
    </cfRule>
  </conditionalFormatting>
  <conditionalFormatting sqref="B447">
    <cfRule type="cellIs" dxfId="13688" priority="1018" operator="lessThan">
      <formula>0</formula>
    </cfRule>
  </conditionalFormatting>
  <conditionalFormatting sqref="Q439">
    <cfRule type="cellIs" dxfId="13687" priority="1021" operator="lessThan">
      <formula>0</formula>
    </cfRule>
  </conditionalFormatting>
  <conditionalFormatting sqref="Q448:Q450">
    <cfRule type="cellIs" dxfId="13686" priority="1017" operator="lessThan">
      <formula>0</formula>
    </cfRule>
  </conditionalFormatting>
  <conditionalFormatting sqref="P448:P450">
    <cfRule type="cellIs" dxfId="13685" priority="1016" operator="lessThan">
      <formula>0</formula>
    </cfRule>
  </conditionalFormatting>
  <conditionalFormatting sqref="Q603">
    <cfRule type="cellIs" dxfId="13684" priority="991" operator="lessThan">
      <formula>0</formula>
    </cfRule>
  </conditionalFormatting>
  <conditionalFormatting sqref="B625">
    <cfRule type="cellIs" dxfId="13683" priority="955" operator="lessThan">
      <formula>0</formula>
    </cfRule>
  </conditionalFormatting>
  <conditionalFormatting sqref="P454:P456">
    <cfRule type="cellIs" dxfId="13682" priority="1012" operator="lessThan">
      <formula>0</formula>
    </cfRule>
  </conditionalFormatting>
  <conditionalFormatting sqref="Q457">
    <cfRule type="cellIs" dxfId="13681" priority="1011" operator="lessThan">
      <formula>0</formula>
    </cfRule>
  </conditionalFormatting>
  <conditionalFormatting sqref="Q597">
    <cfRule type="cellIs" dxfId="13680" priority="1000" operator="lessThan">
      <formula>0</formula>
    </cfRule>
  </conditionalFormatting>
  <conditionalFormatting sqref="Q451">
    <cfRule type="cellIs" dxfId="13679" priority="1015" operator="lessThan">
      <formula>0</formula>
    </cfRule>
  </conditionalFormatting>
  <conditionalFormatting sqref="Q451">
    <cfRule type="cellIs" dxfId="13678" priority="1014" operator="lessThan">
      <formula>0</formula>
    </cfRule>
  </conditionalFormatting>
  <conditionalFormatting sqref="Q457">
    <cfRule type="cellIs" dxfId="13677" priority="1010" operator="lessThan">
      <formula>0</formula>
    </cfRule>
  </conditionalFormatting>
  <conditionalFormatting sqref="J593:N595 J596:M596">
    <cfRule type="cellIs" dxfId="13676" priority="1004" operator="lessThan">
      <formula>0</formula>
    </cfRule>
  </conditionalFormatting>
  <conditionalFormatting sqref="B453">
    <cfRule type="cellIs" dxfId="13675" priority="1008" operator="lessThan">
      <formula>0</formula>
    </cfRule>
  </conditionalFormatting>
  <conditionalFormatting sqref="P599:P602">
    <cfRule type="cellIs" dxfId="13674" priority="997" operator="lessThan">
      <formula>0</formula>
    </cfRule>
  </conditionalFormatting>
  <conditionalFormatting sqref="Q454:Q456">
    <cfRule type="cellIs" dxfId="13673" priority="1013" operator="lessThan">
      <formula>0</formula>
    </cfRule>
  </conditionalFormatting>
  <conditionalFormatting sqref="Q593:Q595">
    <cfRule type="cellIs" dxfId="13672" priority="1007" operator="lessThan">
      <formula>0</formula>
    </cfRule>
  </conditionalFormatting>
  <conditionalFormatting sqref="Q596">
    <cfRule type="cellIs" dxfId="13671" priority="1002" operator="lessThan">
      <formula>0</formula>
    </cfRule>
  </conditionalFormatting>
  <conditionalFormatting sqref="Q452">
    <cfRule type="cellIs" dxfId="13670" priority="1009" operator="lessThan">
      <formula>0</formula>
    </cfRule>
  </conditionalFormatting>
  <conditionalFormatting sqref="B592">
    <cfRule type="cellIs" dxfId="13669" priority="999" operator="lessThan">
      <formula>0</formula>
    </cfRule>
  </conditionalFormatting>
  <conditionalFormatting sqref="P593:P595">
    <cfRule type="cellIs" dxfId="13668" priority="1006" operator="lessThan">
      <formula>0</formula>
    </cfRule>
  </conditionalFormatting>
  <conditionalFormatting sqref="J594">
    <cfRule type="cellIs" dxfId="13667" priority="1003" operator="lessThan">
      <formula>0</formula>
    </cfRule>
  </conditionalFormatting>
  <conditionalFormatting sqref="Q602">
    <cfRule type="cellIs" dxfId="13666" priority="992" operator="lessThan">
      <formula>0</formula>
    </cfRule>
  </conditionalFormatting>
  <conditionalFormatting sqref="J595:N595 K593:N594 J596:M596">
    <cfRule type="cellIs" dxfId="13665" priority="1005" operator="lessThan">
      <formula>0</formula>
    </cfRule>
  </conditionalFormatting>
  <conditionalFormatting sqref="Q596">
    <cfRule type="cellIs" dxfId="13664" priority="1001" operator="lessThan">
      <formula>0</formula>
    </cfRule>
  </conditionalFormatting>
  <conditionalFormatting sqref="J599:N599 J601:N602 J600:M600">
    <cfRule type="cellIs" dxfId="13663" priority="995" operator="lessThan">
      <formula>0</formula>
    </cfRule>
  </conditionalFormatting>
  <conditionalFormatting sqref="P616:P619">
    <cfRule type="cellIs" dxfId="13662" priority="989" operator="lessThan">
      <formula>0</formula>
    </cfRule>
  </conditionalFormatting>
  <conditionalFormatting sqref="Q602">
    <cfRule type="cellIs" dxfId="13661" priority="993" operator="lessThan">
      <formula>0</formula>
    </cfRule>
  </conditionalFormatting>
  <conditionalFormatting sqref="J600">
    <cfRule type="cellIs" dxfId="13660" priority="994" operator="lessThan">
      <formula>0</formula>
    </cfRule>
  </conditionalFormatting>
  <conditionalFormatting sqref="J601:N602 K599:N599 K600:M600">
    <cfRule type="cellIs" dxfId="13659" priority="996" operator="lessThan">
      <formula>0</formula>
    </cfRule>
  </conditionalFormatting>
  <conditionalFormatting sqref="Q599:Q601">
    <cfRule type="cellIs" dxfId="13658" priority="998" operator="lessThan">
      <formula>0</formula>
    </cfRule>
  </conditionalFormatting>
  <conditionalFormatting sqref="Q629">
    <cfRule type="cellIs" dxfId="13657" priority="959" operator="lessThan">
      <formula>0</formula>
    </cfRule>
  </conditionalFormatting>
  <conditionalFormatting sqref="I626">
    <cfRule type="cellIs" dxfId="13656" priority="962" operator="lessThan">
      <formula>0</formula>
    </cfRule>
  </conditionalFormatting>
  <conditionalFormatting sqref="C616:N619">
    <cfRule type="cellIs" dxfId="13655" priority="987" operator="lessThan">
      <formula>0</formula>
    </cfRule>
  </conditionalFormatting>
  <conditionalFormatting sqref="Q619">
    <cfRule type="cellIs" dxfId="13654" priority="983" operator="lessThan">
      <formula>0</formula>
    </cfRule>
  </conditionalFormatting>
  <conditionalFormatting sqref="I616">
    <cfRule type="cellIs" dxfId="13653" priority="986" operator="lessThan">
      <formula>0</formula>
    </cfRule>
  </conditionalFormatting>
  <conditionalFormatting sqref="H621:H624">
    <cfRule type="cellIs" dxfId="13652" priority="969" operator="lessThan">
      <formula>0</formula>
    </cfRule>
  </conditionalFormatting>
  <conditionalFormatting sqref="Q619">
    <cfRule type="cellIs" dxfId="13651" priority="984" operator="lessThan">
      <formula>0</formula>
    </cfRule>
  </conditionalFormatting>
  <conditionalFormatting sqref="H616">
    <cfRule type="cellIs" dxfId="13650" priority="980" operator="lessThan">
      <formula>0</formula>
    </cfRule>
  </conditionalFormatting>
  <conditionalFormatting sqref="H616:H619">
    <cfRule type="cellIs" dxfId="13649" priority="981" operator="lessThan">
      <formula>0</formula>
    </cfRule>
  </conditionalFormatting>
  <conditionalFormatting sqref="C617:J617">
    <cfRule type="cellIs" dxfId="13648" priority="985" operator="lessThan">
      <formula>0</formula>
    </cfRule>
  </conditionalFormatting>
  <conditionalFormatting sqref="H617:H619">
    <cfRule type="cellIs" dxfId="13647" priority="982" operator="lessThan">
      <formula>0</formula>
    </cfRule>
  </conditionalFormatting>
  <conditionalFormatting sqref="I617 K616:N617 C618:N619">
    <cfRule type="cellIs" dxfId="13646" priority="988" operator="lessThan">
      <formula>0</formula>
    </cfRule>
  </conditionalFormatting>
  <conditionalFormatting sqref="Q616:Q618">
    <cfRule type="cellIs" dxfId="13645" priority="990" operator="lessThan">
      <formula>0</formula>
    </cfRule>
  </conditionalFormatting>
  <conditionalFormatting sqref="B615">
    <cfRule type="cellIs" dxfId="13644" priority="979" operator="lessThan">
      <formula>0</formula>
    </cfRule>
  </conditionalFormatting>
  <conditionalFormatting sqref="Q624">
    <cfRule type="cellIs" dxfId="13643" priority="971" operator="lessThan">
      <formula>0</formula>
    </cfRule>
  </conditionalFormatting>
  <conditionalFormatting sqref="I621">
    <cfRule type="cellIs" dxfId="13642" priority="974" operator="lessThan">
      <formula>0</formula>
    </cfRule>
  </conditionalFormatting>
  <conditionalFormatting sqref="C621:N624">
    <cfRule type="cellIs" dxfId="13641" priority="975" operator="lessThan">
      <formula>0</formula>
    </cfRule>
  </conditionalFormatting>
  <conditionalFormatting sqref="Q624">
    <cfRule type="cellIs" dxfId="13640" priority="972" operator="lessThan">
      <formula>0</formula>
    </cfRule>
  </conditionalFormatting>
  <conditionalFormatting sqref="H621">
    <cfRule type="cellIs" dxfId="13639" priority="968" operator="lessThan">
      <formula>0</formula>
    </cfRule>
  </conditionalFormatting>
  <conditionalFormatting sqref="P621:P624">
    <cfRule type="cellIs" dxfId="13638" priority="977" operator="lessThan">
      <formula>0</formula>
    </cfRule>
  </conditionalFormatting>
  <conditionalFormatting sqref="C622:J622">
    <cfRule type="cellIs" dxfId="13637" priority="973" operator="lessThan">
      <formula>0</formula>
    </cfRule>
  </conditionalFormatting>
  <conditionalFormatting sqref="H622:H624">
    <cfRule type="cellIs" dxfId="13636" priority="970" operator="lessThan">
      <formula>0</formula>
    </cfRule>
  </conditionalFormatting>
  <conditionalFormatting sqref="I622 K621:N622 C623:N624">
    <cfRule type="cellIs" dxfId="13635" priority="976" operator="lessThan">
      <formula>0</formula>
    </cfRule>
  </conditionalFormatting>
  <conditionalFormatting sqref="Q621:Q623">
    <cfRule type="cellIs" dxfId="13634" priority="978" operator="lessThan">
      <formula>0</formula>
    </cfRule>
  </conditionalFormatting>
  <conditionalFormatting sqref="B620">
    <cfRule type="cellIs" dxfId="13633" priority="967" operator="lessThan">
      <formula>0</formula>
    </cfRule>
  </conditionalFormatting>
  <conditionalFormatting sqref="C626:N629">
    <cfRule type="cellIs" dxfId="13632" priority="963" operator="lessThan">
      <formula>0</formula>
    </cfRule>
  </conditionalFormatting>
  <conditionalFormatting sqref="Q629">
    <cfRule type="cellIs" dxfId="13631" priority="960" operator="lessThan">
      <formula>0</formula>
    </cfRule>
  </conditionalFormatting>
  <conditionalFormatting sqref="H626">
    <cfRule type="cellIs" dxfId="13630" priority="956" operator="lessThan">
      <formula>0</formula>
    </cfRule>
  </conditionalFormatting>
  <conditionalFormatting sqref="H626:H629">
    <cfRule type="cellIs" dxfId="13629" priority="957" operator="lessThan">
      <formula>0</formula>
    </cfRule>
  </conditionalFormatting>
  <conditionalFormatting sqref="P626:P629">
    <cfRule type="cellIs" dxfId="13628" priority="965" operator="lessThan">
      <formula>0</formula>
    </cfRule>
  </conditionalFormatting>
  <conditionalFormatting sqref="C627:J627">
    <cfRule type="cellIs" dxfId="13627" priority="961" operator="lessThan">
      <formula>0</formula>
    </cfRule>
  </conditionalFormatting>
  <conditionalFormatting sqref="H627:H629">
    <cfRule type="cellIs" dxfId="13626" priority="958" operator="lessThan">
      <formula>0</formula>
    </cfRule>
  </conditionalFormatting>
  <conditionalFormatting sqref="I627 K626:N627 C628:N629">
    <cfRule type="cellIs" dxfId="13625" priority="964" operator="lessThan">
      <formula>0</formula>
    </cfRule>
  </conditionalFormatting>
  <conditionalFormatting sqref="Q626:Q628">
    <cfRule type="cellIs" dxfId="13624" priority="966" operator="lessThan">
      <formula>0</formula>
    </cfRule>
  </conditionalFormatting>
  <conditionalFormatting sqref="C351:I351">
    <cfRule type="cellIs" dxfId="13623" priority="952" operator="lessThan">
      <formula>0</formula>
    </cfRule>
  </conditionalFormatting>
  <conditionalFormatting sqref="C353:I354">
    <cfRule type="cellIs" dxfId="13622" priority="953" operator="lessThan">
      <formula>0</formula>
    </cfRule>
  </conditionalFormatting>
  <conditionalFormatting sqref="P506:Q506">
    <cfRule type="cellIs" dxfId="13621" priority="936" operator="lessThan">
      <formula>0</formula>
    </cfRule>
  </conditionalFormatting>
  <conditionalFormatting sqref="P499:P502">
    <cfRule type="cellIs" dxfId="13620" priority="937" operator="lessThan">
      <formula>0</formula>
    </cfRule>
  </conditionalFormatting>
  <conditionalFormatting sqref="Q611:Q613">
    <cfRule type="cellIs" dxfId="13619" priority="899" operator="lessThan">
      <formula>0</formula>
    </cfRule>
  </conditionalFormatting>
  <conditionalFormatting sqref="B498">
    <cfRule type="cellIs" dxfId="13618" priority="954" operator="lessThan">
      <formula>0</formula>
    </cfRule>
  </conditionalFormatting>
  <conditionalFormatting sqref="N427">
    <cfRule type="cellIs" dxfId="13617" priority="678" operator="lessThan">
      <formula>0</formula>
    </cfRule>
  </conditionalFormatting>
  <conditionalFormatting sqref="C352:I352">
    <cfRule type="cellIs" dxfId="13616" priority="951" operator="lessThan">
      <formula>0</formula>
    </cfRule>
  </conditionalFormatting>
  <conditionalFormatting sqref="C355:I355">
    <cfRule type="cellIs" dxfId="13615" priority="950" operator="lessThan">
      <formula>0</formula>
    </cfRule>
  </conditionalFormatting>
  <conditionalFormatting sqref="C365:I366">
    <cfRule type="cellIs" dxfId="13614" priority="949" operator="lessThan">
      <formula>0</formula>
    </cfRule>
  </conditionalFormatting>
  <conditionalFormatting sqref="C363:I363">
    <cfRule type="cellIs" dxfId="13613" priority="948" operator="lessThan">
      <formula>0</formula>
    </cfRule>
  </conditionalFormatting>
  <conditionalFormatting sqref="C364:I364">
    <cfRule type="cellIs" dxfId="13612" priority="947" operator="lessThan">
      <formula>0</formula>
    </cfRule>
  </conditionalFormatting>
  <conditionalFormatting sqref="C367:I367">
    <cfRule type="cellIs" dxfId="13611" priority="946" operator="lessThan">
      <formula>0</formula>
    </cfRule>
  </conditionalFormatting>
  <conditionalFormatting sqref="C593:I596">
    <cfRule type="cellIs" dxfId="13610" priority="944" operator="lessThan">
      <formula>0</formula>
    </cfRule>
  </conditionalFormatting>
  <conditionalFormatting sqref="C594:I594">
    <cfRule type="cellIs" dxfId="13609" priority="943" operator="lessThan">
      <formula>0</formula>
    </cfRule>
  </conditionalFormatting>
  <conditionalFormatting sqref="C595:I596">
    <cfRule type="cellIs" dxfId="13608" priority="945" operator="lessThan">
      <formula>0</formula>
    </cfRule>
  </conditionalFormatting>
  <conditionalFormatting sqref="Q551">
    <cfRule type="cellIs" dxfId="13607" priority="925" operator="lessThan">
      <formula>0</formula>
    </cfRule>
  </conditionalFormatting>
  <conditionalFormatting sqref="Q551">
    <cfRule type="cellIs" dxfId="13606" priority="926" operator="lessThan">
      <formula>0</formula>
    </cfRule>
  </conditionalFormatting>
  <conditionalFormatting sqref="C599:I602">
    <cfRule type="cellIs" dxfId="13605" priority="941" operator="lessThan">
      <formula>0</formula>
    </cfRule>
  </conditionalFormatting>
  <conditionalFormatting sqref="C600:I600">
    <cfRule type="cellIs" dxfId="13604" priority="940" operator="lessThan">
      <formula>0</formula>
    </cfRule>
  </conditionalFormatting>
  <conditionalFormatting sqref="C601:I602">
    <cfRule type="cellIs" dxfId="13603" priority="942" operator="lessThan">
      <formula>0</formula>
    </cfRule>
  </conditionalFormatting>
  <conditionalFormatting sqref="C461:C464">
    <cfRule type="cellIs" dxfId="13602" priority="939" operator="lessThan">
      <formula>0</formula>
    </cfRule>
  </conditionalFormatting>
  <conditionalFormatting sqref="P468:P471">
    <cfRule type="cellIs" dxfId="13601" priority="938" operator="lessThan">
      <formula>0</formula>
    </cfRule>
  </conditionalFormatting>
  <conditionalFormatting sqref="Q507:Q510">
    <cfRule type="cellIs" dxfId="13600" priority="935" operator="lessThan">
      <formula>0</formula>
    </cfRule>
  </conditionalFormatting>
  <conditionalFormatting sqref="Q511:Q512">
    <cfRule type="cellIs" dxfId="13599" priority="934" operator="lessThan">
      <formula>0</formula>
    </cfRule>
  </conditionalFormatting>
  <conditionalFormatting sqref="Q512">
    <cfRule type="cellIs" dxfId="13598" priority="933" operator="lessThan">
      <formula>0</formula>
    </cfRule>
  </conditionalFormatting>
  <conditionalFormatting sqref="Q511">
    <cfRule type="cellIs" dxfId="13597" priority="932" operator="lessThan">
      <formula>0</formula>
    </cfRule>
  </conditionalFormatting>
  <conditionalFormatting sqref="P507:P510">
    <cfRule type="cellIs" dxfId="13596" priority="931" operator="lessThan">
      <formula>0</formula>
    </cfRule>
  </conditionalFormatting>
  <conditionalFormatting sqref="B506">
    <cfRule type="cellIs" dxfId="13595" priority="930" operator="lessThan">
      <formula>0</formula>
    </cfRule>
  </conditionalFormatting>
  <conditionalFormatting sqref="C611:N614">
    <cfRule type="cellIs" dxfId="13594" priority="896" operator="lessThan">
      <formula>0</formula>
    </cfRule>
  </conditionalFormatting>
  <conditionalFormatting sqref="Q614">
    <cfRule type="cellIs" dxfId="13593" priority="893" operator="lessThan">
      <formula>0</formula>
    </cfRule>
  </conditionalFormatting>
  <conditionalFormatting sqref="P547:P550">
    <cfRule type="cellIs" dxfId="13592" priority="924" operator="lessThan">
      <formula>0</formula>
    </cfRule>
  </conditionalFormatting>
  <conditionalFormatting sqref="H611:H614">
    <cfRule type="cellIs" dxfId="13591" priority="890" operator="lessThan">
      <formula>0</formula>
    </cfRule>
  </conditionalFormatting>
  <conditionalFormatting sqref="Q504">
    <cfRule type="cellIs" dxfId="13590" priority="929" operator="lessThan">
      <formula>0</formula>
    </cfRule>
  </conditionalFormatting>
  <conditionalFormatting sqref="Q547:Q550 Q552 Q554:Q560">
    <cfRule type="cellIs" dxfId="13589" priority="928" operator="lessThan">
      <formula>0</formula>
    </cfRule>
  </conditionalFormatting>
  <conditionalFormatting sqref="P546">
    <cfRule type="cellIs" dxfId="13588" priority="927" operator="lessThan">
      <formula>0</formula>
    </cfRule>
  </conditionalFormatting>
  <conditionalFormatting sqref="P554:P558">
    <cfRule type="cellIs" dxfId="13587" priority="923" operator="lessThan">
      <formula>0</formula>
    </cfRule>
  </conditionalFormatting>
  <conditionalFormatting sqref="Q570:Q573 Q575">
    <cfRule type="cellIs" dxfId="13586" priority="921" operator="lessThan">
      <formula>0</formula>
    </cfRule>
  </conditionalFormatting>
  <conditionalFormatting sqref="B546">
    <cfRule type="cellIs" dxfId="13585" priority="922" operator="lessThan">
      <formula>0</formula>
    </cfRule>
  </conditionalFormatting>
  <conditionalFormatting sqref="P569">
    <cfRule type="cellIs" dxfId="13584" priority="920" operator="lessThan">
      <formula>0</formula>
    </cfRule>
  </conditionalFormatting>
  <conditionalFormatting sqref="Q574">
    <cfRule type="cellIs" dxfId="13583" priority="919" operator="lessThan">
      <formula>0</formula>
    </cfRule>
  </conditionalFormatting>
  <conditionalFormatting sqref="Q574">
    <cfRule type="cellIs" dxfId="13582" priority="918" operator="lessThan">
      <formula>0</formula>
    </cfRule>
  </conditionalFormatting>
  <conditionalFormatting sqref="P570:P573">
    <cfRule type="cellIs" dxfId="13581" priority="917" operator="lessThan">
      <formula>0</formula>
    </cfRule>
  </conditionalFormatting>
  <conditionalFormatting sqref="Q582 Q577:Q580">
    <cfRule type="cellIs" dxfId="13580" priority="915" operator="lessThan">
      <formula>0</formula>
    </cfRule>
  </conditionalFormatting>
  <conditionalFormatting sqref="Q581">
    <cfRule type="cellIs" dxfId="13579" priority="913" operator="lessThan">
      <formula>0</formula>
    </cfRule>
  </conditionalFormatting>
  <conditionalFormatting sqref="B569">
    <cfRule type="cellIs" dxfId="13578" priority="916" operator="lessThan">
      <formula>0</formula>
    </cfRule>
  </conditionalFormatting>
  <conditionalFormatting sqref="P576">
    <cfRule type="cellIs" dxfId="13577" priority="914" operator="lessThan">
      <formula>0</formula>
    </cfRule>
  </conditionalFormatting>
  <conditionalFormatting sqref="P577:P580">
    <cfRule type="cellIs" dxfId="13576" priority="911" operator="lessThan">
      <formula>0</formula>
    </cfRule>
  </conditionalFormatting>
  <conditionalFormatting sqref="Q581">
    <cfRule type="cellIs" dxfId="13575" priority="912" operator="lessThan">
      <formula>0</formula>
    </cfRule>
  </conditionalFormatting>
  <conditionalFormatting sqref="P605:P607 P609">
    <cfRule type="cellIs" dxfId="13574" priority="909" operator="lessThan">
      <formula>0</formula>
    </cfRule>
  </conditionalFormatting>
  <conditionalFormatting sqref="Q605:Q607">
    <cfRule type="cellIs" dxfId="13573" priority="910" operator="lessThan">
      <formula>0</formula>
    </cfRule>
  </conditionalFormatting>
  <conditionalFormatting sqref="C607:I607">
    <cfRule type="cellIs" dxfId="13572" priority="902" operator="lessThan">
      <formula>0</formula>
    </cfRule>
  </conditionalFormatting>
  <conditionalFormatting sqref="C605:I607">
    <cfRule type="cellIs" dxfId="13571" priority="901" operator="lessThan">
      <formula>0</formula>
    </cfRule>
  </conditionalFormatting>
  <conditionalFormatting sqref="B604">
    <cfRule type="cellIs" dxfId="13570" priority="903" operator="lessThan">
      <formula>0</formula>
    </cfRule>
  </conditionalFormatting>
  <conditionalFormatting sqref="J605:N607">
    <cfRule type="cellIs" dxfId="13569" priority="907" operator="lessThan">
      <formula>0</formula>
    </cfRule>
  </conditionalFormatting>
  <conditionalFormatting sqref="P611:P614">
    <cfRule type="cellIs" dxfId="13568" priority="898" operator="lessThan">
      <formula>0</formula>
    </cfRule>
  </conditionalFormatting>
  <conditionalFormatting sqref="Q608:Q609">
    <cfRule type="cellIs" dxfId="13567" priority="904" operator="lessThan">
      <formula>0</formula>
    </cfRule>
  </conditionalFormatting>
  <conditionalFormatting sqref="C433:M433">
    <cfRule type="cellIs" dxfId="13566" priority="676" operator="lessThan">
      <formula>0</formula>
    </cfRule>
  </conditionalFormatting>
  <conditionalFormatting sqref="Q608:Q609">
    <cfRule type="cellIs" dxfId="13565" priority="905" operator="lessThan">
      <formula>0</formula>
    </cfRule>
  </conditionalFormatting>
  <conditionalFormatting sqref="J606">
    <cfRule type="cellIs" dxfId="13564" priority="906" operator="lessThan">
      <formula>0</formula>
    </cfRule>
  </conditionalFormatting>
  <conditionalFormatting sqref="J607:N607 K605:N606">
    <cfRule type="cellIs" dxfId="13563" priority="908" operator="lessThan">
      <formula>0</formula>
    </cfRule>
  </conditionalFormatting>
  <conditionalFormatting sqref="I612 K611:N612 C613:N614">
    <cfRule type="cellIs" dxfId="13562" priority="897" operator="lessThan">
      <formula>0</formula>
    </cfRule>
  </conditionalFormatting>
  <conditionalFormatting sqref="N427">
    <cfRule type="cellIs" dxfId="13561" priority="679" operator="lessThan">
      <formula>0</formula>
    </cfRule>
  </conditionalFormatting>
  <conditionalFormatting sqref="B429:N429">
    <cfRule type="cellIs" dxfId="13560" priority="671" operator="lessThan">
      <formula>0</formula>
    </cfRule>
  </conditionalFormatting>
  <conditionalFormatting sqref="C606:I606">
    <cfRule type="cellIs" dxfId="13559" priority="900" operator="lessThan">
      <formula>0</formula>
    </cfRule>
  </conditionalFormatting>
  <conditionalFormatting sqref="B429:N429">
    <cfRule type="cellIs" dxfId="13558" priority="672" operator="lessThan">
      <formula>0</formula>
    </cfRule>
  </conditionalFormatting>
  <conditionalFormatting sqref="H433">
    <cfRule type="cellIs" dxfId="13557" priority="675" operator="lessThan">
      <formula>0</formula>
    </cfRule>
  </conditionalFormatting>
  <conditionalFormatting sqref="B433">
    <cfRule type="cellIs" dxfId="13556" priority="674" operator="lessThan">
      <formula>0</formula>
    </cfRule>
  </conditionalFormatting>
  <conditionalFormatting sqref="B433">
    <cfRule type="cellIs" dxfId="13555" priority="673" operator="lessThan">
      <formula>0</formula>
    </cfRule>
  </conditionalFormatting>
  <conditionalFormatting sqref="B429:N429">
    <cfRule type="cellIs" dxfId="13554" priority="669" operator="lessThan">
      <formula>0</formula>
    </cfRule>
  </conditionalFormatting>
  <conditionalFormatting sqref="B429:N429">
    <cfRule type="cellIs" dxfId="13553" priority="670" operator="lessThan">
      <formula>0</formula>
    </cfRule>
  </conditionalFormatting>
  <conditionalFormatting sqref="B435:N435">
    <cfRule type="cellIs" dxfId="13552" priority="656" operator="lessThan">
      <formula>0</formula>
    </cfRule>
  </conditionalFormatting>
  <conditionalFormatting sqref="H611">
    <cfRule type="cellIs" dxfId="13551" priority="889" operator="lessThan">
      <formula>0</formula>
    </cfRule>
  </conditionalFormatting>
  <conditionalFormatting sqref="C433:M433">
    <cfRule type="cellIs" dxfId="13550" priority="677" operator="lessThan">
      <formula>0</formula>
    </cfRule>
  </conditionalFormatting>
  <conditionalFormatting sqref="H612:H614">
    <cfRule type="cellIs" dxfId="13549" priority="891" operator="lessThan">
      <formula>0</formula>
    </cfRule>
  </conditionalFormatting>
  <conditionalFormatting sqref="Q614">
    <cfRule type="cellIs" dxfId="13548" priority="892" operator="lessThan">
      <formula>0</formula>
    </cfRule>
  </conditionalFormatting>
  <conditionalFormatting sqref="I611">
    <cfRule type="cellIs" dxfId="13547" priority="895" operator="lessThan">
      <formula>0</formula>
    </cfRule>
  </conditionalFormatting>
  <conditionalFormatting sqref="N439">
    <cfRule type="cellIs" dxfId="13546" priority="649" operator="lessThan">
      <formula>0</formula>
    </cfRule>
  </conditionalFormatting>
  <conditionalFormatting sqref="C612:J612">
    <cfRule type="cellIs" dxfId="13545" priority="894" operator="lessThan">
      <formula>0</formula>
    </cfRule>
  </conditionalFormatting>
  <conditionalFormatting sqref="B610">
    <cfRule type="cellIs" dxfId="13544" priority="888" operator="lessThan">
      <formula>0</formula>
    </cfRule>
  </conditionalFormatting>
  <conditionalFormatting sqref="B435:N435">
    <cfRule type="cellIs" dxfId="13543" priority="655" operator="lessThan">
      <formula>0</formula>
    </cfRule>
  </conditionalFormatting>
  <conditionalFormatting sqref="C445:M445">
    <cfRule type="cellIs" dxfId="13542" priority="646" operator="lessThan">
      <formula>0</formula>
    </cfRule>
  </conditionalFormatting>
  <conditionalFormatting sqref="C445:M445">
    <cfRule type="cellIs" dxfId="13541" priority="647" operator="lessThan">
      <formula>0</formula>
    </cfRule>
  </conditionalFormatting>
  <conditionalFormatting sqref="B435:N435">
    <cfRule type="cellIs" dxfId="13540" priority="654" operator="lessThan">
      <formula>0</formula>
    </cfRule>
  </conditionalFormatting>
  <conditionalFormatting sqref="N438">
    <cfRule type="cellIs" dxfId="13539" priority="650" operator="lessThan">
      <formula>0</formula>
    </cfRule>
  </conditionalFormatting>
  <conditionalFormatting sqref="B435:N435">
    <cfRule type="cellIs" dxfId="13538" priority="653" operator="lessThan">
      <formula>0</formula>
    </cfRule>
  </conditionalFormatting>
  <conditionalFormatting sqref="B435:N435">
    <cfRule type="cellIs" dxfId="13537" priority="651" operator="lessThan">
      <formula>0</formula>
    </cfRule>
  </conditionalFormatting>
  <conditionalFormatting sqref="B598">
    <cfRule type="cellIs" dxfId="13536" priority="887" operator="lessThan">
      <formula>0</formula>
    </cfRule>
  </conditionalFormatting>
  <conditionalFormatting sqref="N439">
    <cfRule type="cellIs" dxfId="13535" priority="648" operator="lessThan">
      <formula>0</formula>
    </cfRule>
  </conditionalFormatting>
  <conditionalFormatting sqref="B435:N435">
    <cfRule type="cellIs" dxfId="13534" priority="652" operator="lessThan">
      <formula>0</formula>
    </cfRule>
  </conditionalFormatting>
  <conditionalFormatting sqref="B598">
    <cfRule type="cellIs" dxfId="13533" priority="886" operator="lessThan">
      <formula>0</formula>
    </cfRule>
  </conditionalFormatting>
  <conditionalFormatting sqref="B641">
    <cfRule type="cellIs" dxfId="13532" priority="874" operator="lessThan">
      <formula>0</formula>
    </cfRule>
  </conditionalFormatting>
  <conditionalFormatting sqref="B591">
    <cfRule type="cellIs" dxfId="13531" priority="884" operator="lessThan">
      <formula>0</formula>
    </cfRule>
  </conditionalFormatting>
  <conditionalFormatting sqref="B591">
    <cfRule type="cellIs" dxfId="13530" priority="885" operator="lessThan">
      <formula>0</formula>
    </cfRule>
  </conditionalFormatting>
  <conditionalFormatting sqref="B609">
    <cfRule type="cellIs" dxfId="13529" priority="882" operator="lessThan">
      <formula>0</formula>
    </cfRule>
  </conditionalFormatting>
  <conditionalFormatting sqref="B609">
    <cfRule type="cellIs" dxfId="13528"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3527" priority="881" operator="lessThan">
      <formula>0</formula>
    </cfRule>
  </conditionalFormatting>
  <conditionalFormatting sqref="B646">
    <cfRule type="cellIs" dxfId="13526" priority="878" operator="lessThan">
      <formula>0</formula>
    </cfRule>
  </conditionalFormatting>
  <conditionalFormatting sqref="B631">
    <cfRule type="cellIs" dxfId="13525" priority="880" operator="lessThan">
      <formula>0</formula>
    </cfRule>
  </conditionalFormatting>
  <conditionalFormatting sqref="B635">
    <cfRule type="cellIs" dxfId="13524" priority="879" operator="lessThan">
      <formula>0</formula>
    </cfRule>
  </conditionalFormatting>
  <conditionalFormatting sqref="B662">
    <cfRule type="cellIs" dxfId="13523" priority="877" operator="lessThan">
      <formula>0</formula>
    </cfRule>
  </conditionalFormatting>
  <conditionalFormatting sqref="B671">
    <cfRule type="cellIs" dxfId="13522" priority="876" operator="lessThan">
      <formula>0</formula>
    </cfRule>
  </conditionalFormatting>
  <conditionalFormatting sqref="I674:N674 P672:Q675">
    <cfRule type="cellIs" dxfId="13521" priority="875" operator="lessThan">
      <formula>0</formula>
    </cfRule>
  </conditionalFormatting>
  <conditionalFormatting sqref="P641">
    <cfRule type="cellIs" dxfId="13520" priority="872" operator="lessThan">
      <formula>0</formula>
    </cfRule>
  </conditionalFormatting>
  <conditionalFormatting sqref="P641">
    <cfRule type="cellIs" dxfId="13519" priority="873" operator="lessThan">
      <formula>0</formula>
    </cfRule>
  </conditionalFormatting>
  <conditionalFormatting sqref="P422:Q422 Q423:Q425">
    <cfRule type="cellIs" dxfId="13518" priority="859" operator="lessThan">
      <formula>0</formula>
    </cfRule>
  </conditionalFormatting>
  <conditionalFormatting sqref="B416">
    <cfRule type="cellIs" dxfId="13517" priority="860" operator="lessThan">
      <formula>0</formula>
    </cfRule>
  </conditionalFormatting>
  <conditionalFormatting sqref="P423:P425">
    <cfRule type="cellIs" dxfId="13516" priority="857" operator="lessThan">
      <formula>0</formula>
    </cfRule>
  </conditionalFormatting>
  <conditionalFormatting sqref="P422">
    <cfRule type="cellIs" dxfId="13515" priority="858" operator="lessThan">
      <formula>0</formula>
    </cfRule>
  </conditionalFormatting>
  <conditionalFormatting sqref="Q426">
    <cfRule type="cellIs" dxfId="13514" priority="855" operator="lessThan">
      <formula>0</formula>
    </cfRule>
  </conditionalFormatting>
  <conditionalFormatting sqref="Q427">
    <cfRule type="cellIs" dxfId="13513" priority="856" operator="lessThan">
      <formula>0</formula>
    </cfRule>
  </conditionalFormatting>
  <conditionalFormatting sqref="B422">
    <cfRule type="cellIs" dxfId="13512" priority="853" operator="lessThan">
      <formula>0</formula>
    </cfRule>
  </conditionalFormatting>
  <conditionalFormatting sqref="Q426">
    <cfRule type="cellIs" dxfId="13511" priority="854" operator="lessThan">
      <formula>0</formula>
    </cfRule>
  </conditionalFormatting>
  <conditionalFormatting sqref="B454:N454">
    <cfRule type="cellIs" dxfId="13510" priority="609" operator="lessThan">
      <formula>0</formula>
    </cfRule>
  </conditionalFormatting>
  <conditionalFormatting sqref="B454:N454">
    <cfRule type="cellIs" dxfId="13509" priority="610" operator="lessThan">
      <formula>0</formula>
    </cfRule>
  </conditionalFormatting>
  <conditionalFormatting sqref="C652:I652">
    <cfRule type="cellIs" dxfId="13508" priority="871" operator="lessThan">
      <formula>0</formula>
    </cfRule>
  </conditionalFormatting>
  <conditionalFormatting sqref="C653:I653">
    <cfRule type="cellIs" dxfId="13507" priority="870" operator="lessThan">
      <formula>0</formula>
    </cfRule>
  </conditionalFormatting>
  <conditionalFormatting sqref="C658:M658">
    <cfRule type="cellIs" dxfId="13506" priority="869" operator="lessThan">
      <formula>0</formula>
    </cfRule>
  </conditionalFormatting>
  <conditionalFormatting sqref="C647:N647">
    <cfRule type="cellIs" dxfId="13505" priority="868" operator="lessThan">
      <formula>0</formula>
    </cfRule>
  </conditionalFormatting>
  <conditionalFormatting sqref="P650">
    <cfRule type="cellIs" dxfId="13504" priority="867" operator="lessThan">
      <formula>0</formula>
    </cfRule>
  </conditionalFormatting>
  <conditionalFormatting sqref="P417:P419">
    <cfRule type="cellIs" dxfId="13503" priority="864" operator="lessThan">
      <formula>0</formula>
    </cfRule>
  </conditionalFormatting>
  <conditionalFormatting sqref="Q420">
    <cfRule type="cellIs" dxfId="13502" priority="861" operator="lessThan">
      <formula>0</formula>
    </cfRule>
  </conditionalFormatting>
  <conditionalFormatting sqref="Q421">
    <cfRule type="cellIs" dxfId="13501" priority="863" operator="lessThan">
      <formula>0</formula>
    </cfRule>
  </conditionalFormatting>
  <conditionalFormatting sqref="P416:Q416 Q417:Q419">
    <cfRule type="cellIs" dxfId="13500" priority="866" operator="lessThan">
      <formula>0</formula>
    </cfRule>
  </conditionalFormatting>
  <conditionalFormatting sqref="P416">
    <cfRule type="cellIs" dxfId="13499" priority="865" operator="lessThan">
      <formula>0</formula>
    </cfRule>
  </conditionalFormatting>
  <conditionalFormatting sqref="Q420">
    <cfRule type="cellIs" dxfId="13498" priority="862" operator="lessThan">
      <formula>0</formula>
    </cfRule>
  </conditionalFormatting>
  <conditionalFormatting sqref="B454:N454">
    <cfRule type="cellIs" dxfId="13497" priority="608" operator="lessThan">
      <formula>0</formula>
    </cfRule>
  </conditionalFormatting>
  <conditionalFormatting sqref="B454:N454">
    <cfRule type="cellIs" dxfId="13496" priority="607" operator="lessThan">
      <formula>0</formula>
    </cfRule>
  </conditionalFormatting>
  <conditionalFormatting sqref="B454:N454">
    <cfRule type="cellIs" dxfId="13495" priority="606" operator="lessThan">
      <formula>0</formula>
    </cfRule>
  </conditionalFormatting>
  <conditionalFormatting sqref="B454:N454">
    <cfRule type="cellIs" dxfId="13494" priority="604" operator="lessThan">
      <formula>0</formula>
    </cfRule>
  </conditionalFormatting>
  <conditionalFormatting sqref="B454:N454">
    <cfRule type="cellIs" dxfId="13493" priority="605" operator="lessThan">
      <formula>0</formula>
    </cfRule>
  </conditionalFormatting>
  <conditionalFormatting sqref="N457">
    <cfRule type="cellIs" dxfId="13492" priority="602" operator="lessThan">
      <formula>0</formula>
    </cfRule>
  </conditionalFormatting>
  <conditionalFormatting sqref="B454:N454">
    <cfRule type="cellIs" dxfId="13491" priority="603" operator="lessThan">
      <formula>0</formula>
    </cfRule>
  </conditionalFormatting>
  <conditionalFormatting sqref="N458">
    <cfRule type="cellIs" dxfId="13490" priority="601" operator="lessThan">
      <formula>0</formula>
    </cfRule>
  </conditionalFormatting>
  <conditionalFormatting sqref="P530">
    <cfRule type="cellIs" dxfId="13489" priority="323" operator="lessThan">
      <formula>0</formula>
    </cfRule>
  </conditionalFormatting>
  <conditionalFormatting sqref="N458">
    <cfRule type="cellIs" dxfId="13488" priority="600" operator="lessThan">
      <formula>0</formula>
    </cfRule>
  </conditionalFormatting>
  <conditionalFormatting sqref="D461:N464">
    <cfRule type="cellIs" dxfId="13487" priority="597" operator="lessThan">
      <formula>0</formula>
    </cfRule>
  </conditionalFormatting>
  <conditionalFormatting sqref="P538">
    <cfRule type="cellIs" dxfId="13486" priority="320" operator="lessThan">
      <formula>0</formula>
    </cfRule>
  </conditionalFormatting>
  <conditionalFormatting sqref="B461:B464">
    <cfRule type="cellIs" dxfId="13485" priority="594" operator="lessThan">
      <formula>0</formula>
    </cfRule>
  </conditionalFormatting>
  <conditionalFormatting sqref="P553">
    <cfRule type="cellIs" dxfId="13484" priority="317" operator="lessThan">
      <formula>0</formula>
    </cfRule>
  </conditionalFormatting>
  <conditionalFormatting sqref="B512">
    <cfRule type="cellIs" dxfId="13483" priority="591" operator="lessThan">
      <formula>0</formula>
    </cfRule>
  </conditionalFormatting>
  <conditionalFormatting sqref="C512">
    <cfRule type="cellIs" dxfId="13482" priority="588" operator="lessThan">
      <formula>0</formula>
    </cfRule>
  </conditionalFormatting>
  <conditionalFormatting sqref="P561">
    <cfRule type="cellIs" dxfId="13481" priority="314" operator="lessThan">
      <formula>0</formula>
    </cfRule>
  </conditionalFormatting>
  <conditionalFormatting sqref="P590">
    <cfRule type="cellIs" dxfId="13480" priority="311" operator="lessThan">
      <formula>0</formula>
    </cfRule>
  </conditionalFormatting>
  <conditionalFormatting sqref="N365">
    <cfRule type="cellIs" dxfId="13479" priority="852" operator="lessThan">
      <formula>0</formula>
    </cfRule>
  </conditionalFormatting>
  <conditionalFormatting sqref="N371">
    <cfRule type="cellIs" dxfId="13478" priority="851" operator="lessThan">
      <formula>0</formula>
    </cfRule>
  </conditionalFormatting>
  <conditionalFormatting sqref="N377">
    <cfRule type="cellIs" dxfId="13477" priority="850" operator="lessThan">
      <formula>0</formula>
    </cfRule>
  </conditionalFormatting>
  <conditionalFormatting sqref="B376">
    <cfRule type="cellIs" dxfId="13476" priority="837" operator="lessThan">
      <formula>0</formula>
    </cfRule>
  </conditionalFormatting>
  <conditionalFormatting sqref="B588">
    <cfRule type="cellIs" dxfId="13475" priority="844" operator="lessThan">
      <formula>0</formula>
    </cfRule>
  </conditionalFormatting>
  <conditionalFormatting sqref="B371:B372">
    <cfRule type="cellIs" dxfId="13474" priority="842" operator="lessThan">
      <formula>0</formula>
    </cfRule>
  </conditionalFormatting>
  <conditionalFormatting sqref="B377:B378">
    <cfRule type="cellIs" dxfId="13473" priority="839" operator="lessThan">
      <formula>0</formula>
    </cfRule>
  </conditionalFormatting>
  <conditionalFormatting sqref="C351:M354">
    <cfRule type="cellIs" dxfId="13472" priority="849" operator="lessThan">
      <formula>0</formula>
    </cfRule>
  </conditionalFormatting>
  <conditionalFormatting sqref="B428">
    <cfRule type="cellIs" dxfId="13471" priority="848" operator="lessThan">
      <formula>0</formula>
    </cfRule>
  </conditionalFormatting>
  <conditionalFormatting sqref="B428">
    <cfRule type="cellIs" dxfId="13470" priority="847" operator="lessThan">
      <formula>0</formula>
    </cfRule>
  </conditionalFormatting>
  <conditionalFormatting sqref="B391 B397 B381:B385 B375:B379 B369:B373 B363:B367 B361 B351:B355">
    <cfRule type="cellIs" dxfId="13469" priority="846" operator="lessThan">
      <formula>0</formula>
    </cfRule>
  </conditionalFormatting>
  <conditionalFormatting sqref="B585:B587">
    <cfRule type="cellIs" dxfId="13468" priority="845" operator="lessThan">
      <formula>0</formula>
    </cfRule>
  </conditionalFormatting>
  <conditionalFormatting sqref="B584">
    <cfRule type="cellIs" dxfId="13467" priority="843" operator="lessThan">
      <formula>0</formula>
    </cfRule>
  </conditionalFormatting>
  <conditionalFormatting sqref="B397">
    <cfRule type="cellIs" dxfId="13466" priority="833" operator="lessThan">
      <formula>0</formula>
    </cfRule>
  </conditionalFormatting>
  <conditionalFormatting sqref="B369">
    <cfRule type="cellIs" dxfId="13465" priority="841" operator="lessThan">
      <formula>0</formula>
    </cfRule>
  </conditionalFormatting>
  <conditionalFormatting sqref="B370">
    <cfRule type="cellIs" dxfId="13464" priority="840" operator="lessThan">
      <formula>0</formula>
    </cfRule>
  </conditionalFormatting>
  <conditionalFormatting sqref="B375">
    <cfRule type="cellIs" dxfId="13463" priority="838" operator="lessThan">
      <formula>0</formula>
    </cfRule>
  </conditionalFormatting>
  <conditionalFormatting sqref="B383:B384">
    <cfRule type="cellIs" dxfId="13462" priority="836" operator="lessThan">
      <formula>0</formula>
    </cfRule>
  </conditionalFormatting>
  <conditionalFormatting sqref="B381">
    <cfRule type="cellIs" dxfId="13461" priority="835" operator="lessThan">
      <formula>0</formula>
    </cfRule>
  </conditionalFormatting>
  <conditionalFormatting sqref="B382">
    <cfRule type="cellIs" dxfId="13460" priority="834" operator="lessThan">
      <formula>0</formula>
    </cfRule>
  </conditionalFormatting>
  <conditionalFormatting sqref="B391">
    <cfRule type="cellIs" dxfId="13459" priority="832" operator="lessThan">
      <formula>0</formula>
    </cfRule>
  </conditionalFormatting>
  <conditionalFormatting sqref="B385">
    <cfRule type="cellIs" dxfId="13458" priority="831" operator="lessThan">
      <formula>0</formula>
    </cfRule>
  </conditionalFormatting>
  <conditionalFormatting sqref="B379">
    <cfRule type="cellIs" dxfId="13457" priority="830" operator="lessThan">
      <formula>0</formula>
    </cfRule>
  </conditionalFormatting>
  <conditionalFormatting sqref="B373">
    <cfRule type="cellIs" dxfId="13456" priority="829" operator="lessThan">
      <formula>0</formula>
    </cfRule>
  </conditionalFormatting>
  <conditionalFormatting sqref="B361">
    <cfRule type="cellIs" dxfId="13455" priority="828" operator="lessThan">
      <formula>0</formula>
    </cfRule>
  </conditionalFormatting>
  <conditionalFormatting sqref="B621:B624">
    <cfRule type="cellIs" dxfId="13454" priority="823" operator="lessThan">
      <formula>0</formula>
    </cfRule>
  </conditionalFormatting>
  <conditionalFormatting sqref="B616:B619">
    <cfRule type="cellIs" dxfId="13453" priority="826" operator="lessThan">
      <formula>0</formula>
    </cfRule>
  </conditionalFormatting>
  <conditionalFormatting sqref="B617">
    <cfRule type="cellIs" dxfId="13452" priority="825" operator="lessThan">
      <formula>0</formula>
    </cfRule>
  </conditionalFormatting>
  <conditionalFormatting sqref="B618:B619">
    <cfRule type="cellIs" dxfId="13451" priority="827" operator="lessThan">
      <formula>0</formula>
    </cfRule>
  </conditionalFormatting>
  <conditionalFormatting sqref="B628:B629">
    <cfRule type="cellIs" dxfId="13450" priority="821" operator="lessThan">
      <formula>0</formula>
    </cfRule>
  </conditionalFormatting>
  <conditionalFormatting sqref="B622">
    <cfRule type="cellIs" dxfId="13449" priority="822" operator="lessThan">
      <formula>0</formula>
    </cfRule>
  </conditionalFormatting>
  <conditionalFormatting sqref="B623:B624">
    <cfRule type="cellIs" dxfId="13448" priority="824" operator="lessThan">
      <formula>0</formula>
    </cfRule>
  </conditionalFormatting>
  <conditionalFormatting sqref="B626:B629">
    <cfRule type="cellIs" dxfId="13447" priority="820" operator="lessThan">
      <formula>0</formula>
    </cfRule>
  </conditionalFormatting>
  <conditionalFormatting sqref="B627">
    <cfRule type="cellIs" dxfId="13446" priority="819" operator="lessThan">
      <formula>0</formula>
    </cfRule>
  </conditionalFormatting>
  <conditionalFormatting sqref="B365:B366">
    <cfRule type="cellIs" dxfId="13445" priority="814" operator="lessThan">
      <formula>0</formula>
    </cfRule>
  </conditionalFormatting>
  <conditionalFormatting sqref="B355">
    <cfRule type="cellIs" dxfId="13444" priority="815" operator="lessThan">
      <formula>0</formula>
    </cfRule>
  </conditionalFormatting>
  <conditionalFormatting sqref="B393:N393">
    <cfRule type="cellIs" dxfId="13443" priority="770" operator="lessThan">
      <formula>0</formula>
    </cfRule>
  </conditionalFormatting>
  <conditionalFormatting sqref="B387:N387">
    <cfRule type="cellIs" dxfId="13442" priority="781" operator="lessThan">
      <formula>0</formula>
    </cfRule>
  </conditionalFormatting>
  <conditionalFormatting sqref="B387:N387">
    <cfRule type="cellIs" dxfId="13441" priority="780" operator="lessThan">
      <formula>0</formula>
    </cfRule>
  </conditionalFormatting>
  <conditionalFormatting sqref="B353:B354">
    <cfRule type="cellIs" dxfId="13440" priority="818" operator="lessThan">
      <formula>0</formula>
    </cfRule>
  </conditionalFormatting>
  <conditionalFormatting sqref="B351">
    <cfRule type="cellIs" dxfId="13439" priority="817" operator="lessThan">
      <formula>0</formula>
    </cfRule>
  </conditionalFormatting>
  <conditionalFormatting sqref="B352">
    <cfRule type="cellIs" dxfId="13438" priority="816" operator="lessThan">
      <formula>0</formula>
    </cfRule>
  </conditionalFormatting>
  <conditionalFormatting sqref="B363">
    <cfRule type="cellIs" dxfId="13437" priority="813" operator="lessThan">
      <formula>0</formula>
    </cfRule>
  </conditionalFormatting>
  <conditionalFormatting sqref="B364">
    <cfRule type="cellIs" dxfId="13436" priority="812" operator="lessThan">
      <formula>0</formula>
    </cfRule>
  </conditionalFormatting>
  <conditionalFormatting sqref="B367">
    <cfRule type="cellIs" dxfId="13435" priority="811" operator="lessThan">
      <formula>0</formula>
    </cfRule>
  </conditionalFormatting>
  <conditionalFormatting sqref="B593:B596">
    <cfRule type="cellIs" dxfId="13434" priority="809" operator="lessThan">
      <formula>0</formula>
    </cfRule>
  </conditionalFormatting>
  <conditionalFormatting sqref="B594">
    <cfRule type="cellIs" dxfId="13433" priority="808" operator="lessThan">
      <formula>0</formula>
    </cfRule>
  </conditionalFormatting>
  <conditionalFormatting sqref="B595:B596">
    <cfRule type="cellIs" dxfId="13432" priority="810" operator="lessThan">
      <formula>0</formula>
    </cfRule>
  </conditionalFormatting>
  <conditionalFormatting sqref="B603">
    <cfRule type="cellIs" dxfId="13431" priority="803" operator="lessThan">
      <formula>0</formula>
    </cfRule>
  </conditionalFormatting>
  <conditionalFormatting sqref="B603">
    <cfRule type="cellIs" dxfId="13430" priority="804" operator="lessThan">
      <formula>0</formula>
    </cfRule>
  </conditionalFormatting>
  <conditionalFormatting sqref="B599:B602">
    <cfRule type="cellIs" dxfId="13429" priority="806" operator="lessThan">
      <formula>0</formula>
    </cfRule>
  </conditionalFormatting>
  <conditionalFormatting sqref="B600">
    <cfRule type="cellIs" dxfId="13428" priority="805" operator="lessThan">
      <formula>0</formula>
    </cfRule>
  </conditionalFormatting>
  <conditionalFormatting sqref="B601:B602">
    <cfRule type="cellIs" dxfId="13427" priority="807" operator="lessThan">
      <formula>0</formula>
    </cfRule>
  </conditionalFormatting>
  <conditionalFormatting sqref="N390">
    <cfRule type="cellIs" dxfId="13426" priority="775" operator="lessThan">
      <formula>0</formula>
    </cfRule>
  </conditionalFormatting>
  <conditionalFormatting sqref="B393:N393">
    <cfRule type="cellIs" dxfId="13425" priority="773" operator="lessThan">
      <formula>0</formula>
    </cfRule>
  </conditionalFormatting>
  <conditionalFormatting sqref="B571:B573">
    <cfRule type="cellIs" dxfId="13424" priority="802" operator="lessThan">
      <formula>0</formula>
    </cfRule>
  </conditionalFormatting>
  <conditionalFormatting sqref="B574">
    <cfRule type="cellIs" dxfId="13423" priority="801" operator="lessThan">
      <formula>0</formula>
    </cfRule>
  </conditionalFormatting>
  <conditionalFormatting sqref="B570">
    <cfRule type="cellIs" dxfId="13422" priority="800" operator="lessThan">
      <formula>0</formula>
    </cfRule>
  </conditionalFormatting>
  <conditionalFormatting sqref="B607:B608">
    <cfRule type="cellIs" dxfId="13421" priority="799" operator="lessThan">
      <formula>0</formula>
    </cfRule>
  </conditionalFormatting>
  <conditionalFormatting sqref="B605:B608">
    <cfRule type="cellIs" dxfId="13420" priority="798" operator="lessThan">
      <formula>0</formula>
    </cfRule>
  </conditionalFormatting>
  <conditionalFormatting sqref="B589">
    <cfRule type="cellIs" dxfId="13419" priority="525" operator="lessThan">
      <formula>0</formula>
    </cfRule>
  </conditionalFormatting>
  <conditionalFormatting sqref="B613:B614">
    <cfRule type="cellIs" dxfId="13418" priority="796" operator="lessThan">
      <formula>0</formula>
    </cfRule>
  </conditionalFormatting>
  <conditionalFormatting sqref="B606">
    <cfRule type="cellIs" dxfId="13417" priority="797" operator="lessThan">
      <formula>0</formula>
    </cfRule>
  </conditionalFormatting>
  <conditionalFormatting sqref="B611:B614">
    <cfRule type="cellIs" dxfId="13416" priority="795" operator="lessThan">
      <formula>0</formula>
    </cfRule>
  </conditionalFormatting>
  <conditionalFormatting sqref="O616:O619">
    <cfRule type="cellIs" dxfId="13415" priority="277" operator="lessThan">
      <formula>0</formula>
    </cfRule>
  </conditionalFormatting>
  <conditionalFormatting sqref="O599 O601:O602">
    <cfRule type="cellIs" dxfId="13414" priority="279" operator="lessThan">
      <formula>0</formula>
    </cfRule>
  </conditionalFormatting>
  <conditionalFormatting sqref="B612">
    <cfRule type="cellIs" dxfId="13413" priority="794" operator="lessThan">
      <formula>0</formula>
    </cfRule>
  </conditionalFormatting>
  <conditionalFormatting sqref="D589">
    <cfRule type="cellIs" dxfId="13412" priority="519" operator="lessThan">
      <formula>0</formula>
    </cfRule>
  </conditionalFormatting>
  <conditionalFormatting sqref="O605:O607">
    <cfRule type="cellIs" dxfId="13411" priority="271" operator="lessThan">
      <formula>0</formula>
    </cfRule>
  </conditionalFormatting>
  <conditionalFormatting sqref="O626:O629">
    <cfRule type="cellIs" dxfId="13410" priority="273" operator="lessThan">
      <formula>0</formula>
    </cfRule>
  </conditionalFormatting>
  <conditionalFormatting sqref="B650 B655:B657 B663 B665:B668 B642:B645 B670">
    <cfRule type="cellIs" dxfId="13409" priority="793" operator="lessThan">
      <formula>0</formula>
    </cfRule>
  </conditionalFormatting>
  <conditionalFormatting sqref="N378">
    <cfRule type="cellIs" dxfId="13408" priority="785" operator="lessThan">
      <formula>0</formula>
    </cfRule>
  </conditionalFormatting>
  <conditionalFormatting sqref="N372">
    <cfRule type="cellIs" dxfId="13407" priority="786" operator="lessThan">
      <formula>0</formula>
    </cfRule>
  </conditionalFormatting>
  <conditionalFormatting sqref="B387:N387">
    <cfRule type="cellIs" dxfId="13406" priority="783" operator="lessThan">
      <formula>0</formula>
    </cfRule>
  </conditionalFormatting>
  <conditionalFormatting sqref="N384">
    <cfRule type="cellIs" dxfId="13405" priority="784" operator="lessThan">
      <formula>0</formula>
    </cfRule>
  </conditionalFormatting>
  <conditionalFormatting sqref="B387:N387">
    <cfRule type="cellIs" dxfId="13404" priority="782" operator="lessThan">
      <formula>0</formula>
    </cfRule>
  </conditionalFormatting>
  <conditionalFormatting sqref="B387:N387">
    <cfRule type="cellIs" dxfId="13403" priority="779" operator="lessThan">
      <formula>0</formula>
    </cfRule>
  </conditionalFormatting>
  <conditionalFormatting sqref="B652">
    <cfRule type="cellIs" dxfId="13402" priority="792" operator="lessThan">
      <formula>0</formula>
    </cfRule>
  </conditionalFormatting>
  <conditionalFormatting sqref="B653">
    <cfRule type="cellIs" dxfId="13401" priority="791" operator="lessThan">
      <formula>0</formula>
    </cfRule>
  </conditionalFormatting>
  <conditionalFormatting sqref="B658">
    <cfRule type="cellIs" dxfId="13400" priority="790" operator="lessThan">
      <formula>0</formula>
    </cfRule>
  </conditionalFormatting>
  <conditionalFormatting sqref="B647">
    <cfRule type="cellIs" dxfId="13399" priority="789" operator="lessThan">
      <formula>0</formula>
    </cfRule>
  </conditionalFormatting>
  <conditionalFormatting sqref="O365">
    <cfRule type="cellIs" dxfId="13398" priority="265" operator="lessThan">
      <formula>0</formula>
    </cfRule>
  </conditionalFormatting>
  <conditionalFormatting sqref="O371">
    <cfRule type="cellIs" dxfId="13397" priority="264" operator="lessThan">
      <formula>0</formula>
    </cfRule>
  </conditionalFormatting>
  <conditionalFormatting sqref="G589">
    <cfRule type="cellIs" dxfId="13396" priority="510" operator="lessThan">
      <formula>0</formula>
    </cfRule>
  </conditionalFormatting>
  <conditionalFormatting sqref="H589">
    <cfRule type="cellIs" dxfId="13395" priority="507" operator="lessThan">
      <formula>0</formula>
    </cfRule>
  </conditionalFormatting>
  <conditionalFormatting sqref="B351:B354">
    <cfRule type="cellIs" dxfId="13394" priority="788" operator="lessThan">
      <formula>0</formula>
    </cfRule>
  </conditionalFormatting>
  <conditionalFormatting sqref="N366">
    <cfRule type="cellIs" dxfId="13393" priority="787" operator="lessThan">
      <formula>0</formula>
    </cfRule>
  </conditionalFormatting>
  <conditionalFormatting sqref="B387:N387">
    <cfRule type="cellIs" dxfId="13392" priority="778" operator="lessThan">
      <formula>0</formula>
    </cfRule>
  </conditionalFormatting>
  <conditionalFormatting sqref="B387:N387">
    <cfRule type="cellIs" dxfId="13391" priority="777" operator="lessThan">
      <formula>0</formula>
    </cfRule>
  </conditionalFormatting>
  <conditionalFormatting sqref="B387:N387">
    <cfRule type="cellIs" dxfId="13390" priority="776" operator="lessThan">
      <formula>0</formula>
    </cfRule>
  </conditionalFormatting>
  <conditionalFormatting sqref="B393:N393">
    <cfRule type="cellIs" dxfId="13389" priority="771" operator="lessThan">
      <formula>0</formula>
    </cfRule>
  </conditionalFormatting>
  <conditionalFormatting sqref="B393:N393">
    <cfRule type="cellIs" dxfId="13388" priority="774" operator="lessThan">
      <formula>0</formula>
    </cfRule>
  </conditionalFormatting>
  <conditionalFormatting sqref="B393:N393">
    <cfRule type="cellIs" dxfId="13387" priority="769" operator="lessThan">
      <formula>0</formula>
    </cfRule>
  </conditionalFormatting>
  <conditionalFormatting sqref="B393:N393">
    <cfRule type="cellIs" dxfId="13386" priority="772" operator="lessThan">
      <formula>0</formula>
    </cfRule>
  </conditionalFormatting>
  <conditionalFormatting sqref="B393:N393">
    <cfRule type="cellIs" dxfId="13385" priority="767" operator="lessThan">
      <formula>0</formula>
    </cfRule>
  </conditionalFormatting>
  <conditionalFormatting sqref="B393:N393">
    <cfRule type="cellIs" dxfId="13384" priority="768" operator="lessThan">
      <formula>0</formula>
    </cfRule>
  </conditionalFormatting>
  <conditionalFormatting sqref="B399:N399">
    <cfRule type="cellIs" dxfId="13383" priority="765" operator="lessThan">
      <formula>0</formula>
    </cfRule>
  </conditionalFormatting>
  <conditionalFormatting sqref="N396">
    <cfRule type="cellIs" dxfId="13382" priority="766" operator="lessThan">
      <formula>0</formula>
    </cfRule>
  </conditionalFormatting>
  <conditionalFormatting sqref="B399:N399">
    <cfRule type="cellIs" dxfId="13381" priority="764" operator="lessThan">
      <formula>0</formula>
    </cfRule>
  </conditionalFormatting>
  <conditionalFormatting sqref="B399:N399">
    <cfRule type="cellIs" dxfId="13380" priority="763" operator="lessThan">
      <formula>0</formula>
    </cfRule>
  </conditionalFormatting>
  <conditionalFormatting sqref="B399:N399">
    <cfRule type="cellIs" dxfId="13379" priority="762" operator="lessThan">
      <formula>0</formula>
    </cfRule>
  </conditionalFormatting>
  <conditionalFormatting sqref="B399:N399">
    <cfRule type="cellIs" dxfId="13378" priority="761" operator="lessThan">
      <formula>0</formula>
    </cfRule>
  </conditionalFormatting>
  <conditionalFormatting sqref="B399:N399">
    <cfRule type="cellIs" dxfId="13377" priority="760" operator="lessThan">
      <formula>0</formula>
    </cfRule>
  </conditionalFormatting>
  <conditionalFormatting sqref="B399:N399">
    <cfRule type="cellIs" dxfId="13376" priority="759" operator="lessThan">
      <formula>0</formula>
    </cfRule>
  </conditionalFormatting>
  <conditionalFormatting sqref="B399:N399">
    <cfRule type="cellIs" dxfId="13375" priority="758" operator="lessThan">
      <formula>0</formula>
    </cfRule>
  </conditionalFormatting>
  <conditionalFormatting sqref="N402">
    <cfRule type="cellIs" dxfId="13374" priority="757" operator="lessThan">
      <formula>0</formula>
    </cfRule>
  </conditionalFormatting>
  <conditionalFormatting sqref="N355">
    <cfRule type="cellIs" dxfId="13373" priority="756" operator="lessThan">
      <formula>0</formula>
    </cfRule>
  </conditionalFormatting>
  <conditionalFormatting sqref="N361">
    <cfRule type="cellIs" dxfId="13372" priority="755" operator="lessThan">
      <formula>0</formula>
    </cfRule>
  </conditionalFormatting>
  <conditionalFormatting sqref="N361">
    <cfRule type="cellIs" dxfId="13371" priority="754" operator="lessThan">
      <formula>0</formula>
    </cfRule>
  </conditionalFormatting>
  <conditionalFormatting sqref="N367">
    <cfRule type="cellIs" dxfId="13370" priority="753" operator="lessThan">
      <formula>0</formula>
    </cfRule>
  </conditionalFormatting>
  <conditionalFormatting sqref="N367">
    <cfRule type="cellIs" dxfId="13369" priority="752" operator="lessThan">
      <formula>0</formula>
    </cfRule>
  </conditionalFormatting>
  <conditionalFormatting sqref="N373">
    <cfRule type="cellIs" dxfId="13368" priority="751" operator="lessThan">
      <formula>0</formula>
    </cfRule>
  </conditionalFormatting>
  <conditionalFormatting sqref="N373">
    <cfRule type="cellIs" dxfId="13367" priority="750" operator="lessThan">
      <formula>0</formula>
    </cfRule>
  </conditionalFormatting>
  <conditionalFormatting sqref="N379">
    <cfRule type="cellIs" dxfId="13366" priority="749" operator="lessThan">
      <formula>0</formula>
    </cfRule>
  </conditionalFormatting>
  <conditionalFormatting sqref="N379">
    <cfRule type="cellIs" dxfId="13365" priority="748" operator="lessThan">
      <formula>0</formula>
    </cfRule>
  </conditionalFormatting>
  <conditionalFormatting sqref="N385">
    <cfRule type="cellIs" dxfId="13364" priority="747" operator="lessThan">
      <formula>0</formula>
    </cfRule>
  </conditionalFormatting>
  <conditionalFormatting sqref="N385">
    <cfRule type="cellIs" dxfId="13363" priority="746" operator="lessThan">
      <formula>0</formula>
    </cfRule>
  </conditionalFormatting>
  <conditionalFormatting sqref="N391">
    <cfRule type="cellIs" dxfId="13362" priority="745" operator="lessThan">
      <formula>0</formula>
    </cfRule>
  </conditionalFormatting>
  <conditionalFormatting sqref="N391">
    <cfRule type="cellIs" dxfId="13361" priority="744" operator="lessThan">
      <formula>0</formula>
    </cfRule>
  </conditionalFormatting>
  <conditionalFormatting sqref="N397">
    <cfRule type="cellIs" dxfId="13360" priority="743" operator="lessThan">
      <formula>0</formula>
    </cfRule>
  </conditionalFormatting>
  <conditionalFormatting sqref="N397">
    <cfRule type="cellIs" dxfId="13359" priority="742" operator="lessThan">
      <formula>0</formula>
    </cfRule>
  </conditionalFormatting>
  <conditionalFormatting sqref="C409:M409">
    <cfRule type="cellIs" dxfId="13358" priority="741" operator="lessThan">
      <formula>0</formula>
    </cfRule>
  </conditionalFormatting>
  <conditionalFormatting sqref="C409:M409">
    <cfRule type="cellIs" dxfId="13357" priority="740" operator="lessThan">
      <formula>0</formula>
    </cfRule>
  </conditionalFormatting>
  <conditionalFormatting sqref="H409">
    <cfRule type="cellIs" dxfId="13356" priority="739" operator="lessThan">
      <formula>0</formula>
    </cfRule>
  </conditionalFormatting>
  <conditionalFormatting sqref="B409">
    <cfRule type="cellIs" dxfId="13355" priority="738" operator="lessThan">
      <formula>0</formula>
    </cfRule>
  </conditionalFormatting>
  <conditionalFormatting sqref="B409">
    <cfRule type="cellIs" dxfId="13354" priority="737" operator="lessThan">
      <formula>0</formula>
    </cfRule>
  </conditionalFormatting>
  <conditionalFormatting sqref="B405:N405">
    <cfRule type="cellIs" dxfId="13353" priority="736" operator="lessThan">
      <formula>0</formula>
    </cfRule>
  </conditionalFormatting>
  <conditionalFormatting sqref="B405:N405">
    <cfRule type="cellIs" dxfId="13352" priority="735" operator="lessThan">
      <formula>0</formula>
    </cfRule>
  </conditionalFormatting>
  <conditionalFormatting sqref="B405:N405">
    <cfRule type="cellIs" dxfId="13351" priority="734" operator="lessThan">
      <formula>0</formula>
    </cfRule>
  </conditionalFormatting>
  <conditionalFormatting sqref="B405:N405">
    <cfRule type="cellIs" dxfId="13350" priority="733" operator="lessThan">
      <formula>0</formula>
    </cfRule>
  </conditionalFormatting>
  <conditionalFormatting sqref="B405:N405">
    <cfRule type="cellIs" dxfId="13349" priority="732" operator="lessThan">
      <formula>0</formula>
    </cfRule>
  </conditionalFormatting>
  <conditionalFormatting sqref="B405:N405">
    <cfRule type="cellIs" dxfId="13348" priority="731" operator="lessThan">
      <formula>0</formula>
    </cfRule>
  </conditionalFormatting>
  <conditionalFormatting sqref="B405:N405">
    <cfRule type="cellIs" dxfId="13347" priority="730" operator="lessThan">
      <formula>0</formula>
    </cfRule>
  </conditionalFormatting>
  <conditionalFormatting sqref="B405:N405">
    <cfRule type="cellIs" dxfId="13346" priority="729" operator="lessThan">
      <formula>0</formula>
    </cfRule>
  </conditionalFormatting>
  <conditionalFormatting sqref="N408">
    <cfRule type="cellIs" dxfId="13345" priority="728" operator="lessThan">
      <formula>0</formula>
    </cfRule>
  </conditionalFormatting>
  <conditionalFormatting sqref="N409">
    <cfRule type="cellIs" dxfId="13344" priority="727" operator="lessThan">
      <formula>0</formula>
    </cfRule>
  </conditionalFormatting>
  <conditionalFormatting sqref="N409">
    <cfRule type="cellIs" dxfId="13343" priority="726" operator="lessThan">
      <formula>0</formula>
    </cfRule>
  </conditionalFormatting>
  <conditionalFormatting sqref="C415:M415">
    <cfRule type="cellIs" dxfId="13342" priority="725" operator="lessThan">
      <formula>0</formula>
    </cfRule>
  </conditionalFormatting>
  <conditionalFormatting sqref="C415:M415">
    <cfRule type="cellIs" dxfId="13341" priority="724" operator="lessThan">
      <formula>0</formula>
    </cfRule>
  </conditionalFormatting>
  <conditionalFormatting sqref="H415">
    <cfRule type="cellIs" dxfId="13340" priority="723" operator="lessThan">
      <formula>0</formula>
    </cfRule>
  </conditionalFormatting>
  <conditionalFormatting sqref="B415">
    <cfRule type="cellIs" dxfId="13339" priority="722" operator="lessThan">
      <formula>0</formula>
    </cfRule>
  </conditionalFormatting>
  <conditionalFormatting sqref="B415">
    <cfRule type="cellIs" dxfId="13338" priority="721" operator="lessThan">
      <formula>0</formula>
    </cfRule>
  </conditionalFormatting>
  <conditionalFormatting sqref="B411:N411">
    <cfRule type="cellIs" dxfId="13337" priority="720" operator="lessThan">
      <formula>0</formula>
    </cfRule>
  </conditionalFormatting>
  <conditionalFormatting sqref="B411:N411">
    <cfRule type="cellIs" dxfId="13336" priority="719" operator="lessThan">
      <formula>0</formula>
    </cfRule>
  </conditionalFormatting>
  <conditionalFormatting sqref="B411:N411">
    <cfRule type="cellIs" dxfId="13335" priority="718" operator="lessThan">
      <formula>0</formula>
    </cfRule>
  </conditionalFormatting>
  <conditionalFormatting sqref="B411:N411">
    <cfRule type="cellIs" dxfId="13334" priority="717" operator="lessThan">
      <formula>0</formula>
    </cfRule>
  </conditionalFormatting>
  <conditionalFormatting sqref="B411:N411">
    <cfRule type="cellIs" dxfId="13333" priority="716" operator="lessThan">
      <formula>0</formula>
    </cfRule>
  </conditionalFormatting>
  <conditionalFormatting sqref="B411:N411">
    <cfRule type="cellIs" dxfId="13332" priority="715" operator="lessThan">
      <formula>0</formula>
    </cfRule>
  </conditionalFormatting>
  <conditionalFormatting sqref="B411:N411">
    <cfRule type="cellIs" dxfId="13331" priority="714" operator="lessThan">
      <formula>0</formula>
    </cfRule>
  </conditionalFormatting>
  <conditionalFormatting sqref="B411:N411">
    <cfRule type="cellIs" dxfId="13330" priority="713" operator="lessThan">
      <formula>0</formula>
    </cfRule>
  </conditionalFormatting>
  <conditionalFormatting sqref="N414">
    <cfRule type="cellIs" dxfId="13329" priority="712" operator="lessThan">
      <formula>0</formula>
    </cfRule>
  </conditionalFormatting>
  <conditionalFormatting sqref="N415">
    <cfRule type="cellIs" dxfId="13328" priority="711" operator="lessThan">
      <formula>0</formula>
    </cfRule>
  </conditionalFormatting>
  <conditionalFormatting sqref="N415">
    <cfRule type="cellIs" dxfId="13327" priority="710" operator="lessThan">
      <formula>0</formula>
    </cfRule>
  </conditionalFormatting>
  <conditionalFormatting sqref="C421:M421">
    <cfRule type="cellIs" dxfId="13326" priority="709" operator="lessThan">
      <formula>0</formula>
    </cfRule>
  </conditionalFormatting>
  <conditionalFormatting sqref="C421:M421">
    <cfRule type="cellIs" dxfId="13325" priority="708" operator="lessThan">
      <formula>0</formula>
    </cfRule>
  </conditionalFormatting>
  <conditionalFormatting sqref="H421">
    <cfRule type="cellIs" dxfId="13324" priority="707" operator="lessThan">
      <formula>0</formula>
    </cfRule>
  </conditionalFormatting>
  <conditionalFormatting sqref="B421">
    <cfRule type="cellIs" dxfId="13323" priority="706" operator="lessThan">
      <formula>0</formula>
    </cfRule>
  </conditionalFormatting>
  <conditionalFormatting sqref="B421">
    <cfRule type="cellIs" dxfId="13322" priority="705" operator="lessThan">
      <formula>0</formula>
    </cfRule>
  </conditionalFormatting>
  <conditionalFormatting sqref="B417:N417">
    <cfRule type="cellIs" dxfId="13321" priority="704" operator="lessThan">
      <formula>0</formula>
    </cfRule>
  </conditionalFormatting>
  <conditionalFormatting sqref="B417:N417">
    <cfRule type="cellIs" dxfId="13320" priority="703" operator="lessThan">
      <formula>0</formula>
    </cfRule>
  </conditionalFormatting>
  <conditionalFormatting sqref="B417:N417">
    <cfRule type="cellIs" dxfId="13319" priority="702" operator="lessThan">
      <formula>0</formula>
    </cfRule>
  </conditionalFormatting>
  <conditionalFormatting sqref="B417:N417">
    <cfRule type="cellIs" dxfId="13318" priority="701" operator="lessThan">
      <formula>0</formula>
    </cfRule>
  </conditionalFormatting>
  <conditionalFormatting sqref="B417:N417">
    <cfRule type="cellIs" dxfId="13317" priority="700" operator="lessThan">
      <formula>0</formula>
    </cfRule>
  </conditionalFormatting>
  <conditionalFormatting sqref="B417:N417">
    <cfRule type="cellIs" dxfId="13316" priority="699" operator="lessThan">
      <formula>0</formula>
    </cfRule>
  </conditionalFormatting>
  <conditionalFormatting sqref="B417:N417">
    <cfRule type="cellIs" dxfId="13315" priority="698" operator="lessThan">
      <formula>0</formula>
    </cfRule>
  </conditionalFormatting>
  <conditionalFormatting sqref="B417:N417">
    <cfRule type="cellIs" dxfId="13314" priority="697" operator="lessThan">
      <formula>0</formula>
    </cfRule>
  </conditionalFormatting>
  <conditionalFormatting sqref="N420">
    <cfRule type="cellIs" dxfId="13313" priority="696" operator="lessThan">
      <formula>0</formula>
    </cfRule>
  </conditionalFormatting>
  <conditionalFormatting sqref="N421">
    <cfRule type="cellIs" dxfId="13312" priority="695" operator="lessThan">
      <formula>0</formula>
    </cfRule>
  </conditionalFormatting>
  <conditionalFormatting sqref="N421">
    <cfRule type="cellIs" dxfId="13311" priority="694" operator="lessThan">
      <formula>0</formula>
    </cfRule>
  </conditionalFormatting>
  <conditionalFormatting sqref="C427:M427">
    <cfRule type="cellIs" dxfId="13310" priority="693" operator="lessThan">
      <formula>0</formula>
    </cfRule>
  </conditionalFormatting>
  <conditionalFormatting sqref="C427:M427">
    <cfRule type="cellIs" dxfId="13309" priority="692" operator="lessThan">
      <formula>0</formula>
    </cfRule>
  </conditionalFormatting>
  <conditionalFormatting sqref="H427">
    <cfRule type="cellIs" dxfId="13308" priority="691" operator="lessThan">
      <formula>0</formula>
    </cfRule>
  </conditionalFormatting>
  <conditionalFormatting sqref="B427">
    <cfRule type="cellIs" dxfId="13307" priority="690" operator="lessThan">
      <formula>0</formula>
    </cfRule>
  </conditionalFormatting>
  <conditionalFormatting sqref="B427">
    <cfRule type="cellIs" dxfId="13306" priority="689" operator="lessThan">
      <formula>0</formula>
    </cfRule>
  </conditionalFormatting>
  <conditionalFormatting sqref="B423:N423">
    <cfRule type="cellIs" dxfId="13305" priority="688" operator="lessThan">
      <formula>0</formula>
    </cfRule>
  </conditionalFormatting>
  <conditionalFormatting sqref="B423:N423">
    <cfRule type="cellIs" dxfId="13304" priority="687" operator="lessThan">
      <formula>0</formula>
    </cfRule>
  </conditionalFormatting>
  <conditionalFormatting sqref="B423:N423">
    <cfRule type="cellIs" dxfId="13303" priority="686" operator="lessThan">
      <formula>0</formula>
    </cfRule>
  </conditionalFormatting>
  <conditionalFormatting sqref="B423:N423">
    <cfRule type="cellIs" dxfId="13302" priority="685" operator="lessThan">
      <formula>0</formula>
    </cfRule>
  </conditionalFormatting>
  <conditionalFormatting sqref="B423:N423">
    <cfRule type="cellIs" dxfId="13301" priority="684" operator="lessThan">
      <formula>0</formula>
    </cfRule>
  </conditionalFormatting>
  <conditionalFormatting sqref="B423:N423">
    <cfRule type="cellIs" dxfId="13300" priority="683" operator="lessThan">
      <formula>0</formula>
    </cfRule>
  </conditionalFormatting>
  <conditionalFormatting sqref="B423:N423">
    <cfRule type="cellIs" dxfId="13299" priority="682" operator="lessThan">
      <formula>0</formula>
    </cfRule>
  </conditionalFormatting>
  <conditionalFormatting sqref="B423:N423">
    <cfRule type="cellIs" dxfId="13298" priority="681" operator="lessThan">
      <formula>0</formula>
    </cfRule>
  </conditionalFormatting>
  <conditionalFormatting sqref="N426">
    <cfRule type="cellIs" dxfId="13297" priority="680" operator="lessThan">
      <formula>0</formula>
    </cfRule>
  </conditionalFormatting>
  <conditionalFormatting sqref="C537:N537">
    <cfRule type="cellIs" dxfId="13296" priority="400" operator="lessThan">
      <formula>0</formula>
    </cfRule>
  </conditionalFormatting>
  <conditionalFormatting sqref="C568:N568">
    <cfRule type="cellIs" dxfId="13295" priority="397" operator="lessThan">
      <formula>0</formula>
    </cfRule>
  </conditionalFormatting>
  <conditionalFormatting sqref="I552:N552">
    <cfRule type="cellIs" dxfId="13294" priority="394" operator="lessThan">
      <formula>0</formula>
    </cfRule>
  </conditionalFormatting>
  <conditionalFormatting sqref="I560:N560">
    <cfRule type="cellIs" dxfId="13293" priority="391" operator="lessThan">
      <formula>0</formula>
    </cfRule>
  </conditionalFormatting>
  <conditionalFormatting sqref="B429:N429">
    <cfRule type="cellIs" dxfId="13292" priority="668" operator="lessThan">
      <formula>0</formula>
    </cfRule>
  </conditionalFormatting>
  <conditionalFormatting sqref="B429:N429">
    <cfRule type="cellIs" dxfId="13291" priority="667" operator="lessThan">
      <formula>0</formula>
    </cfRule>
  </conditionalFormatting>
  <conditionalFormatting sqref="B429:N429">
    <cfRule type="cellIs" dxfId="13290" priority="666" operator="lessThan">
      <formula>0</formula>
    </cfRule>
  </conditionalFormatting>
  <conditionalFormatting sqref="B429:N429">
    <cfRule type="cellIs" dxfId="13289" priority="665" operator="lessThan">
      <formula>0</formula>
    </cfRule>
  </conditionalFormatting>
  <conditionalFormatting sqref="N432">
    <cfRule type="cellIs" dxfId="13288" priority="664" operator="lessThan">
      <formula>0</formula>
    </cfRule>
  </conditionalFormatting>
  <conditionalFormatting sqref="C439:M439">
    <cfRule type="cellIs" dxfId="13287" priority="663" operator="lessThan">
      <formula>0</formula>
    </cfRule>
  </conditionalFormatting>
  <conditionalFormatting sqref="C439:M439">
    <cfRule type="cellIs" dxfId="13286" priority="662" operator="lessThan">
      <formula>0</formula>
    </cfRule>
  </conditionalFormatting>
  <conditionalFormatting sqref="H439">
    <cfRule type="cellIs" dxfId="13285" priority="661" operator="lessThan">
      <formula>0</formula>
    </cfRule>
  </conditionalFormatting>
  <conditionalFormatting sqref="B439">
    <cfRule type="cellIs" dxfId="13284" priority="660" operator="lessThan">
      <formula>0</formula>
    </cfRule>
  </conditionalFormatting>
  <conditionalFormatting sqref="B439">
    <cfRule type="cellIs" dxfId="13283" priority="659" operator="lessThan">
      <formula>0</formula>
    </cfRule>
  </conditionalFormatting>
  <conditionalFormatting sqref="B435:N435">
    <cfRule type="cellIs" dxfId="13282" priority="658" operator="lessThan">
      <formula>0</formula>
    </cfRule>
  </conditionalFormatting>
  <conditionalFormatting sqref="B435:N435">
    <cfRule type="cellIs" dxfId="13281" priority="657" operator="lessThan">
      <formula>0</formula>
    </cfRule>
  </conditionalFormatting>
  <conditionalFormatting sqref="C641:N645">
    <cfRule type="cellIs" dxfId="13280" priority="376" operator="lessThan">
      <formula>0</formula>
    </cfRule>
  </conditionalFormatting>
  <conditionalFormatting sqref="C597:N597">
    <cfRule type="cellIs" dxfId="13279" priority="375" operator="lessThan">
      <formula>0</formula>
    </cfRule>
  </conditionalFormatting>
  <conditionalFormatting sqref="C603:N603">
    <cfRule type="cellIs" dxfId="13278" priority="372" operator="lessThan">
      <formula>0</formula>
    </cfRule>
  </conditionalFormatting>
  <conditionalFormatting sqref="C603:N603">
    <cfRule type="cellIs" dxfId="13277" priority="371" operator="lessThan">
      <formula>0</formula>
    </cfRule>
  </conditionalFormatting>
  <conditionalFormatting sqref="C603:N603">
    <cfRule type="cellIs" dxfId="13276" priority="370" operator="lessThan">
      <formula>0</formula>
    </cfRule>
  </conditionalFormatting>
  <conditionalFormatting sqref="H445">
    <cfRule type="cellIs" dxfId="13275" priority="645" operator="lessThan">
      <formula>0</formula>
    </cfRule>
  </conditionalFormatting>
  <conditionalFormatting sqref="B445">
    <cfRule type="cellIs" dxfId="13274" priority="644" operator="lessThan">
      <formula>0</formula>
    </cfRule>
  </conditionalFormatting>
  <conditionalFormatting sqref="B445">
    <cfRule type="cellIs" dxfId="13273" priority="643" operator="lessThan">
      <formula>0</formula>
    </cfRule>
  </conditionalFormatting>
  <conditionalFormatting sqref="B441:N441">
    <cfRule type="cellIs" dxfId="13272" priority="642" operator="lessThan">
      <formula>0</formula>
    </cfRule>
  </conditionalFormatting>
  <conditionalFormatting sqref="B441:N441">
    <cfRule type="cellIs" dxfId="13271" priority="641" operator="lessThan">
      <formula>0</formula>
    </cfRule>
  </conditionalFormatting>
  <conditionalFormatting sqref="B441:N441">
    <cfRule type="cellIs" dxfId="13270" priority="640" operator="lessThan">
      <formula>0</formula>
    </cfRule>
  </conditionalFormatting>
  <conditionalFormatting sqref="B441:N441">
    <cfRule type="cellIs" dxfId="13269" priority="639" operator="lessThan">
      <formula>0</formula>
    </cfRule>
  </conditionalFormatting>
  <conditionalFormatting sqref="B441:N441">
    <cfRule type="cellIs" dxfId="13268" priority="638" operator="lessThan">
      <formula>0</formula>
    </cfRule>
  </conditionalFormatting>
  <conditionalFormatting sqref="B441:N441">
    <cfRule type="cellIs" dxfId="13267" priority="637" operator="lessThan">
      <formula>0</formula>
    </cfRule>
  </conditionalFormatting>
  <conditionalFormatting sqref="B441:N441">
    <cfRule type="cellIs" dxfId="13266" priority="636" operator="lessThan">
      <formula>0</formula>
    </cfRule>
  </conditionalFormatting>
  <conditionalFormatting sqref="B441:N441">
    <cfRule type="cellIs" dxfId="13265" priority="635" operator="lessThan">
      <formula>0</formula>
    </cfRule>
  </conditionalFormatting>
  <conditionalFormatting sqref="N444">
    <cfRule type="cellIs" dxfId="13264" priority="634" operator="lessThan">
      <formula>0</formula>
    </cfRule>
  </conditionalFormatting>
  <conditionalFormatting sqref="N445">
    <cfRule type="cellIs" dxfId="13263" priority="633" operator="lessThan">
      <formula>0</formula>
    </cfRule>
  </conditionalFormatting>
  <conditionalFormatting sqref="N445">
    <cfRule type="cellIs" dxfId="13262" priority="632" operator="lessThan">
      <formula>0</formula>
    </cfRule>
  </conditionalFormatting>
  <conditionalFormatting sqref="C452:M452">
    <cfRule type="cellIs" dxfId="13261" priority="631" operator="lessThan">
      <formula>0</formula>
    </cfRule>
  </conditionalFormatting>
  <conditionalFormatting sqref="C452:M452">
    <cfRule type="cellIs" dxfId="13260" priority="630" operator="lessThan">
      <formula>0</formula>
    </cfRule>
  </conditionalFormatting>
  <conditionalFormatting sqref="H452">
    <cfRule type="cellIs" dxfId="13259" priority="629" operator="lessThan">
      <formula>0</formula>
    </cfRule>
  </conditionalFormatting>
  <conditionalFormatting sqref="B452">
    <cfRule type="cellIs" dxfId="13258" priority="628" operator="lessThan">
      <formula>0</formula>
    </cfRule>
  </conditionalFormatting>
  <conditionalFormatting sqref="B452">
    <cfRule type="cellIs" dxfId="13257" priority="627" operator="lessThan">
      <formula>0</formula>
    </cfRule>
  </conditionalFormatting>
  <conditionalFormatting sqref="B448:N448">
    <cfRule type="cellIs" dxfId="13256" priority="626" operator="lessThan">
      <formula>0</formula>
    </cfRule>
  </conditionalFormatting>
  <conditionalFormatting sqref="B448:N448">
    <cfRule type="cellIs" dxfId="13255" priority="625" operator="lessThan">
      <formula>0</formula>
    </cfRule>
  </conditionalFormatting>
  <conditionalFormatting sqref="B448:N448">
    <cfRule type="cellIs" dxfId="13254" priority="624" operator="lessThan">
      <formula>0</formula>
    </cfRule>
  </conditionalFormatting>
  <conditionalFormatting sqref="B448:N448">
    <cfRule type="cellIs" dxfId="13253" priority="623" operator="lessThan">
      <formula>0</formula>
    </cfRule>
  </conditionalFormatting>
  <conditionalFormatting sqref="B448:N448">
    <cfRule type="cellIs" dxfId="13252" priority="622" operator="lessThan">
      <formula>0</formula>
    </cfRule>
  </conditionalFormatting>
  <conditionalFormatting sqref="B448:N448">
    <cfRule type="cellIs" dxfId="13251" priority="621" operator="lessThan">
      <formula>0</formula>
    </cfRule>
  </conditionalFormatting>
  <conditionalFormatting sqref="B448:N448">
    <cfRule type="cellIs" dxfId="13250" priority="620" operator="lessThan">
      <formula>0</formula>
    </cfRule>
  </conditionalFormatting>
  <conditionalFormatting sqref="B448:N448">
    <cfRule type="cellIs" dxfId="13249" priority="619" operator="lessThan">
      <formula>0</formula>
    </cfRule>
  </conditionalFormatting>
  <conditionalFormatting sqref="N451">
    <cfRule type="cellIs" dxfId="13248" priority="618" operator="lessThan">
      <formula>0</formula>
    </cfRule>
  </conditionalFormatting>
  <conditionalFormatting sqref="N452">
    <cfRule type="cellIs" dxfId="13247" priority="617" operator="lessThan">
      <formula>0</formula>
    </cfRule>
  </conditionalFormatting>
  <conditionalFormatting sqref="N452">
    <cfRule type="cellIs" dxfId="13246" priority="616" operator="lessThan">
      <formula>0</formula>
    </cfRule>
  </conditionalFormatting>
  <conditionalFormatting sqref="C458:M458">
    <cfRule type="cellIs" dxfId="13245" priority="615" operator="lessThan">
      <formula>0</formula>
    </cfRule>
  </conditionalFormatting>
  <conditionalFormatting sqref="C458:M458">
    <cfRule type="cellIs" dxfId="13244" priority="614" operator="lessThan">
      <formula>0</formula>
    </cfRule>
  </conditionalFormatting>
  <conditionalFormatting sqref="H458">
    <cfRule type="cellIs" dxfId="13243" priority="613" operator="lessThan">
      <formula>0</formula>
    </cfRule>
  </conditionalFormatting>
  <conditionalFormatting sqref="B458">
    <cfRule type="cellIs" dxfId="13242" priority="612" operator="lessThan">
      <formula>0</formula>
    </cfRule>
  </conditionalFormatting>
  <conditionalFormatting sqref="B458">
    <cfRule type="cellIs" dxfId="13241" priority="611" operator="lessThan">
      <formula>0</formula>
    </cfRule>
  </conditionalFormatting>
  <conditionalFormatting sqref="Q505">
    <cfRule type="cellIs" dxfId="13240" priority="333" operator="lessThan">
      <formula>0</formula>
    </cfRule>
  </conditionalFormatting>
  <conditionalFormatting sqref="P505">
    <cfRule type="cellIs" dxfId="13239" priority="332" operator="lessThan">
      <formula>0</formula>
    </cfRule>
  </conditionalFormatting>
  <conditionalFormatting sqref="Q513">
    <cfRule type="cellIs" dxfId="13238" priority="330" operator="lessThan">
      <formula>0</formula>
    </cfRule>
  </conditionalFormatting>
  <conditionalFormatting sqref="P513">
    <cfRule type="cellIs" dxfId="13237" priority="329" operator="lessThan">
      <formula>0</formula>
    </cfRule>
  </conditionalFormatting>
  <conditionalFormatting sqref="Q522">
    <cfRule type="cellIs" dxfId="13236" priority="327" operator="lessThan">
      <formula>0</formula>
    </cfRule>
  </conditionalFormatting>
  <conditionalFormatting sqref="P522">
    <cfRule type="cellIs" dxfId="13235" priority="326" operator="lessThan">
      <formula>0</formula>
    </cfRule>
  </conditionalFormatting>
  <conditionalFormatting sqref="Q530">
    <cfRule type="cellIs" dxfId="13234" priority="324" operator="lessThan">
      <formula>0</formula>
    </cfRule>
  </conditionalFormatting>
  <conditionalFormatting sqref="C461:C464">
    <cfRule type="expression" dxfId="13233" priority="598">
      <formula>C461/B461&gt;1</formula>
    </cfRule>
    <cfRule type="expression" dxfId="13232" priority="599">
      <formula>C461/B461&lt;1</formula>
    </cfRule>
  </conditionalFormatting>
  <conditionalFormatting sqref="Q538">
    <cfRule type="cellIs" dxfId="13231" priority="321" operator="lessThan">
      <formula>0</formula>
    </cfRule>
  </conditionalFormatting>
  <conditionalFormatting sqref="D461:N464">
    <cfRule type="expression" dxfId="13230" priority="595">
      <formula>D461/C461&gt;1</formula>
    </cfRule>
    <cfRule type="expression" dxfId="13229" priority="596">
      <formula>D461/C461&lt;1</formula>
    </cfRule>
  </conditionalFormatting>
  <conditionalFormatting sqref="Q553">
    <cfRule type="cellIs" dxfId="13228" priority="318" operator="lessThan">
      <formula>0</formula>
    </cfRule>
  </conditionalFormatting>
  <conditionalFormatting sqref="B461:B464 B552:N552 B560:N560 B575:N575 B589:N589">
    <cfRule type="expression" dxfId="13227" priority="592">
      <formula>B461/#REF!&gt;1</formula>
    </cfRule>
    <cfRule type="expression" dxfId="13226" priority="593">
      <formula>B461/#REF!&lt;1</formula>
    </cfRule>
  </conditionalFormatting>
  <conditionalFormatting sqref="Q561">
    <cfRule type="cellIs" dxfId="13225" priority="315" operator="lessThan">
      <formula>0</formula>
    </cfRule>
  </conditionalFormatting>
  <conditionalFormatting sqref="B512">
    <cfRule type="expression" dxfId="13224" priority="589">
      <formula>B512/#REF!&gt;1</formula>
    </cfRule>
    <cfRule type="expression" dxfId="13223" priority="590">
      <formula>B512/#REF!&lt;1</formula>
    </cfRule>
  </conditionalFormatting>
  <conditionalFormatting sqref="Q590">
    <cfRule type="cellIs" dxfId="13222" priority="312" operator="lessThan">
      <formula>0</formula>
    </cfRule>
  </conditionalFormatting>
  <conditionalFormatting sqref="C512">
    <cfRule type="expression" dxfId="13221" priority="586">
      <formula>C512/B512&gt;1</formula>
    </cfRule>
    <cfRule type="expression" dxfId="13220" priority="587">
      <formula>C512/B512&lt;1</formula>
    </cfRule>
  </conditionalFormatting>
  <conditionalFormatting sqref="D512">
    <cfRule type="cellIs" dxfId="13219" priority="585" operator="lessThan">
      <formula>0</formula>
    </cfRule>
  </conditionalFormatting>
  <conditionalFormatting sqref="D512">
    <cfRule type="expression" dxfId="13218" priority="583">
      <formula>D512/C512&gt;1</formula>
    </cfRule>
    <cfRule type="expression" dxfId="13217" priority="584">
      <formula>D512/C512&lt;1</formula>
    </cfRule>
  </conditionalFormatting>
  <conditionalFormatting sqref="E512">
    <cfRule type="cellIs" dxfId="13216" priority="582" operator="lessThan">
      <formula>0</formula>
    </cfRule>
  </conditionalFormatting>
  <conditionalFormatting sqref="E512">
    <cfRule type="expression" dxfId="13215" priority="580">
      <formula>E512/D512&gt;1</formula>
    </cfRule>
    <cfRule type="expression" dxfId="13214" priority="581">
      <formula>E512/D512&lt;1</formula>
    </cfRule>
  </conditionalFormatting>
  <conditionalFormatting sqref="F512">
    <cfRule type="cellIs" dxfId="13213" priority="579" operator="lessThan">
      <formula>0</formula>
    </cfRule>
  </conditionalFormatting>
  <conditionalFormatting sqref="F512">
    <cfRule type="expression" dxfId="13212" priority="577">
      <formula>F512/E512&gt;1</formula>
    </cfRule>
    <cfRule type="expression" dxfId="13211" priority="578">
      <formula>F512/E512&lt;1</formula>
    </cfRule>
  </conditionalFormatting>
  <conditionalFormatting sqref="G512">
    <cfRule type="cellIs" dxfId="13210" priority="576" operator="lessThan">
      <formula>0</formula>
    </cfRule>
  </conditionalFormatting>
  <conditionalFormatting sqref="G512">
    <cfRule type="expression" dxfId="13209" priority="574">
      <formula>G512/F512&gt;1</formula>
    </cfRule>
    <cfRule type="expression" dxfId="13208" priority="575">
      <formula>G512/F512&lt;1</formula>
    </cfRule>
  </conditionalFormatting>
  <conditionalFormatting sqref="H512">
    <cfRule type="cellIs" dxfId="13207" priority="573" operator="lessThan">
      <formula>0</formula>
    </cfRule>
  </conditionalFormatting>
  <conditionalFormatting sqref="H512">
    <cfRule type="expression" dxfId="13206" priority="571">
      <formula>H512/G512&gt;1</formula>
    </cfRule>
    <cfRule type="expression" dxfId="13205" priority="572">
      <formula>H512/G512&lt;1</formula>
    </cfRule>
  </conditionalFormatting>
  <conditionalFormatting sqref="I512:N512">
    <cfRule type="cellIs" dxfId="13204" priority="570" operator="lessThan">
      <formula>0</formula>
    </cfRule>
  </conditionalFormatting>
  <conditionalFormatting sqref="I512:N512">
    <cfRule type="expression" dxfId="13203" priority="568">
      <formula>I512/H512&gt;1</formula>
    </cfRule>
    <cfRule type="expression" dxfId="13202" priority="569">
      <formula>I512/H512&lt;1</formula>
    </cfRule>
  </conditionalFormatting>
  <conditionalFormatting sqref="B552">
    <cfRule type="cellIs" dxfId="13201" priority="567" operator="lessThan">
      <formula>0</formula>
    </cfRule>
  </conditionalFormatting>
  <conditionalFormatting sqref="B552">
    <cfRule type="expression" dxfId="13200" priority="565">
      <formula>B552/#REF!&gt;1</formula>
    </cfRule>
    <cfRule type="expression" dxfId="13199" priority="566">
      <formula>B552/#REF!&lt;1</formula>
    </cfRule>
  </conditionalFormatting>
  <conditionalFormatting sqref="C552">
    <cfRule type="cellIs" dxfId="13198" priority="564" operator="lessThan">
      <formula>0</formula>
    </cfRule>
  </conditionalFormatting>
  <conditionalFormatting sqref="C552">
    <cfRule type="expression" dxfId="13197" priority="562">
      <formula>C552/B552&gt;1</formula>
    </cfRule>
    <cfRule type="expression" dxfId="13196" priority="563">
      <formula>C552/B552&lt;1</formula>
    </cfRule>
  </conditionalFormatting>
  <conditionalFormatting sqref="D552">
    <cfRule type="cellIs" dxfId="13195" priority="561" operator="lessThan">
      <formula>0</formula>
    </cfRule>
  </conditionalFormatting>
  <conditionalFormatting sqref="D552">
    <cfRule type="expression" dxfId="13194" priority="559">
      <formula>D552/C552&gt;1</formula>
    </cfRule>
    <cfRule type="expression" dxfId="13193" priority="560">
      <formula>D552/C552&lt;1</formula>
    </cfRule>
  </conditionalFormatting>
  <conditionalFormatting sqref="E552">
    <cfRule type="cellIs" dxfId="13192" priority="558" operator="lessThan">
      <formula>0</formula>
    </cfRule>
  </conditionalFormatting>
  <conditionalFormatting sqref="E552">
    <cfRule type="expression" dxfId="13191" priority="556">
      <formula>E552/D552&gt;1</formula>
    </cfRule>
    <cfRule type="expression" dxfId="13190" priority="557">
      <formula>E552/D552&lt;1</formula>
    </cfRule>
  </conditionalFormatting>
  <conditionalFormatting sqref="F552">
    <cfRule type="cellIs" dxfId="13189" priority="555" operator="lessThan">
      <formula>0</formula>
    </cfRule>
  </conditionalFormatting>
  <conditionalFormatting sqref="F552">
    <cfRule type="expression" dxfId="13188" priority="553">
      <formula>F552/E552&gt;1</formula>
    </cfRule>
    <cfRule type="expression" dxfId="13187" priority="554">
      <formula>F552/E552&lt;1</formula>
    </cfRule>
  </conditionalFormatting>
  <conditionalFormatting sqref="G552">
    <cfRule type="cellIs" dxfId="13186" priority="552" operator="lessThan">
      <formula>0</formula>
    </cfRule>
  </conditionalFormatting>
  <conditionalFormatting sqref="G552">
    <cfRule type="expression" dxfId="13185" priority="550">
      <formula>G552/F552&gt;1</formula>
    </cfRule>
    <cfRule type="expression" dxfId="13184" priority="551">
      <formula>G552/F552&lt;1</formula>
    </cfRule>
  </conditionalFormatting>
  <conditionalFormatting sqref="H552">
    <cfRule type="cellIs" dxfId="13183" priority="549" operator="lessThan">
      <formula>0</formula>
    </cfRule>
  </conditionalFormatting>
  <conditionalFormatting sqref="H552">
    <cfRule type="expression" dxfId="13182" priority="547">
      <formula>H552/G552&gt;1</formula>
    </cfRule>
    <cfRule type="expression" dxfId="13181" priority="548">
      <formula>H552/G552&lt;1</formula>
    </cfRule>
  </conditionalFormatting>
  <conditionalFormatting sqref="B560">
    <cfRule type="cellIs" dxfId="13180" priority="546" operator="lessThan">
      <formula>0</formula>
    </cfRule>
  </conditionalFormatting>
  <conditionalFormatting sqref="B560">
    <cfRule type="expression" dxfId="13179" priority="544">
      <formula>B560/#REF!&gt;1</formula>
    </cfRule>
    <cfRule type="expression" dxfId="13178" priority="545">
      <formula>B560/#REF!&lt;1</formula>
    </cfRule>
  </conditionalFormatting>
  <conditionalFormatting sqref="C560">
    <cfRule type="cellIs" dxfId="13177" priority="543" operator="lessThan">
      <formula>0</formula>
    </cfRule>
  </conditionalFormatting>
  <conditionalFormatting sqref="C560">
    <cfRule type="expression" dxfId="13176" priority="541">
      <formula>C560/B560&gt;1</formula>
    </cfRule>
    <cfRule type="expression" dxfId="13175" priority="542">
      <formula>C560/B560&lt;1</formula>
    </cfRule>
  </conditionalFormatting>
  <conditionalFormatting sqref="D560">
    <cfRule type="cellIs" dxfId="13174" priority="540" operator="lessThan">
      <formula>0</formula>
    </cfRule>
  </conditionalFormatting>
  <conditionalFormatting sqref="D560">
    <cfRule type="expression" dxfId="13173" priority="538">
      <formula>D560/C560&gt;1</formula>
    </cfRule>
    <cfRule type="expression" dxfId="13172" priority="539">
      <formula>D560/C560&lt;1</formula>
    </cfRule>
  </conditionalFormatting>
  <conditionalFormatting sqref="E560">
    <cfRule type="cellIs" dxfId="13171" priority="537" operator="lessThan">
      <formula>0</formula>
    </cfRule>
  </conditionalFormatting>
  <conditionalFormatting sqref="E560">
    <cfRule type="expression" dxfId="13170" priority="535">
      <formula>E560/D560&gt;1</formula>
    </cfRule>
    <cfRule type="expression" dxfId="13169" priority="536">
      <formula>E560/D560&lt;1</formula>
    </cfRule>
  </conditionalFormatting>
  <conditionalFormatting sqref="F560">
    <cfRule type="cellIs" dxfId="13168" priority="534" operator="lessThan">
      <formula>0</formula>
    </cfRule>
  </conditionalFormatting>
  <conditionalFormatting sqref="F560">
    <cfRule type="expression" dxfId="13167" priority="532">
      <formula>F560/E560&gt;1</formula>
    </cfRule>
    <cfRule type="expression" dxfId="13166" priority="533">
      <formula>F560/E560&lt;1</formula>
    </cfRule>
  </conditionalFormatting>
  <conditionalFormatting sqref="G560">
    <cfRule type="cellIs" dxfId="13165" priority="531" operator="lessThan">
      <formula>0</formula>
    </cfRule>
  </conditionalFormatting>
  <conditionalFormatting sqref="G560">
    <cfRule type="expression" dxfId="13164" priority="529">
      <formula>G560/F560&gt;1</formula>
    </cfRule>
    <cfRule type="expression" dxfId="13163" priority="530">
      <formula>G560/F560&lt;1</formula>
    </cfRule>
  </conditionalFormatting>
  <conditionalFormatting sqref="H560">
    <cfRule type="cellIs" dxfId="13162" priority="528" operator="lessThan">
      <formula>0</formula>
    </cfRule>
  </conditionalFormatting>
  <conditionalFormatting sqref="H560">
    <cfRule type="expression" dxfId="13161" priority="526">
      <formula>H560/G560&gt;1</formula>
    </cfRule>
    <cfRule type="expression" dxfId="13160" priority="527">
      <formula>H560/G560&lt;1</formula>
    </cfRule>
  </conditionalFormatting>
  <conditionalFormatting sqref="O616:O619">
    <cfRule type="cellIs" dxfId="13159" priority="278" operator="lessThan">
      <formula>0</formula>
    </cfRule>
  </conditionalFormatting>
  <conditionalFormatting sqref="B589">
    <cfRule type="expression" dxfId="13158" priority="523">
      <formula>B589/#REF!&gt;1</formula>
    </cfRule>
    <cfRule type="expression" dxfId="13157" priority="524">
      <formula>B589/#REF!&lt;1</formula>
    </cfRule>
  </conditionalFormatting>
  <conditionalFormatting sqref="C589">
    <cfRule type="cellIs" dxfId="13156" priority="522" operator="lessThan">
      <formula>0</formula>
    </cfRule>
  </conditionalFormatting>
  <conditionalFormatting sqref="C589">
    <cfRule type="expression" dxfId="13155" priority="520">
      <formula>C589/B589&gt;1</formula>
    </cfRule>
    <cfRule type="expression" dxfId="13154" priority="521">
      <formula>C589/B589&lt;1</formula>
    </cfRule>
  </conditionalFormatting>
  <conditionalFormatting sqref="O605:O607">
    <cfRule type="cellIs" dxfId="13153" priority="272" operator="lessThan">
      <formula>0</formula>
    </cfRule>
  </conditionalFormatting>
  <conditionalFormatting sqref="D589">
    <cfRule type="expression" dxfId="13152" priority="517">
      <formula>D589/C589&gt;1</formula>
    </cfRule>
    <cfRule type="expression" dxfId="13151" priority="518">
      <formula>D589/C589&lt;1</formula>
    </cfRule>
  </conditionalFormatting>
  <conditionalFormatting sqref="E589">
    <cfRule type="cellIs" dxfId="13150" priority="516" operator="lessThan">
      <formula>0</formula>
    </cfRule>
  </conditionalFormatting>
  <conditionalFormatting sqref="E589">
    <cfRule type="expression" dxfId="13149" priority="514">
      <formula>E589/D589&gt;1</formula>
    </cfRule>
    <cfRule type="expression" dxfId="13148" priority="515">
      <formula>E589/D589&lt;1</formula>
    </cfRule>
  </conditionalFormatting>
  <conditionalFormatting sqref="F589">
    <cfRule type="cellIs" dxfId="13147" priority="513" operator="lessThan">
      <formula>0</formula>
    </cfRule>
  </conditionalFormatting>
  <conditionalFormatting sqref="F589">
    <cfRule type="expression" dxfId="13146" priority="511">
      <formula>F589/E589&gt;1</formula>
    </cfRule>
    <cfRule type="expression" dxfId="13145" priority="512">
      <formula>F589/E589&lt;1</formula>
    </cfRule>
  </conditionalFormatting>
  <conditionalFormatting sqref="O377">
    <cfRule type="cellIs" dxfId="13144" priority="263" operator="lessThan">
      <formula>0</formula>
    </cfRule>
  </conditionalFormatting>
  <conditionalFormatting sqref="G589">
    <cfRule type="expression" dxfId="13143" priority="508">
      <formula>G589/F589&gt;1</formula>
    </cfRule>
    <cfRule type="expression" dxfId="13142" priority="509">
      <formula>G589/F589&lt;1</formula>
    </cfRule>
  </conditionalFormatting>
  <conditionalFormatting sqref="O366">
    <cfRule type="cellIs" dxfId="13141" priority="262" operator="lessThan">
      <formula>0</formula>
    </cfRule>
  </conditionalFormatting>
  <conditionalFormatting sqref="H589">
    <cfRule type="expression" dxfId="13140" priority="505">
      <formula>H589/G589&gt;1</formula>
    </cfRule>
    <cfRule type="expression" dxfId="13139" priority="506">
      <formula>H589/G589&lt;1</formula>
    </cfRule>
  </conditionalFormatting>
  <conditionalFormatting sqref="N596">
    <cfRule type="cellIs" dxfId="13138" priority="504" operator="lessThan">
      <formula>0</formula>
    </cfRule>
  </conditionalFormatting>
  <conditionalFormatting sqref="O387">
    <cfRule type="cellIs" dxfId="13137" priority="257" operator="lessThan">
      <formula>0</formula>
    </cfRule>
  </conditionalFormatting>
  <conditionalFormatting sqref="O387">
    <cfRule type="cellIs" dxfId="13136" priority="258" operator="lessThan">
      <formula>0</formula>
    </cfRule>
  </conditionalFormatting>
  <conditionalFormatting sqref="O387">
    <cfRule type="cellIs" dxfId="13135" priority="255" operator="lessThan">
      <formula>0</formula>
    </cfRule>
  </conditionalFormatting>
  <conditionalFormatting sqref="O387">
    <cfRule type="cellIs" dxfId="13134" priority="256" operator="lessThan">
      <formula>0</formula>
    </cfRule>
  </conditionalFormatting>
  <conditionalFormatting sqref="N600">
    <cfRule type="cellIs" dxfId="13133" priority="503" operator="lessThan">
      <formula>0</formula>
    </cfRule>
  </conditionalFormatting>
  <conditionalFormatting sqref="N600">
    <cfRule type="cellIs" dxfId="13132" priority="502" operator="lessThan">
      <formula>0</formula>
    </cfRule>
  </conditionalFormatting>
  <conditionalFormatting sqref="P363">
    <cfRule type="cellIs" dxfId="13131" priority="501" operator="lessThan">
      <formula>0</formula>
    </cfRule>
  </conditionalFormatting>
  <conditionalFormatting sqref="P364:P365">
    <cfRule type="cellIs" dxfId="13130" priority="500" operator="lessThan">
      <formula>0</formula>
    </cfRule>
  </conditionalFormatting>
  <conditionalFormatting sqref="P461:P464">
    <cfRule type="cellIs" dxfId="13129" priority="499" operator="lessThan">
      <formula>0</formula>
    </cfRule>
  </conditionalFormatting>
  <conditionalFormatting sqref="P361">
    <cfRule type="cellIs" dxfId="13128" priority="498" operator="lessThan">
      <formula>0</formula>
    </cfRule>
  </conditionalFormatting>
  <conditionalFormatting sqref="P366:P367">
    <cfRule type="cellIs" dxfId="13127" priority="497" operator="lessThan">
      <formula>0</formula>
    </cfRule>
  </conditionalFormatting>
  <conditionalFormatting sqref="P369:P373">
    <cfRule type="cellIs" dxfId="13126" priority="496" operator="lessThan">
      <formula>0</formula>
    </cfRule>
  </conditionalFormatting>
  <conditionalFormatting sqref="P378:P379">
    <cfRule type="cellIs" dxfId="13125" priority="495" operator="lessThan">
      <formula>0</formula>
    </cfRule>
  </conditionalFormatting>
  <conditionalFormatting sqref="P384:P385">
    <cfRule type="cellIs" dxfId="13124" priority="494" operator="lessThan">
      <formula>0</formula>
    </cfRule>
  </conditionalFormatting>
  <conditionalFormatting sqref="P390:P391">
    <cfRule type="cellIs" dxfId="13123" priority="493" operator="lessThan">
      <formula>0</formula>
    </cfRule>
  </conditionalFormatting>
  <conditionalFormatting sqref="P396:P397">
    <cfRule type="cellIs" dxfId="13122" priority="492" operator="lessThan">
      <formula>0</formula>
    </cfRule>
  </conditionalFormatting>
  <conditionalFormatting sqref="P402">
    <cfRule type="cellIs" dxfId="13121" priority="491" operator="lessThan">
      <formula>0</formula>
    </cfRule>
  </conditionalFormatting>
  <conditionalFormatting sqref="P408:P409">
    <cfRule type="cellIs" dxfId="13120" priority="490" operator="lessThan">
      <formula>0</formula>
    </cfRule>
  </conditionalFormatting>
  <conditionalFormatting sqref="P414:P415">
    <cfRule type="cellIs" dxfId="13119" priority="489" operator="lessThan">
      <formula>0</formula>
    </cfRule>
  </conditionalFormatting>
  <conditionalFormatting sqref="P420:P421">
    <cfRule type="cellIs" dxfId="13118" priority="488" operator="lessThan">
      <formula>0</formula>
    </cfRule>
  </conditionalFormatting>
  <conditionalFormatting sqref="P426:P427">
    <cfRule type="cellIs" dxfId="13117" priority="487" operator="lessThan">
      <formula>0</formula>
    </cfRule>
  </conditionalFormatting>
  <conditionalFormatting sqref="P432:P433">
    <cfRule type="cellIs" dxfId="13116" priority="486" operator="lessThan">
      <formula>0</formula>
    </cfRule>
  </conditionalFormatting>
  <conditionalFormatting sqref="P438:P439">
    <cfRule type="cellIs" dxfId="13115" priority="485" operator="lessThan">
      <formula>0</formula>
    </cfRule>
  </conditionalFormatting>
  <conditionalFormatting sqref="P444:P445">
    <cfRule type="cellIs" dxfId="13114" priority="484" operator="lessThan">
      <formula>0</formula>
    </cfRule>
  </conditionalFormatting>
  <conditionalFormatting sqref="P451:P452">
    <cfRule type="cellIs" dxfId="13113" priority="483" operator="lessThan">
      <formula>0</formula>
    </cfRule>
  </conditionalFormatting>
  <conditionalFormatting sqref="P457:P458">
    <cfRule type="cellIs" dxfId="13112" priority="482" operator="lessThan">
      <formula>0</formula>
    </cfRule>
  </conditionalFormatting>
  <conditionalFormatting sqref="P465">
    <cfRule type="cellIs" dxfId="13111" priority="481" operator="lessThan">
      <formula>0</formula>
    </cfRule>
  </conditionalFormatting>
  <conditionalFormatting sqref="P472">
    <cfRule type="cellIs" dxfId="13110" priority="480" operator="lessThan">
      <formula>0</formula>
    </cfRule>
  </conditionalFormatting>
  <conditionalFormatting sqref="P503:P504">
    <cfRule type="cellIs" dxfId="13109" priority="479" operator="lessThan">
      <formula>0</formula>
    </cfRule>
  </conditionalFormatting>
  <conditionalFormatting sqref="P511:P512">
    <cfRule type="cellIs" dxfId="13108" priority="478" operator="lessThan">
      <formula>0</formula>
    </cfRule>
  </conditionalFormatting>
  <conditionalFormatting sqref="P520:P521">
    <cfRule type="cellIs" dxfId="13107" priority="477" operator="lessThan">
      <formula>0</formula>
    </cfRule>
  </conditionalFormatting>
  <conditionalFormatting sqref="P528:P529">
    <cfRule type="cellIs" dxfId="13106" priority="476" operator="lessThan">
      <formula>0</formula>
    </cfRule>
  </conditionalFormatting>
  <conditionalFormatting sqref="P544:P545">
    <cfRule type="cellIs" dxfId="13105" priority="475" operator="lessThan">
      <formula>0</formula>
    </cfRule>
  </conditionalFormatting>
  <conditionalFormatting sqref="P536:P537">
    <cfRule type="cellIs" dxfId="13104" priority="474" operator="lessThan">
      <formula>0</formula>
    </cfRule>
  </conditionalFormatting>
  <conditionalFormatting sqref="P551:P552">
    <cfRule type="cellIs" dxfId="13103" priority="473" operator="lessThan">
      <formula>0</formula>
    </cfRule>
  </conditionalFormatting>
  <conditionalFormatting sqref="P559:P560">
    <cfRule type="cellIs" dxfId="13102" priority="472" operator="lessThan">
      <formula>0</formula>
    </cfRule>
  </conditionalFormatting>
  <conditionalFormatting sqref="P567:P568">
    <cfRule type="cellIs" dxfId="13101" priority="471" operator="lessThan">
      <formula>0</formula>
    </cfRule>
  </conditionalFormatting>
  <conditionalFormatting sqref="P574:P575">
    <cfRule type="cellIs" dxfId="13100" priority="470" operator="lessThan">
      <formula>0</formula>
    </cfRule>
  </conditionalFormatting>
  <conditionalFormatting sqref="P581:P582">
    <cfRule type="cellIs" dxfId="13099" priority="469" operator="lessThan">
      <formula>0</formula>
    </cfRule>
  </conditionalFormatting>
  <conditionalFormatting sqref="P588:P589">
    <cfRule type="cellIs" dxfId="13098" priority="468" operator="lessThan">
      <formula>0</formula>
    </cfRule>
  </conditionalFormatting>
  <conditionalFormatting sqref="P596:P597">
    <cfRule type="cellIs" dxfId="13097" priority="467" operator="lessThan">
      <formula>0</formula>
    </cfRule>
  </conditionalFormatting>
  <conditionalFormatting sqref="P603">
    <cfRule type="cellIs" dxfId="13096" priority="466" operator="lessThan">
      <formula>0</formula>
    </cfRule>
  </conditionalFormatting>
  <conditionalFormatting sqref="P608">
    <cfRule type="cellIs" dxfId="13095" priority="465" operator="lessThan">
      <formula>0</formula>
    </cfRule>
  </conditionalFormatting>
  <conditionalFormatting sqref="O405">
    <cfRule type="cellIs" dxfId="13094" priority="215" operator="lessThan">
      <formula>0</formula>
    </cfRule>
  </conditionalFormatting>
  <conditionalFormatting sqref="P632:P634">
    <cfRule type="cellIs" dxfId="13093" priority="464" operator="lessThan">
      <formula>0</formula>
    </cfRule>
  </conditionalFormatting>
  <conditionalFormatting sqref="I710:N710 P708:Q711">
    <cfRule type="cellIs" dxfId="13092" priority="458" operator="lessThan">
      <formula>0</formula>
    </cfRule>
  </conditionalFormatting>
  <conditionalFormatting sqref="P636:P637 P641:P645">
    <cfRule type="cellIs" dxfId="13091" priority="463" operator="lessThan">
      <formula>0</formula>
    </cfRule>
  </conditionalFormatting>
  <conditionalFormatting sqref="P648">
    <cfRule type="cellIs" dxfId="13090" priority="462" operator="lessThan">
      <formula>0</formula>
    </cfRule>
  </conditionalFormatting>
  <conditionalFormatting sqref="P649">
    <cfRule type="cellIs" dxfId="13089" priority="461" operator="lessThan">
      <formula>0</formula>
    </cfRule>
  </conditionalFormatting>
  <conditionalFormatting sqref="P651">
    <cfRule type="cellIs" dxfId="13088" priority="460" operator="lessThan">
      <formula>0</formula>
    </cfRule>
  </conditionalFormatting>
  <conditionalFormatting sqref="P652">
    <cfRule type="cellIs" dxfId="13087" priority="459" operator="lessThan">
      <formula>0</formula>
    </cfRule>
  </conditionalFormatting>
  <conditionalFormatting sqref="D654:N654 D651:N651 D648:N649 D632:N634">
    <cfRule type="expression" dxfId="13086" priority="431">
      <formula>D632/C632&gt;1</formula>
    </cfRule>
    <cfRule type="expression" dxfId="13085" priority="432">
      <formula>D632/C632&lt;1</formula>
    </cfRule>
  </conditionalFormatting>
  <conditionalFormatting sqref="C507:C510">
    <cfRule type="cellIs" dxfId="13084" priority="457" operator="lessThan">
      <formula>0</formula>
    </cfRule>
  </conditionalFormatting>
  <conditionalFormatting sqref="C507:C510">
    <cfRule type="expression" dxfId="13083" priority="455">
      <formula>C507/B507&gt;1</formula>
    </cfRule>
    <cfRule type="expression" dxfId="13082" priority="456">
      <formula>C507/B507&lt;1</formula>
    </cfRule>
  </conditionalFormatting>
  <conditionalFormatting sqref="D507:N510">
    <cfRule type="cellIs" dxfId="13081" priority="454" operator="lessThan">
      <formula>0</formula>
    </cfRule>
  </conditionalFormatting>
  <conditionalFormatting sqref="D507:N510">
    <cfRule type="expression" dxfId="13080" priority="452">
      <formula>D507/C507&gt;1</formula>
    </cfRule>
    <cfRule type="expression" dxfId="13079" priority="453">
      <formula>D507/C507&lt;1</formula>
    </cfRule>
  </conditionalFormatting>
  <conditionalFormatting sqref="B507:B510">
    <cfRule type="cellIs" dxfId="13078" priority="451" operator="lessThan">
      <formula>0</formula>
    </cfRule>
  </conditionalFormatting>
  <conditionalFormatting sqref="B507:B510">
    <cfRule type="expression" dxfId="13077" priority="449">
      <formula>B507/#REF!&gt;1</formula>
    </cfRule>
    <cfRule type="expression" dxfId="13076" priority="450">
      <formula>B507/#REF!&lt;1</formula>
    </cfRule>
  </conditionalFormatting>
  <conditionalFormatting sqref="J588:N588 J574:N574 J559:N559 J551:N551">
    <cfRule type="cellIs" dxfId="13075" priority="448" operator="lessThan">
      <formula>0</formula>
    </cfRule>
  </conditionalFormatting>
  <conditionalFormatting sqref="C588:I588 C584:C587 C574:I574 C570:C573 C559:I559 C555:C558 C551:I551 C547:C550">
    <cfRule type="cellIs" dxfId="13074" priority="447" operator="lessThan">
      <formula>0</formula>
    </cfRule>
  </conditionalFormatting>
  <conditionalFormatting sqref="C588:M588 C574:M574 C559:M559 C551:M551">
    <cfRule type="cellIs" dxfId="13073" priority="446" operator="lessThan">
      <formula>0</formula>
    </cfRule>
  </conditionalFormatting>
  <conditionalFormatting sqref="C584:C587 C570:C573 C555:C558 C547:C550">
    <cfRule type="expression" dxfId="13072" priority="444">
      <formula>C547/B547&gt;1</formula>
    </cfRule>
    <cfRule type="expression" dxfId="13071" priority="445">
      <formula>C547/B547&lt;1</formula>
    </cfRule>
  </conditionalFormatting>
  <conditionalFormatting sqref="D584:N587 D570:N573 D555:N558 D547:N550">
    <cfRule type="cellIs" dxfId="13070" priority="443" operator="lessThan">
      <formula>0</formula>
    </cfRule>
  </conditionalFormatting>
  <conditionalFormatting sqref="D584:N587 D570:N573 D555:N558 D547:N550">
    <cfRule type="expression" dxfId="13069" priority="441">
      <formula>D547/C547&gt;1</formula>
    </cfRule>
    <cfRule type="expression" dxfId="13068" priority="442">
      <formula>D547/C547&lt;1</formula>
    </cfRule>
  </conditionalFormatting>
  <conditionalFormatting sqref="C588:N588 C574:N574 C559:N559 C551:N551">
    <cfRule type="cellIs" dxfId="13067" priority="440" operator="lessThan">
      <formula>0</formula>
    </cfRule>
  </conditionalFormatting>
  <conditionalFormatting sqref="C588:N588 C574:N574 C559:N559 C551:N551">
    <cfRule type="expression" dxfId="13066" priority="438">
      <formula>C551/B551&gt;1</formula>
    </cfRule>
    <cfRule type="expression" dxfId="13065" priority="439">
      <formula>C551/B551&lt;1</formula>
    </cfRule>
  </conditionalFormatting>
  <conditionalFormatting sqref="B654 B651 B648:B649 B632:B634 B641:B645">
    <cfRule type="cellIs" dxfId="13064" priority="437" operator="lessThan">
      <formula>0</formula>
    </cfRule>
  </conditionalFormatting>
  <conditionalFormatting sqref="C654 C651 C648:C649 C632:C634">
    <cfRule type="cellIs" dxfId="13063" priority="436" operator="lessThan">
      <formula>0</formula>
    </cfRule>
  </conditionalFormatting>
  <conditionalFormatting sqref="C654 C651 C648:C649 C632:C634">
    <cfRule type="expression" dxfId="13062" priority="434">
      <formula>C632/B632&gt;1</formula>
    </cfRule>
    <cfRule type="expression" dxfId="13061" priority="435">
      <formula>C632/B632&lt;1</formula>
    </cfRule>
  </conditionalFormatting>
  <conditionalFormatting sqref="D654:N654 D651:N651 D648:N649 D632:N634">
    <cfRule type="cellIs" dxfId="13060" priority="433" operator="lessThan">
      <formula>0</formula>
    </cfRule>
  </conditionalFormatting>
  <conditionalFormatting sqref="B504:N504 B537 B568 B597">
    <cfRule type="expression" dxfId="13059" priority="1193">
      <formula>B504/#REF!&gt;1</formula>
    </cfRule>
    <cfRule type="expression" dxfId="13058" priority="1194">
      <formula>B504/#REF!&lt;1</formula>
    </cfRule>
  </conditionalFormatting>
  <conditionalFormatting sqref="C465">
    <cfRule type="cellIs" dxfId="13057" priority="430" operator="lessThan">
      <formula>0</formula>
    </cfRule>
  </conditionalFormatting>
  <conditionalFormatting sqref="C465">
    <cfRule type="expression" dxfId="13056" priority="428">
      <formula>C465/B465&gt;1</formula>
    </cfRule>
    <cfRule type="expression" dxfId="13055" priority="429">
      <formula>C465/B465&lt;1</formula>
    </cfRule>
  </conditionalFormatting>
  <conditionalFormatting sqref="D465:N465">
    <cfRule type="cellIs" dxfId="13054" priority="427" operator="lessThan">
      <formula>0</formula>
    </cfRule>
  </conditionalFormatting>
  <conditionalFormatting sqref="D465:N465">
    <cfRule type="expression" dxfId="13053" priority="425">
      <formula>D465/C465&gt;1</formula>
    </cfRule>
    <cfRule type="expression" dxfId="13052" priority="426">
      <formula>D465/C465&lt;1</formula>
    </cfRule>
  </conditionalFormatting>
  <conditionalFormatting sqref="B465">
    <cfRule type="cellIs" dxfId="13051" priority="424" operator="lessThan">
      <formula>0</formula>
    </cfRule>
  </conditionalFormatting>
  <conditionalFormatting sqref="B465">
    <cfRule type="expression" dxfId="13050" priority="422">
      <formula>B465/#REF!&gt;1</formula>
    </cfRule>
    <cfRule type="expression" dxfId="13049" priority="423">
      <formula>B465/#REF!&lt;1</formula>
    </cfRule>
  </conditionalFormatting>
  <conditionalFormatting sqref="C511">
    <cfRule type="cellIs" dxfId="13048" priority="421" operator="lessThan">
      <formula>0</formula>
    </cfRule>
  </conditionalFormatting>
  <conditionalFormatting sqref="D511:N511">
    <cfRule type="cellIs" dxfId="13047" priority="418" operator="lessThan">
      <formula>0</formula>
    </cfRule>
  </conditionalFormatting>
  <conditionalFormatting sqref="C511">
    <cfRule type="expression" dxfId="13046" priority="419">
      <formula>C511/B511&gt;1</formula>
    </cfRule>
    <cfRule type="expression" dxfId="13045" priority="420">
      <formula>C511/B511&lt;1</formula>
    </cfRule>
  </conditionalFormatting>
  <conditionalFormatting sqref="D511:N511">
    <cfRule type="expression" dxfId="13044" priority="416">
      <formula>D511/C511&gt;1</formula>
    </cfRule>
    <cfRule type="expression" dxfId="13043" priority="417">
      <formula>D511/C511&lt;1</formula>
    </cfRule>
  </conditionalFormatting>
  <conditionalFormatting sqref="B511">
    <cfRule type="cellIs" dxfId="13042" priority="415" operator="lessThan">
      <formula>0</formula>
    </cfRule>
  </conditionalFormatting>
  <conditionalFormatting sqref="B511">
    <cfRule type="expression" dxfId="13041" priority="413">
      <formula>B511/#REF!&gt;1</formula>
    </cfRule>
    <cfRule type="expression" dxfId="13040" priority="414">
      <formula>B511/#REF!&lt;1</formula>
    </cfRule>
  </conditionalFormatting>
  <conditionalFormatting sqref="B529 B521">
    <cfRule type="cellIs" dxfId="13039" priority="412" operator="lessThan">
      <formula>0</formula>
    </cfRule>
  </conditionalFormatting>
  <conditionalFormatting sqref="B529 B521">
    <cfRule type="expression" dxfId="13038" priority="410">
      <formula>B521/#REF!&gt;1</formula>
    </cfRule>
    <cfRule type="expression" dxfId="13037" priority="411">
      <formula>B521/#REF!&lt;1</formula>
    </cfRule>
  </conditionalFormatting>
  <conditionalFormatting sqref="C521">
    <cfRule type="cellIs" dxfId="13036" priority="409" operator="lessThan">
      <formula>0</formula>
    </cfRule>
  </conditionalFormatting>
  <conditionalFormatting sqref="C521 B636:O637">
    <cfRule type="expression" dxfId="13035" priority="407">
      <formula>B521/A521&gt;1</formula>
    </cfRule>
    <cfRule type="expression" dxfId="13034" priority="408">
      <formula>B521/A521&lt;1</formula>
    </cfRule>
  </conditionalFormatting>
  <conditionalFormatting sqref="C603:N603">
    <cfRule type="expression" dxfId="13033" priority="368">
      <formula>C603/B603&gt;1</formula>
    </cfRule>
    <cfRule type="expression" dxfId="13032" priority="369">
      <formula>C603/B603&lt;1</formula>
    </cfRule>
  </conditionalFormatting>
  <conditionalFormatting sqref="I552:N552">
    <cfRule type="expression" dxfId="13031" priority="392">
      <formula>I552/H552&gt;1</formula>
    </cfRule>
    <cfRule type="expression" dxfId="13030" priority="393">
      <formula>I552/H552&lt;1</formula>
    </cfRule>
  </conditionalFormatting>
  <conditionalFormatting sqref="I560:N560">
    <cfRule type="expression" dxfId="13029" priority="389">
      <formula>I560/H560&gt;1</formula>
    </cfRule>
    <cfRule type="expression" dxfId="13028" priority="390">
      <formula>I560/H560&lt;1</formula>
    </cfRule>
  </conditionalFormatting>
  <conditionalFormatting sqref="B575:N575">
    <cfRule type="cellIs" dxfId="13027" priority="388" operator="lessThan">
      <formula>0</formula>
    </cfRule>
  </conditionalFormatting>
  <conditionalFormatting sqref="B575:N575">
    <cfRule type="expression" dxfId="13026" priority="386">
      <formula>B575/A575&gt;1</formula>
    </cfRule>
    <cfRule type="expression" dxfId="13025" priority="387">
      <formula>B575/A575&lt;1</formula>
    </cfRule>
  </conditionalFormatting>
  <conditionalFormatting sqref="B589:N589">
    <cfRule type="cellIs" dxfId="13024" priority="385" operator="lessThan">
      <formula>0</formula>
    </cfRule>
  </conditionalFormatting>
  <conditionalFormatting sqref="B589:N589">
    <cfRule type="expression" dxfId="13023" priority="383">
      <formula>B589/A589&gt;1</formula>
    </cfRule>
    <cfRule type="expression" dxfId="13022" priority="384">
      <formula>B589/A589&lt;1</formula>
    </cfRule>
  </conditionalFormatting>
  <conditionalFormatting sqref="N608">
    <cfRule type="cellIs" dxfId="13021" priority="361" operator="lessThan">
      <formula>0</formula>
    </cfRule>
  </conditionalFormatting>
  <conditionalFormatting sqref="D521:N521">
    <cfRule type="cellIs" dxfId="13020" priority="406" operator="lessThan">
      <formula>0</formula>
    </cfRule>
  </conditionalFormatting>
  <conditionalFormatting sqref="D521:N521">
    <cfRule type="expression" dxfId="13019" priority="404">
      <formula>D521/C521&gt;1</formula>
    </cfRule>
    <cfRule type="expression" dxfId="13018" priority="405">
      <formula>D521/C521&lt;1</formula>
    </cfRule>
  </conditionalFormatting>
  <conditionalFormatting sqref="C529:N529">
    <cfRule type="cellIs" dxfId="13017" priority="403" operator="lessThan">
      <formula>0</formula>
    </cfRule>
  </conditionalFormatting>
  <conditionalFormatting sqref="C529:N529">
    <cfRule type="expression" dxfId="13016" priority="401">
      <formula>C529/B529&gt;1</formula>
    </cfRule>
    <cfRule type="expression" dxfId="13015" priority="402">
      <formula>C529/B529&lt;1</formula>
    </cfRule>
  </conditionalFormatting>
  <conditionalFormatting sqref="C582:N582">
    <cfRule type="expression" dxfId="13014" priority="377">
      <formula>C582/B582&gt;1</formula>
    </cfRule>
    <cfRule type="expression" dxfId="13013" priority="378">
      <formula>C582/B582&lt;1</formula>
    </cfRule>
  </conditionalFormatting>
  <conditionalFormatting sqref="C537:N537">
    <cfRule type="expression" dxfId="13012" priority="398">
      <formula>C537/B537&gt;1</formula>
    </cfRule>
    <cfRule type="expression" dxfId="13011" priority="399">
      <formula>C537/B537&lt;1</formula>
    </cfRule>
  </conditionalFormatting>
  <conditionalFormatting sqref="C568:N568">
    <cfRule type="expression" dxfId="13010" priority="395">
      <formula>C568/B568&gt;1</formula>
    </cfRule>
    <cfRule type="expression" dxfId="13009" priority="396">
      <formula>C568/B568&lt;1</formula>
    </cfRule>
  </conditionalFormatting>
  <conditionalFormatting sqref="C608:M608">
    <cfRule type="expression" dxfId="13008" priority="363">
      <formula>C608/B608&gt;1</formula>
    </cfRule>
    <cfRule type="expression" dxfId="13007" priority="364">
      <formula>C608/B608&lt;1</formula>
    </cfRule>
  </conditionalFormatting>
  <conditionalFormatting sqref="N608">
    <cfRule type="expression" dxfId="13006" priority="358">
      <formula>N608/M608&gt;1</formula>
    </cfRule>
    <cfRule type="expression" dxfId="13005" priority="359">
      <formula>N608/M608&lt;1</formula>
    </cfRule>
  </conditionalFormatting>
  <conditionalFormatting sqref="C608:M608">
    <cfRule type="cellIs" dxfId="13004" priority="367" operator="lessThan">
      <formula>0</formula>
    </cfRule>
  </conditionalFormatting>
  <conditionalFormatting sqref="C608:M608">
    <cfRule type="cellIs" dxfId="13003" priority="366" operator="lessThan">
      <formula>0</formula>
    </cfRule>
  </conditionalFormatting>
  <conditionalFormatting sqref="B582">
    <cfRule type="cellIs" dxfId="13002" priority="380" operator="lessThan">
      <formula>0</formula>
    </cfRule>
  </conditionalFormatting>
  <conditionalFormatting sqref="B582">
    <cfRule type="expression" dxfId="13001" priority="381">
      <formula>B582/#REF!&gt;1</formula>
    </cfRule>
    <cfRule type="expression" dxfId="13000" priority="382">
      <formula>B582/#REF!&lt;1</formula>
    </cfRule>
  </conditionalFormatting>
  <conditionalFormatting sqref="C582:N582">
    <cfRule type="cellIs" dxfId="12999" priority="379" operator="lessThan">
      <formula>0</formula>
    </cfRule>
  </conditionalFormatting>
  <conditionalFormatting sqref="C597:N597">
    <cfRule type="expression" dxfId="12998" priority="373">
      <formula>C597/B597&gt;1</formula>
    </cfRule>
    <cfRule type="expression" dxfId="12997" priority="374">
      <formula>C597/B597&lt;1</formula>
    </cfRule>
  </conditionalFormatting>
  <conditionalFormatting sqref="N608">
    <cfRule type="cellIs" dxfId="12996" priority="362" operator="lessThan">
      <formula>0</formula>
    </cfRule>
  </conditionalFormatting>
  <conditionalFormatting sqref="C608:M608">
    <cfRule type="cellIs" dxfId="12995" priority="365" operator="lessThan">
      <formula>0</formula>
    </cfRule>
  </conditionalFormatting>
  <conditionalFormatting sqref="N608">
    <cfRule type="cellIs" dxfId="12994" priority="360" operator="lessThan">
      <formula>0</formula>
    </cfRule>
  </conditionalFormatting>
  <conditionalFormatting sqref="B676:N679">
    <cfRule type="cellIs" dxfId="12993" priority="357" operator="lessThan">
      <formula>0</formula>
    </cfRule>
  </conditionalFormatting>
  <conditionalFormatting sqref="I678:N678 P676:Q679">
    <cfRule type="cellIs" dxfId="12992" priority="356" operator="lessThan">
      <formula>0</formula>
    </cfRule>
  </conditionalFormatting>
  <conditionalFormatting sqref="B680:N683">
    <cfRule type="cellIs" dxfId="12991" priority="355" operator="lessThan">
      <formula>0</formula>
    </cfRule>
  </conditionalFormatting>
  <conditionalFormatting sqref="I682:N682 P680:Q683">
    <cfRule type="cellIs" dxfId="12990" priority="354" operator="lessThan">
      <formula>0</formula>
    </cfRule>
  </conditionalFormatting>
  <conditionalFormatting sqref="B684:N687">
    <cfRule type="cellIs" dxfId="12989" priority="353" operator="lessThan">
      <formula>0</formula>
    </cfRule>
  </conditionalFormatting>
  <conditionalFormatting sqref="I686:N686 P684:Q687">
    <cfRule type="cellIs" dxfId="12988" priority="352" operator="lessThan">
      <formula>0</formula>
    </cfRule>
  </conditionalFormatting>
  <conditionalFormatting sqref="B688:N691">
    <cfRule type="cellIs" dxfId="12987" priority="351" operator="lessThan">
      <formula>0</formula>
    </cfRule>
  </conditionalFormatting>
  <conditionalFormatting sqref="I690:N690 P688:Q691">
    <cfRule type="cellIs" dxfId="12986" priority="350" operator="lessThan">
      <formula>0</formula>
    </cfRule>
  </conditionalFormatting>
  <conditionalFormatting sqref="B692:N695 O694">
    <cfRule type="cellIs" dxfId="12985" priority="349" operator="lessThan">
      <formula>0</formula>
    </cfRule>
  </conditionalFormatting>
  <conditionalFormatting sqref="P692:Q695 I694:O694">
    <cfRule type="cellIs" dxfId="12984" priority="348" operator="lessThan">
      <formula>0</formula>
    </cfRule>
  </conditionalFormatting>
  <conditionalFormatting sqref="B696:N699">
    <cfRule type="cellIs" dxfId="12983" priority="347" operator="lessThan">
      <formula>0</formula>
    </cfRule>
  </conditionalFormatting>
  <conditionalFormatting sqref="I698:N698 P696:Q699">
    <cfRule type="cellIs" dxfId="12982" priority="346" operator="lessThan">
      <formula>0</formula>
    </cfRule>
  </conditionalFormatting>
  <conditionalFormatting sqref="B700:N703">
    <cfRule type="cellIs" dxfId="12981" priority="345" operator="lessThan">
      <formula>0</formula>
    </cfRule>
  </conditionalFormatting>
  <conditionalFormatting sqref="I702:N702 P700:Q703">
    <cfRule type="cellIs" dxfId="12980" priority="344" operator="lessThan">
      <formula>0</formula>
    </cfRule>
  </conditionalFormatting>
  <conditionalFormatting sqref="B704:N707">
    <cfRule type="cellIs" dxfId="12979" priority="343" operator="lessThan">
      <formula>0</formula>
    </cfRule>
  </conditionalFormatting>
  <conditionalFormatting sqref="I706:N706 P704:Q707">
    <cfRule type="cellIs" dxfId="12978" priority="342" operator="lessThan">
      <formula>0</formula>
    </cfRule>
  </conditionalFormatting>
  <conditionalFormatting sqref="B712:N715">
    <cfRule type="cellIs" dxfId="12977" priority="341" operator="lessThan">
      <formula>0</formula>
    </cfRule>
  </conditionalFormatting>
  <conditionalFormatting sqref="I714:N714 P712:Q715">
    <cfRule type="cellIs" dxfId="12976" priority="340" operator="lessThan">
      <formula>0</formula>
    </cfRule>
  </conditionalFormatting>
  <conditionalFormatting sqref="B716:N719">
    <cfRule type="cellIs" dxfId="12975" priority="339" operator="lessThan">
      <formula>0</formula>
    </cfRule>
  </conditionalFormatting>
  <conditionalFormatting sqref="I718:N718 P716:Q719">
    <cfRule type="cellIs" dxfId="12974" priority="338" operator="lessThan">
      <formula>0</formula>
    </cfRule>
  </conditionalFormatting>
  <conditionalFormatting sqref="P654">
    <cfRule type="cellIs" dxfId="12973" priority="337" operator="lessThan">
      <formula>0</formula>
    </cfRule>
  </conditionalFormatting>
  <conditionalFormatting sqref="Q466">
    <cfRule type="cellIs" dxfId="12972" priority="336" operator="lessThan">
      <formula>0</formula>
    </cfRule>
  </conditionalFormatting>
  <conditionalFormatting sqref="P466">
    <cfRule type="cellIs" dxfId="12971" priority="335" operator="lessThan">
      <formula>0</formula>
    </cfRule>
  </conditionalFormatting>
  <conditionalFormatting sqref="B466:N466">
    <cfRule type="cellIs" dxfId="12970" priority="334" operator="lessThan">
      <formula>0</formula>
    </cfRule>
  </conditionalFormatting>
  <conditionalFormatting sqref="B505:N505">
    <cfRule type="cellIs" dxfId="12969" priority="331" operator="lessThan">
      <formula>0</formula>
    </cfRule>
  </conditionalFormatting>
  <conditionalFormatting sqref="B513:N513">
    <cfRule type="cellIs" dxfId="12968" priority="328" operator="lessThan">
      <formula>0</formula>
    </cfRule>
  </conditionalFormatting>
  <conditionalFormatting sqref="B522:N522">
    <cfRule type="cellIs" dxfId="12967" priority="325" operator="lessThan">
      <formula>0</formula>
    </cfRule>
  </conditionalFormatting>
  <conditionalFormatting sqref="B530:N530">
    <cfRule type="cellIs" dxfId="12966" priority="322" operator="lessThan">
      <formula>0</formula>
    </cfRule>
  </conditionalFormatting>
  <conditionalFormatting sqref="B538:N538">
    <cfRule type="cellIs" dxfId="12965" priority="319" operator="lessThan">
      <formula>0</formula>
    </cfRule>
  </conditionalFormatting>
  <conditionalFormatting sqref="B553:N553">
    <cfRule type="cellIs" dxfId="12964" priority="316" operator="lessThan">
      <formula>0</formula>
    </cfRule>
  </conditionalFormatting>
  <conditionalFormatting sqref="B561:N561">
    <cfRule type="cellIs" dxfId="12963" priority="313" operator="lessThan">
      <formula>0</formula>
    </cfRule>
  </conditionalFormatting>
  <conditionalFormatting sqref="B590:N590">
    <cfRule type="cellIs" dxfId="12962" priority="310" operator="lessThan">
      <formula>0</formula>
    </cfRule>
  </conditionalFormatting>
  <conditionalFormatting sqref="O608">
    <cfRule type="cellIs" dxfId="12961" priority="51" operator="lessThan">
      <formula>0</formula>
    </cfRule>
  </conditionalFormatting>
  <conditionalFormatting sqref="O608">
    <cfRule type="cellIs" dxfId="12960" priority="52" operator="lessThan">
      <formula>0</formula>
    </cfRule>
  </conditionalFormatting>
  <conditionalFormatting sqref="O603">
    <cfRule type="cellIs" dxfId="12959" priority="55" operator="lessThan">
      <formula>0</formula>
    </cfRule>
  </conditionalFormatting>
  <conditionalFormatting sqref="O603">
    <cfRule type="cellIs" dxfId="12958" priority="56" operator="lessThan">
      <formula>0</formula>
    </cfRule>
  </conditionalFormatting>
  <conditionalFormatting sqref="O603">
    <cfRule type="cellIs" dxfId="12957" priority="57" operator="lessThan">
      <formula>0</formula>
    </cfRule>
  </conditionalFormatting>
  <conditionalFormatting sqref="O608">
    <cfRule type="cellIs" dxfId="12956" priority="50" operator="lessThan">
      <formula>0</formula>
    </cfRule>
  </conditionalFormatting>
  <conditionalFormatting sqref="P491:Q491">
    <cfRule type="cellIs" dxfId="12955" priority="309" operator="lessThan">
      <formula>0</formula>
    </cfRule>
  </conditionalFormatting>
  <conditionalFormatting sqref="Q492:Q496">
    <cfRule type="cellIs" dxfId="12954" priority="308" operator="lessThan">
      <formula>0</formula>
    </cfRule>
  </conditionalFormatting>
  <conditionalFormatting sqref="P492:P495">
    <cfRule type="cellIs" dxfId="12953" priority="307" operator="lessThan">
      <formula>0</formula>
    </cfRule>
  </conditionalFormatting>
  <conditionalFormatting sqref="P496">
    <cfRule type="cellIs" dxfId="12952" priority="306" operator="lessThan">
      <formula>0</formula>
    </cfRule>
  </conditionalFormatting>
  <conditionalFormatting sqref="P473:Q473 B473">
    <cfRule type="cellIs" dxfId="12951" priority="305" operator="lessThan">
      <formula>0</formula>
    </cfRule>
  </conditionalFormatting>
  <conditionalFormatting sqref="Q474:Q478">
    <cfRule type="cellIs" dxfId="12950" priority="304" operator="lessThan">
      <formula>0</formula>
    </cfRule>
  </conditionalFormatting>
  <conditionalFormatting sqref="P474:P477">
    <cfRule type="cellIs" dxfId="12949" priority="303" operator="lessThan">
      <formula>0</formula>
    </cfRule>
  </conditionalFormatting>
  <conditionalFormatting sqref="P478">
    <cfRule type="cellIs" dxfId="12948" priority="302" operator="lessThan">
      <formula>0</formula>
    </cfRule>
  </conditionalFormatting>
  <conditionalFormatting sqref="P479:Q479 B479">
    <cfRule type="cellIs" dxfId="12947" priority="301" operator="lessThan">
      <formula>0</formula>
    </cfRule>
  </conditionalFormatting>
  <conditionalFormatting sqref="Q480:Q484">
    <cfRule type="cellIs" dxfId="12946" priority="300" operator="lessThan">
      <formula>0</formula>
    </cfRule>
  </conditionalFormatting>
  <conditionalFormatting sqref="P480:P483">
    <cfRule type="cellIs" dxfId="12945" priority="299" operator="lessThan">
      <formula>0</formula>
    </cfRule>
  </conditionalFormatting>
  <conditionalFormatting sqref="P484">
    <cfRule type="cellIs" dxfId="12944" priority="298" operator="lessThan">
      <formula>0</formula>
    </cfRule>
  </conditionalFormatting>
  <conditionalFormatting sqref="P485:Q485 B485">
    <cfRule type="cellIs" dxfId="12943" priority="297" operator="lessThan">
      <formula>0</formula>
    </cfRule>
  </conditionalFormatting>
  <conditionalFormatting sqref="Q486:Q490">
    <cfRule type="cellIs" dxfId="12942" priority="296" operator="lessThan">
      <formula>0</formula>
    </cfRule>
  </conditionalFormatting>
  <conditionalFormatting sqref="P486:P489">
    <cfRule type="cellIs" dxfId="12941" priority="295" operator="lessThan">
      <formula>0</formula>
    </cfRule>
  </conditionalFormatting>
  <conditionalFormatting sqref="P490">
    <cfRule type="cellIs" dxfId="12940"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939" priority="291" operator="lessThan">
      <formula>0</formula>
    </cfRule>
  </conditionalFormatting>
  <conditionalFormatting sqref="O348">
    <cfRule type="cellIs" dxfId="12938" priority="290" operator="lessThan">
      <formula>0</formula>
    </cfRule>
  </conditionalFormatting>
  <conditionalFormatting sqref="O348">
    <cfRule type="cellIs" dxfId="12937" priority="289" operator="lessThan">
      <formula>0</formula>
    </cfRule>
  </conditionalFormatting>
  <conditionalFormatting sqref="O351:O354">
    <cfRule type="cellIs" dxfId="12936" priority="288" operator="lessThan">
      <formula>0</formula>
    </cfRule>
  </conditionalFormatting>
  <conditionalFormatting sqref="O363:O364">
    <cfRule type="cellIs" dxfId="12935" priority="287" operator="lessThan">
      <formula>0</formula>
    </cfRule>
  </conditionalFormatting>
  <conditionalFormatting sqref="O369:O370">
    <cfRule type="cellIs" dxfId="12934" priority="286" operator="lessThan">
      <formula>0</formula>
    </cfRule>
  </conditionalFormatting>
  <conditionalFormatting sqref="O375:O376">
    <cfRule type="cellIs" dxfId="12933" priority="285" operator="lessThan">
      <formula>0</formula>
    </cfRule>
  </conditionalFormatting>
  <conditionalFormatting sqref="O381:O383">
    <cfRule type="cellIs" dxfId="12932" priority="284" operator="lessThan">
      <formula>0</formula>
    </cfRule>
  </conditionalFormatting>
  <conditionalFormatting sqref="O355">
    <cfRule type="cellIs" dxfId="12931" priority="283" operator="lessThan">
      <formula>0</formula>
    </cfRule>
  </conditionalFormatting>
  <conditionalFormatting sqref="O593:O595">
    <cfRule type="cellIs" dxfId="12930" priority="281" operator="lessThan">
      <formula>0</formula>
    </cfRule>
  </conditionalFormatting>
  <conditionalFormatting sqref="O593:O595">
    <cfRule type="cellIs" dxfId="12929" priority="282" operator="lessThan">
      <formula>0</formula>
    </cfRule>
  </conditionalFormatting>
  <conditionalFormatting sqref="O601:O602 O599">
    <cfRule type="cellIs" dxfId="12928" priority="280" operator="lessThan">
      <formula>0</formula>
    </cfRule>
  </conditionalFormatting>
  <conditionalFormatting sqref="O621:O624">
    <cfRule type="cellIs" dxfId="12927" priority="275" operator="lessThan">
      <formula>0</formula>
    </cfRule>
  </conditionalFormatting>
  <conditionalFormatting sqref="O621:O624">
    <cfRule type="cellIs" dxfId="12926" priority="276" operator="lessThan">
      <formula>0</formula>
    </cfRule>
  </conditionalFormatting>
  <conditionalFormatting sqref="O626:O629">
    <cfRule type="cellIs" dxfId="12925" priority="274" operator="lessThan">
      <formula>0</formula>
    </cfRule>
  </conditionalFormatting>
  <conditionalFormatting sqref="O611:O614">
    <cfRule type="cellIs" dxfId="12924" priority="269" operator="lessThan">
      <formula>0</formula>
    </cfRule>
  </conditionalFormatting>
  <conditionalFormatting sqref="O611:O614">
    <cfRule type="cellIs" dxfId="12923" priority="270" operator="lessThan">
      <formula>0</formula>
    </cfRule>
  </conditionalFormatting>
  <conditionalFormatting sqref="O650 O663 O655:O661 O642:O645 O652:O653 O672:O675 O708:O711 O665:O670">
    <cfRule type="cellIs" dxfId="12922" priority="268" operator="lessThan">
      <formula>0</formula>
    </cfRule>
  </conditionalFormatting>
  <conditionalFormatting sqref="O674">
    <cfRule type="cellIs" dxfId="12921" priority="267" operator="lessThan">
      <formula>0</formula>
    </cfRule>
  </conditionalFormatting>
  <conditionalFormatting sqref="O647">
    <cfRule type="cellIs" dxfId="12920" priority="266" operator="lessThan">
      <formula>0</formula>
    </cfRule>
  </conditionalFormatting>
  <conditionalFormatting sqref="O393">
    <cfRule type="cellIs" dxfId="12919" priority="245" operator="lessThan">
      <formula>0</formula>
    </cfRule>
  </conditionalFormatting>
  <conditionalFormatting sqref="O390">
    <cfRule type="cellIs" dxfId="12918" priority="250" operator="lessThan">
      <formula>0</formula>
    </cfRule>
  </conditionalFormatting>
  <conditionalFormatting sqref="O393">
    <cfRule type="cellIs" dxfId="12917" priority="248" operator="lessThan">
      <formula>0</formula>
    </cfRule>
  </conditionalFormatting>
  <conditionalFormatting sqref="O378">
    <cfRule type="cellIs" dxfId="12916" priority="260" operator="lessThan">
      <formula>0</formula>
    </cfRule>
  </conditionalFormatting>
  <conditionalFormatting sqref="O372">
    <cfRule type="cellIs" dxfId="12915" priority="261" operator="lessThan">
      <formula>0</formula>
    </cfRule>
  </conditionalFormatting>
  <conditionalFormatting sqref="O384">
    <cfRule type="cellIs" dxfId="12914" priority="259" operator="lessThan">
      <formula>0</formula>
    </cfRule>
  </conditionalFormatting>
  <conditionalFormatting sqref="O387">
    <cfRule type="cellIs" dxfId="12913" priority="254" operator="lessThan">
      <formula>0</formula>
    </cfRule>
  </conditionalFormatting>
  <conditionalFormatting sqref="O387">
    <cfRule type="cellIs" dxfId="12912" priority="253" operator="lessThan">
      <formula>0</formula>
    </cfRule>
  </conditionalFormatting>
  <conditionalFormatting sqref="O387">
    <cfRule type="cellIs" dxfId="12911" priority="252" operator="lessThan">
      <formula>0</formula>
    </cfRule>
  </conditionalFormatting>
  <conditionalFormatting sqref="O387">
    <cfRule type="cellIs" dxfId="12910" priority="251" operator="lessThan">
      <formula>0</formula>
    </cfRule>
  </conditionalFormatting>
  <conditionalFormatting sqref="O393">
    <cfRule type="cellIs" dxfId="12909" priority="246" operator="lessThan">
      <formula>0</formula>
    </cfRule>
  </conditionalFormatting>
  <conditionalFormatting sqref="O393">
    <cfRule type="cellIs" dxfId="12908" priority="249" operator="lessThan">
      <formula>0</formula>
    </cfRule>
  </conditionalFormatting>
  <conditionalFormatting sqref="O393">
    <cfRule type="cellIs" dxfId="12907" priority="244" operator="lessThan">
      <formula>0</formula>
    </cfRule>
  </conditionalFormatting>
  <conditionalFormatting sqref="O393">
    <cfRule type="cellIs" dxfId="12906" priority="247" operator="lessThan">
      <formula>0</formula>
    </cfRule>
  </conditionalFormatting>
  <conditionalFormatting sqref="O393">
    <cfRule type="cellIs" dxfId="12905" priority="242" operator="lessThan">
      <formula>0</formula>
    </cfRule>
  </conditionalFormatting>
  <conditionalFormatting sqref="O393">
    <cfRule type="cellIs" dxfId="12904" priority="243" operator="lessThan">
      <formula>0</formula>
    </cfRule>
  </conditionalFormatting>
  <conditionalFormatting sqref="O399">
    <cfRule type="cellIs" dxfId="12903" priority="240" operator="lessThan">
      <formula>0</formula>
    </cfRule>
  </conditionalFormatting>
  <conditionalFormatting sqref="O396">
    <cfRule type="cellIs" dxfId="12902" priority="241" operator="lessThan">
      <formula>0</formula>
    </cfRule>
  </conditionalFormatting>
  <conditionalFormatting sqref="O399">
    <cfRule type="cellIs" dxfId="12901" priority="239" operator="lessThan">
      <formula>0</formula>
    </cfRule>
  </conditionalFormatting>
  <conditionalFormatting sqref="O399">
    <cfRule type="cellIs" dxfId="12900" priority="238" operator="lessThan">
      <formula>0</formula>
    </cfRule>
  </conditionalFormatting>
  <conditionalFormatting sqref="O399">
    <cfRule type="cellIs" dxfId="12899" priority="237" operator="lessThan">
      <formula>0</formula>
    </cfRule>
  </conditionalFormatting>
  <conditionalFormatting sqref="O399">
    <cfRule type="cellIs" dxfId="12898" priority="236" operator="lessThan">
      <formula>0</formula>
    </cfRule>
  </conditionalFormatting>
  <conditionalFormatting sqref="O399">
    <cfRule type="cellIs" dxfId="12897" priority="235" operator="lessThan">
      <formula>0</formula>
    </cfRule>
  </conditionalFormatting>
  <conditionalFormatting sqref="O399">
    <cfRule type="cellIs" dxfId="12896" priority="234" operator="lessThan">
      <formula>0</formula>
    </cfRule>
  </conditionalFormatting>
  <conditionalFormatting sqref="O399">
    <cfRule type="cellIs" dxfId="12895" priority="233" operator="lessThan">
      <formula>0</formula>
    </cfRule>
  </conditionalFormatting>
  <conditionalFormatting sqref="O402">
    <cfRule type="cellIs" dxfId="12894" priority="232" operator="lessThan">
      <formula>0</formula>
    </cfRule>
  </conditionalFormatting>
  <conditionalFormatting sqref="O355">
    <cfRule type="cellIs" dxfId="12893" priority="231" operator="lessThan">
      <formula>0</formula>
    </cfRule>
  </conditionalFormatting>
  <conditionalFormatting sqref="O361">
    <cfRule type="cellIs" dxfId="12892" priority="230" operator="lessThan">
      <formula>0</formula>
    </cfRule>
  </conditionalFormatting>
  <conditionalFormatting sqref="O361">
    <cfRule type="cellIs" dxfId="12891" priority="229" operator="lessThan">
      <formula>0</formula>
    </cfRule>
  </conditionalFormatting>
  <conditionalFormatting sqref="O367">
    <cfRule type="cellIs" dxfId="12890" priority="228" operator="lessThan">
      <formula>0</formula>
    </cfRule>
  </conditionalFormatting>
  <conditionalFormatting sqref="O367">
    <cfRule type="cellIs" dxfId="12889" priority="227" operator="lessThan">
      <formula>0</formula>
    </cfRule>
  </conditionalFormatting>
  <conditionalFormatting sqref="O373">
    <cfRule type="cellIs" dxfId="12888" priority="226" operator="lessThan">
      <formula>0</formula>
    </cfRule>
  </conditionalFormatting>
  <conditionalFormatting sqref="O373">
    <cfRule type="cellIs" dxfId="12887" priority="225" operator="lessThan">
      <formula>0</formula>
    </cfRule>
  </conditionalFormatting>
  <conditionalFormatting sqref="O379">
    <cfRule type="cellIs" dxfId="12886" priority="224" operator="lessThan">
      <formula>0</formula>
    </cfRule>
  </conditionalFormatting>
  <conditionalFormatting sqref="O379">
    <cfRule type="cellIs" dxfId="12885" priority="223" operator="lessThan">
      <formula>0</formula>
    </cfRule>
  </conditionalFormatting>
  <conditionalFormatting sqref="O385">
    <cfRule type="cellIs" dxfId="12884" priority="222" operator="lessThan">
      <formula>0</formula>
    </cfRule>
  </conditionalFormatting>
  <conditionalFormatting sqref="O385">
    <cfRule type="cellIs" dxfId="12883" priority="221" operator="lessThan">
      <formula>0</formula>
    </cfRule>
  </conditionalFormatting>
  <conditionalFormatting sqref="O391">
    <cfRule type="cellIs" dxfId="12882" priority="220" operator="lessThan">
      <formula>0</formula>
    </cfRule>
  </conditionalFormatting>
  <conditionalFormatting sqref="O391">
    <cfRule type="cellIs" dxfId="12881" priority="219" operator="lessThan">
      <formula>0</formula>
    </cfRule>
  </conditionalFormatting>
  <conditionalFormatting sqref="O397">
    <cfRule type="cellIs" dxfId="12880" priority="218" operator="lessThan">
      <formula>0</formula>
    </cfRule>
  </conditionalFormatting>
  <conditionalFormatting sqref="O397">
    <cfRule type="cellIs" dxfId="12879" priority="217" operator="lessThan">
      <formula>0</formula>
    </cfRule>
  </conditionalFormatting>
  <conditionalFormatting sqref="O405">
    <cfRule type="cellIs" dxfId="12878" priority="216" operator="lessThan">
      <formula>0</formula>
    </cfRule>
  </conditionalFormatting>
  <conditionalFormatting sqref="O405">
    <cfRule type="cellIs" dxfId="12877" priority="214" operator="lessThan">
      <formula>0</formula>
    </cfRule>
  </conditionalFormatting>
  <conditionalFormatting sqref="O405">
    <cfRule type="cellIs" dxfId="12876" priority="213" operator="lessThan">
      <formula>0</formula>
    </cfRule>
  </conditionalFormatting>
  <conditionalFormatting sqref="O405">
    <cfRule type="cellIs" dxfId="12875" priority="212" operator="lessThan">
      <formula>0</formula>
    </cfRule>
  </conditionalFormatting>
  <conditionalFormatting sqref="O405">
    <cfRule type="cellIs" dxfId="12874" priority="211" operator="lessThan">
      <formula>0</formula>
    </cfRule>
  </conditionalFormatting>
  <conditionalFormatting sqref="O405">
    <cfRule type="cellIs" dxfId="12873" priority="210" operator="lessThan">
      <formula>0</formula>
    </cfRule>
  </conditionalFormatting>
  <conditionalFormatting sqref="O405">
    <cfRule type="cellIs" dxfId="12872" priority="209" operator="lessThan">
      <formula>0</formula>
    </cfRule>
  </conditionalFormatting>
  <conditionalFormatting sqref="O408">
    <cfRule type="cellIs" dxfId="12871" priority="208" operator="lessThan">
      <formula>0</formula>
    </cfRule>
  </conditionalFormatting>
  <conditionalFormatting sqref="O409">
    <cfRule type="cellIs" dxfId="12870" priority="207" operator="lessThan">
      <formula>0</formula>
    </cfRule>
  </conditionalFormatting>
  <conditionalFormatting sqref="O409">
    <cfRule type="cellIs" dxfId="12869" priority="206" operator="lessThan">
      <formula>0</formula>
    </cfRule>
  </conditionalFormatting>
  <conditionalFormatting sqref="O411">
    <cfRule type="cellIs" dxfId="12868" priority="205" operator="lessThan">
      <formula>0</formula>
    </cfRule>
  </conditionalFormatting>
  <conditionalFormatting sqref="O411">
    <cfRule type="cellIs" dxfId="12867" priority="204" operator="lessThan">
      <formula>0</formula>
    </cfRule>
  </conditionalFormatting>
  <conditionalFormatting sqref="O411">
    <cfRule type="cellIs" dxfId="12866" priority="203" operator="lessThan">
      <formula>0</formula>
    </cfRule>
  </conditionalFormatting>
  <conditionalFormatting sqref="O411">
    <cfRule type="cellIs" dxfId="12865" priority="202" operator="lessThan">
      <formula>0</formula>
    </cfRule>
  </conditionalFormatting>
  <conditionalFormatting sqref="O411">
    <cfRule type="cellIs" dxfId="12864" priority="201" operator="lessThan">
      <formula>0</formula>
    </cfRule>
  </conditionalFormatting>
  <conditionalFormatting sqref="O411">
    <cfRule type="cellIs" dxfId="12863" priority="200" operator="lessThan">
      <formula>0</formula>
    </cfRule>
  </conditionalFormatting>
  <conditionalFormatting sqref="O411">
    <cfRule type="cellIs" dxfId="12862" priority="199" operator="lessThan">
      <formula>0</formula>
    </cfRule>
  </conditionalFormatting>
  <conditionalFormatting sqref="O411">
    <cfRule type="cellIs" dxfId="12861" priority="198" operator="lessThan">
      <formula>0</formula>
    </cfRule>
  </conditionalFormatting>
  <conditionalFormatting sqref="O414">
    <cfRule type="cellIs" dxfId="12860" priority="197" operator="lessThan">
      <formula>0</formula>
    </cfRule>
  </conditionalFormatting>
  <conditionalFormatting sqref="O415">
    <cfRule type="cellIs" dxfId="12859" priority="196" operator="lessThan">
      <formula>0</formula>
    </cfRule>
  </conditionalFormatting>
  <conditionalFormatting sqref="O415">
    <cfRule type="cellIs" dxfId="12858" priority="195" operator="lessThan">
      <formula>0</formula>
    </cfRule>
  </conditionalFormatting>
  <conditionalFormatting sqref="O417">
    <cfRule type="cellIs" dxfId="12857" priority="194" operator="lessThan">
      <formula>0</formula>
    </cfRule>
  </conditionalFormatting>
  <conditionalFormatting sqref="O417">
    <cfRule type="cellIs" dxfId="12856" priority="193" operator="lessThan">
      <formula>0</formula>
    </cfRule>
  </conditionalFormatting>
  <conditionalFormatting sqref="O417">
    <cfRule type="cellIs" dxfId="12855" priority="192" operator="lessThan">
      <formula>0</formula>
    </cfRule>
  </conditionalFormatting>
  <conditionalFormatting sqref="O417">
    <cfRule type="cellIs" dxfId="12854" priority="191" operator="lessThan">
      <formula>0</formula>
    </cfRule>
  </conditionalFormatting>
  <conditionalFormatting sqref="O417">
    <cfRule type="cellIs" dxfId="12853" priority="190" operator="lessThan">
      <formula>0</formula>
    </cfRule>
  </conditionalFormatting>
  <conditionalFormatting sqref="O417">
    <cfRule type="cellIs" dxfId="12852" priority="189" operator="lessThan">
      <formula>0</formula>
    </cfRule>
  </conditionalFormatting>
  <conditionalFormatting sqref="O417">
    <cfRule type="cellIs" dxfId="12851" priority="188" operator="lessThan">
      <formula>0</formula>
    </cfRule>
  </conditionalFormatting>
  <conditionalFormatting sqref="O417">
    <cfRule type="cellIs" dxfId="12850" priority="187" operator="lessThan">
      <formula>0</formula>
    </cfRule>
  </conditionalFormatting>
  <conditionalFormatting sqref="O420">
    <cfRule type="cellIs" dxfId="12849" priority="186" operator="lessThan">
      <formula>0</formula>
    </cfRule>
  </conditionalFormatting>
  <conditionalFormatting sqref="O421">
    <cfRule type="cellIs" dxfId="12848" priority="185" operator="lessThan">
      <formula>0</formula>
    </cfRule>
  </conditionalFormatting>
  <conditionalFormatting sqref="O421">
    <cfRule type="cellIs" dxfId="12847" priority="184" operator="lessThan">
      <formula>0</formula>
    </cfRule>
  </conditionalFormatting>
  <conditionalFormatting sqref="O423">
    <cfRule type="cellIs" dxfId="12846" priority="183" operator="lessThan">
      <formula>0</formula>
    </cfRule>
  </conditionalFormatting>
  <conditionalFormatting sqref="O423">
    <cfRule type="cellIs" dxfId="12845" priority="182" operator="lessThan">
      <formula>0</formula>
    </cfRule>
  </conditionalFormatting>
  <conditionalFormatting sqref="O423">
    <cfRule type="cellIs" dxfId="12844" priority="181" operator="lessThan">
      <formula>0</formula>
    </cfRule>
  </conditionalFormatting>
  <conditionalFormatting sqref="O423">
    <cfRule type="cellIs" dxfId="12843" priority="180" operator="lessThan">
      <formula>0</formula>
    </cfRule>
  </conditionalFormatting>
  <conditionalFormatting sqref="O423">
    <cfRule type="cellIs" dxfId="12842" priority="179" operator="lessThan">
      <formula>0</formula>
    </cfRule>
  </conditionalFormatting>
  <conditionalFormatting sqref="O423">
    <cfRule type="cellIs" dxfId="12841" priority="178" operator="lessThan">
      <formula>0</formula>
    </cfRule>
  </conditionalFormatting>
  <conditionalFormatting sqref="O423">
    <cfRule type="cellIs" dxfId="12840" priority="177" operator="lessThan">
      <formula>0</formula>
    </cfRule>
  </conditionalFormatting>
  <conditionalFormatting sqref="O423">
    <cfRule type="cellIs" dxfId="12839" priority="176" operator="lessThan">
      <formula>0</formula>
    </cfRule>
  </conditionalFormatting>
  <conditionalFormatting sqref="O426">
    <cfRule type="cellIs" dxfId="12838" priority="175" operator="lessThan">
      <formula>0</formula>
    </cfRule>
  </conditionalFormatting>
  <conditionalFormatting sqref="O427">
    <cfRule type="cellIs" dxfId="12837" priority="174" operator="lessThan">
      <formula>0</formula>
    </cfRule>
  </conditionalFormatting>
  <conditionalFormatting sqref="O427">
    <cfRule type="cellIs" dxfId="12836" priority="173" operator="lessThan">
      <formula>0</formula>
    </cfRule>
  </conditionalFormatting>
  <conditionalFormatting sqref="O429">
    <cfRule type="cellIs" dxfId="12835" priority="172" operator="lessThan">
      <formula>0</formula>
    </cfRule>
  </conditionalFormatting>
  <conditionalFormatting sqref="O429">
    <cfRule type="cellIs" dxfId="12834" priority="171" operator="lessThan">
      <formula>0</formula>
    </cfRule>
  </conditionalFormatting>
  <conditionalFormatting sqref="O429">
    <cfRule type="cellIs" dxfId="12833" priority="170" operator="lessThan">
      <formula>0</formula>
    </cfRule>
  </conditionalFormatting>
  <conditionalFormatting sqref="O429">
    <cfRule type="cellIs" dxfId="12832" priority="169" operator="lessThan">
      <formula>0</formula>
    </cfRule>
  </conditionalFormatting>
  <conditionalFormatting sqref="O429">
    <cfRule type="cellIs" dxfId="12831" priority="168" operator="lessThan">
      <formula>0</formula>
    </cfRule>
  </conditionalFormatting>
  <conditionalFormatting sqref="O429">
    <cfRule type="cellIs" dxfId="12830" priority="167" operator="lessThan">
      <formula>0</formula>
    </cfRule>
  </conditionalFormatting>
  <conditionalFormatting sqref="O429">
    <cfRule type="cellIs" dxfId="12829" priority="166" operator="lessThan">
      <formula>0</formula>
    </cfRule>
  </conditionalFormatting>
  <conditionalFormatting sqref="O429">
    <cfRule type="cellIs" dxfId="12828" priority="165" operator="lessThan">
      <formula>0</formula>
    </cfRule>
  </conditionalFormatting>
  <conditionalFormatting sqref="O432">
    <cfRule type="cellIs" dxfId="12827" priority="164" operator="lessThan">
      <formula>0</formula>
    </cfRule>
  </conditionalFormatting>
  <conditionalFormatting sqref="O435">
    <cfRule type="cellIs" dxfId="12826" priority="163" operator="lessThan">
      <formula>0</formula>
    </cfRule>
  </conditionalFormatting>
  <conditionalFormatting sqref="O435">
    <cfRule type="cellIs" dxfId="12825" priority="162" operator="lessThan">
      <formula>0</formula>
    </cfRule>
  </conditionalFormatting>
  <conditionalFormatting sqref="O435">
    <cfRule type="cellIs" dxfId="12824" priority="161" operator="lessThan">
      <formula>0</formula>
    </cfRule>
  </conditionalFormatting>
  <conditionalFormatting sqref="O435">
    <cfRule type="cellIs" dxfId="12823" priority="160" operator="lessThan">
      <formula>0</formula>
    </cfRule>
  </conditionalFormatting>
  <conditionalFormatting sqref="O435">
    <cfRule type="cellIs" dxfId="12822" priority="159" operator="lessThan">
      <formula>0</formula>
    </cfRule>
  </conditionalFormatting>
  <conditionalFormatting sqref="O435">
    <cfRule type="cellIs" dxfId="12821" priority="158" operator="lessThan">
      <formula>0</formula>
    </cfRule>
  </conditionalFormatting>
  <conditionalFormatting sqref="O435">
    <cfRule type="cellIs" dxfId="12820" priority="157" operator="lessThan">
      <formula>0</formula>
    </cfRule>
  </conditionalFormatting>
  <conditionalFormatting sqref="O435">
    <cfRule type="cellIs" dxfId="12819" priority="156" operator="lessThan">
      <formula>0</formula>
    </cfRule>
  </conditionalFormatting>
  <conditionalFormatting sqref="O438">
    <cfRule type="cellIs" dxfId="12818" priority="155" operator="lessThan">
      <formula>0</formula>
    </cfRule>
  </conditionalFormatting>
  <conditionalFormatting sqref="O439">
    <cfRule type="cellIs" dxfId="12817" priority="154" operator="lessThan">
      <formula>0</formula>
    </cfRule>
  </conditionalFormatting>
  <conditionalFormatting sqref="O439">
    <cfRule type="cellIs" dxfId="12816" priority="153" operator="lessThan">
      <formula>0</formula>
    </cfRule>
  </conditionalFormatting>
  <conditionalFormatting sqref="O441">
    <cfRule type="cellIs" dxfId="12815" priority="152" operator="lessThan">
      <formula>0</formula>
    </cfRule>
  </conditionalFormatting>
  <conditionalFormatting sqref="O441">
    <cfRule type="cellIs" dxfId="12814" priority="151" operator="lessThan">
      <formula>0</formula>
    </cfRule>
  </conditionalFormatting>
  <conditionalFormatting sqref="O441">
    <cfRule type="cellIs" dxfId="12813" priority="150" operator="lessThan">
      <formula>0</formula>
    </cfRule>
  </conditionalFormatting>
  <conditionalFormatting sqref="O441">
    <cfRule type="cellIs" dxfId="12812" priority="149" operator="lessThan">
      <formula>0</formula>
    </cfRule>
  </conditionalFormatting>
  <conditionalFormatting sqref="O441">
    <cfRule type="cellIs" dxfId="12811" priority="148" operator="lessThan">
      <formula>0</formula>
    </cfRule>
  </conditionalFormatting>
  <conditionalFormatting sqref="O441">
    <cfRule type="cellIs" dxfId="12810" priority="147" operator="lessThan">
      <formula>0</formula>
    </cfRule>
  </conditionalFormatting>
  <conditionalFormatting sqref="O441">
    <cfRule type="cellIs" dxfId="12809" priority="146" operator="lessThan">
      <formula>0</formula>
    </cfRule>
  </conditionalFormatting>
  <conditionalFormatting sqref="O441">
    <cfRule type="cellIs" dxfId="12808" priority="145" operator="lessThan">
      <formula>0</formula>
    </cfRule>
  </conditionalFormatting>
  <conditionalFormatting sqref="O444">
    <cfRule type="cellIs" dxfId="12807" priority="144" operator="lessThan">
      <formula>0</formula>
    </cfRule>
  </conditionalFormatting>
  <conditionalFormatting sqref="O445">
    <cfRule type="cellIs" dxfId="12806" priority="143" operator="lessThan">
      <formula>0</formula>
    </cfRule>
  </conditionalFormatting>
  <conditionalFormatting sqref="O445">
    <cfRule type="cellIs" dxfId="12805" priority="142" operator="lessThan">
      <formula>0</formula>
    </cfRule>
  </conditionalFormatting>
  <conditionalFormatting sqref="O448">
    <cfRule type="cellIs" dxfId="12804" priority="141" operator="lessThan">
      <formula>0</formula>
    </cfRule>
  </conditionalFormatting>
  <conditionalFormatting sqref="O448">
    <cfRule type="cellIs" dxfId="12803" priority="140" operator="lessThan">
      <formula>0</formula>
    </cfRule>
  </conditionalFormatting>
  <conditionalFormatting sqref="O448">
    <cfRule type="cellIs" dxfId="12802" priority="139" operator="lessThan">
      <formula>0</formula>
    </cfRule>
  </conditionalFormatting>
  <conditionalFormatting sqref="O448">
    <cfRule type="cellIs" dxfId="12801" priority="138" operator="lessThan">
      <formula>0</formula>
    </cfRule>
  </conditionalFormatting>
  <conditionalFormatting sqref="O448">
    <cfRule type="cellIs" dxfId="12800" priority="137" operator="lessThan">
      <formula>0</formula>
    </cfRule>
  </conditionalFormatting>
  <conditionalFormatting sqref="O448">
    <cfRule type="cellIs" dxfId="12799" priority="136" operator="lessThan">
      <formula>0</formula>
    </cfRule>
  </conditionalFormatting>
  <conditionalFormatting sqref="O448">
    <cfRule type="cellIs" dxfId="12798" priority="135" operator="lessThan">
      <formula>0</formula>
    </cfRule>
  </conditionalFormatting>
  <conditionalFormatting sqref="O448">
    <cfRule type="cellIs" dxfId="12797" priority="134" operator="lessThan">
      <formula>0</formula>
    </cfRule>
  </conditionalFormatting>
  <conditionalFormatting sqref="O451">
    <cfRule type="cellIs" dxfId="12796" priority="133" operator="lessThan">
      <formula>0</formula>
    </cfRule>
  </conditionalFormatting>
  <conditionalFormatting sqref="O452">
    <cfRule type="cellIs" dxfId="12795" priority="132" operator="lessThan">
      <formula>0</formula>
    </cfRule>
  </conditionalFormatting>
  <conditionalFormatting sqref="O452">
    <cfRule type="cellIs" dxfId="12794" priority="131" operator="lessThan">
      <formula>0</formula>
    </cfRule>
  </conditionalFormatting>
  <conditionalFormatting sqref="O454">
    <cfRule type="cellIs" dxfId="12793" priority="130" operator="lessThan">
      <formula>0</formula>
    </cfRule>
  </conditionalFormatting>
  <conditionalFormatting sqref="O454">
    <cfRule type="cellIs" dxfId="12792" priority="129" operator="lessThan">
      <formula>0</formula>
    </cfRule>
  </conditionalFormatting>
  <conditionalFormatting sqref="O454">
    <cfRule type="cellIs" dxfId="12791" priority="128" operator="lessThan">
      <formula>0</formula>
    </cfRule>
  </conditionalFormatting>
  <conditionalFormatting sqref="O454">
    <cfRule type="cellIs" dxfId="12790" priority="127" operator="lessThan">
      <formula>0</formula>
    </cfRule>
  </conditionalFormatting>
  <conditionalFormatting sqref="O454">
    <cfRule type="cellIs" dxfId="12789" priority="126" operator="lessThan">
      <formula>0</formula>
    </cfRule>
  </conditionalFormatting>
  <conditionalFormatting sqref="O454">
    <cfRule type="cellIs" dxfId="12788" priority="125" operator="lessThan">
      <formula>0</formula>
    </cfRule>
  </conditionalFormatting>
  <conditionalFormatting sqref="O454">
    <cfRule type="cellIs" dxfId="12787" priority="124" operator="lessThan">
      <formula>0</formula>
    </cfRule>
  </conditionalFormatting>
  <conditionalFormatting sqref="O454">
    <cfRule type="cellIs" dxfId="12786" priority="123" operator="lessThan">
      <formula>0</formula>
    </cfRule>
  </conditionalFormatting>
  <conditionalFormatting sqref="O457">
    <cfRule type="cellIs" dxfId="12785" priority="122" operator="lessThan">
      <formula>0</formula>
    </cfRule>
  </conditionalFormatting>
  <conditionalFormatting sqref="O458">
    <cfRule type="cellIs" dxfId="12784" priority="121" operator="lessThan">
      <formula>0</formula>
    </cfRule>
  </conditionalFormatting>
  <conditionalFormatting sqref="O458">
    <cfRule type="cellIs" dxfId="12783" priority="120" operator="lessThan">
      <formula>0</formula>
    </cfRule>
  </conditionalFormatting>
  <conditionalFormatting sqref="O461:O464">
    <cfRule type="cellIs" dxfId="12782" priority="119" operator="lessThan">
      <formula>0</formula>
    </cfRule>
  </conditionalFormatting>
  <conditionalFormatting sqref="O461:O464">
    <cfRule type="expression" dxfId="12781" priority="117">
      <formula>O461/N461&gt;1</formula>
    </cfRule>
    <cfRule type="expression" dxfId="12780" priority="118">
      <formula>O461/N461&lt;1</formula>
    </cfRule>
  </conditionalFormatting>
  <conditionalFormatting sqref="O552 O560 O575 O589">
    <cfRule type="expression" dxfId="12779" priority="115">
      <formula>O552/#REF!&gt;1</formula>
    </cfRule>
    <cfRule type="expression" dxfId="12778" priority="116">
      <formula>O552/#REF!&lt;1</formula>
    </cfRule>
  </conditionalFormatting>
  <conditionalFormatting sqref="O512">
    <cfRule type="cellIs" dxfId="12777" priority="114" operator="lessThan">
      <formula>0</formula>
    </cfRule>
  </conditionalFormatting>
  <conditionalFormatting sqref="O512">
    <cfRule type="expression" dxfId="12776" priority="112">
      <formula>O512/N512&gt;1</formula>
    </cfRule>
    <cfRule type="expression" dxfId="12775" priority="113">
      <formula>O512/N512&lt;1</formula>
    </cfRule>
  </conditionalFormatting>
  <conditionalFormatting sqref="O596">
    <cfRule type="cellIs" dxfId="12774" priority="111" operator="lessThan">
      <formula>0</formula>
    </cfRule>
  </conditionalFormatting>
  <conditionalFormatting sqref="O600">
    <cfRule type="cellIs" dxfId="12773" priority="110" operator="lessThan">
      <formula>0</formula>
    </cfRule>
  </conditionalFormatting>
  <conditionalFormatting sqref="O600">
    <cfRule type="cellIs" dxfId="12772" priority="109" operator="lessThan">
      <formula>0</formula>
    </cfRule>
  </conditionalFormatting>
  <conditionalFormatting sqref="O710">
    <cfRule type="cellIs" dxfId="12771" priority="108" operator="lessThan">
      <formula>0</formula>
    </cfRule>
  </conditionalFormatting>
  <conditionalFormatting sqref="O654 O651 O648:O649 O632:O634">
    <cfRule type="expression" dxfId="12770" priority="95">
      <formula>O632/N632&gt;1</formula>
    </cfRule>
    <cfRule type="expression" dxfId="12769" priority="96">
      <formula>O632/N632&lt;1</formula>
    </cfRule>
  </conditionalFormatting>
  <conditionalFormatting sqref="O507:O510">
    <cfRule type="cellIs" dxfId="12768" priority="107" operator="lessThan">
      <formula>0</formula>
    </cfRule>
  </conditionalFormatting>
  <conditionalFormatting sqref="O507:O510">
    <cfRule type="expression" dxfId="12767" priority="105">
      <formula>O507/N507&gt;1</formula>
    </cfRule>
    <cfRule type="expression" dxfId="12766" priority="106">
      <formula>O507/N507&lt;1</formula>
    </cfRule>
  </conditionalFormatting>
  <conditionalFormatting sqref="O588 O574 O559 O551">
    <cfRule type="cellIs" dxfId="12765" priority="104" operator="lessThan">
      <formula>0</formula>
    </cfRule>
  </conditionalFormatting>
  <conditionalFormatting sqref="O584:O587 O570:O573 O555:O558 O547:O550">
    <cfRule type="cellIs" dxfId="12764" priority="103" operator="lessThan">
      <formula>0</formula>
    </cfRule>
  </conditionalFormatting>
  <conditionalFormatting sqref="O584:O587 O570:O573 O555:O558 O547:O550">
    <cfRule type="expression" dxfId="12763" priority="101">
      <formula>O547/N547&gt;1</formula>
    </cfRule>
    <cfRule type="expression" dxfId="12762" priority="102">
      <formula>O547/N547&lt;1</formula>
    </cfRule>
  </conditionalFormatting>
  <conditionalFormatting sqref="O588 O574 O559 O551">
    <cfRule type="cellIs" dxfId="12761" priority="100" operator="lessThan">
      <formula>0</formula>
    </cfRule>
  </conditionalFormatting>
  <conditionalFormatting sqref="O588 O574 O559 O551">
    <cfRule type="expression" dxfId="12760" priority="98">
      <formula>O551/N551&gt;1</formula>
    </cfRule>
    <cfRule type="expression" dxfId="12759" priority="99">
      <formula>O551/N551&lt;1</formula>
    </cfRule>
  </conditionalFormatting>
  <conditionalFormatting sqref="O654 O651 O648:O649 O632:O634">
    <cfRule type="cellIs" dxfId="12758" priority="97" operator="lessThan">
      <formula>0</formula>
    </cfRule>
  </conditionalFormatting>
  <conditionalFormatting sqref="O504">
    <cfRule type="expression" dxfId="12757" priority="292">
      <formula>O504/#REF!&gt;1</formula>
    </cfRule>
    <cfRule type="expression" dxfId="12756" priority="293">
      <formula>O504/#REF!&lt;1</formula>
    </cfRule>
  </conditionalFormatting>
  <conditionalFormatting sqref="O465">
    <cfRule type="cellIs" dxfId="12755" priority="94" operator="lessThan">
      <formula>0</formula>
    </cfRule>
  </conditionalFormatting>
  <conditionalFormatting sqref="O465">
    <cfRule type="expression" dxfId="12754" priority="92">
      <formula>O465/N465&gt;1</formula>
    </cfRule>
    <cfRule type="expression" dxfId="12753" priority="93">
      <formula>O465/N465&lt;1</formula>
    </cfRule>
  </conditionalFormatting>
  <conditionalFormatting sqref="O511">
    <cfRule type="cellIs" dxfId="12752" priority="91" operator="lessThan">
      <formula>0</formula>
    </cfRule>
  </conditionalFormatting>
  <conditionalFormatting sqref="O511">
    <cfRule type="expression" dxfId="12751" priority="89">
      <formula>O511/N511&gt;1</formula>
    </cfRule>
    <cfRule type="expression" dxfId="12750" priority="90">
      <formula>O511/N511&lt;1</formula>
    </cfRule>
  </conditionalFormatting>
  <conditionalFormatting sqref="O568">
    <cfRule type="cellIs" dxfId="12749" priority="79" operator="lessThan">
      <formula>0</formula>
    </cfRule>
  </conditionalFormatting>
  <conditionalFormatting sqref="O603">
    <cfRule type="expression" dxfId="12748" priority="53">
      <formula>O603/N603&gt;1</formula>
    </cfRule>
    <cfRule type="expression" dxfId="12747" priority="54">
      <formula>O603/N603&lt;1</formula>
    </cfRule>
  </conditionalFormatting>
  <conditionalFormatting sqref="O552">
    <cfRule type="cellIs" dxfId="12746" priority="76" operator="lessThan">
      <formula>0</formula>
    </cfRule>
  </conditionalFormatting>
  <conditionalFormatting sqref="O552">
    <cfRule type="expression" dxfId="12745" priority="74">
      <formula>O552/N552&gt;1</formula>
    </cfRule>
    <cfRule type="expression" dxfId="12744" priority="75">
      <formula>O552/N552&lt;1</formula>
    </cfRule>
  </conditionalFormatting>
  <conditionalFormatting sqref="O560">
    <cfRule type="cellIs" dxfId="12743" priority="73" operator="lessThan">
      <formula>0</formula>
    </cfRule>
  </conditionalFormatting>
  <conditionalFormatting sqref="O560">
    <cfRule type="expression" dxfId="12742" priority="71">
      <formula>O560/N560&gt;1</formula>
    </cfRule>
    <cfRule type="expression" dxfId="12741" priority="72">
      <formula>O560/N560&lt;1</formula>
    </cfRule>
  </conditionalFormatting>
  <conditionalFormatting sqref="O575">
    <cfRule type="cellIs" dxfId="12740" priority="70" operator="lessThan">
      <formula>0</formula>
    </cfRule>
  </conditionalFormatting>
  <conditionalFormatting sqref="O575">
    <cfRule type="expression" dxfId="12739" priority="68">
      <formula>O575/N575&gt;1</formula>
    </cfRule>
    <cfRule type="expression" dxfId="12738" priority="69">
      <formula>O575/N575&lt;1</formula>
    </cfRule>
  </conditionalFormatting>
  <conditionalFormatting sqref="O589">
    <cfRule type="cellIs" dxfId="12737" priority="67" operator="lessThan">
      <formula>0</formula>
    </cfRule>
  </conditionalFormatting>
  <conditionalFormatting sqref="O589">
    <cfRule type="expression" dxfId="12736" priority="65">
      <formula>O589/N589&gt;1</formula>
    </cfRule>
    <cfRule type="expression" dxfId="12735" priority="66">
      <formula>O589/N589&lt;1</formula>
    </cfRule>
  </conditionalFormatting>
  <conditionalFormatting sqref="O521">
    <cfRule type="cellIs" dxfId="12734" priority="88" operator="lessThan">
      <formula>0</formula>
    </cfRule>
  </conditionalFormatting>
  <conditionalFormatting sqref="O521">
    <cfRule type="expression" dxfId="12733" priority="86">
      <formula>O521/N521&gt;1</formula>
    </cfRule>
    <cfRule type="expression" dxfId="12732" priority="87">
      <formula>O521/N521&lt;1</formula>
    </cfRule>
  </conditionalFormatting>
  <conditionalFormatting sqref="O529">
    <cfRule type="cellIs" dxfId="12731" priority="85" operator="lessThan">
      <formula>0</formula>
    </cfRule>
  </conditionalFormatting>
  <conditionalFormatting sqref="O529">
    <cfRule type="expression" dxfId="12730" priority="83">
      <formula>O529/N529&gt;1</formula>
    </cfRule>
    <cfRule type="expression" dxfId="12729" priority="84">
      <formula>O529/N529&lt;1</formula>
    </cfRule>
  </conditionalFormatting>
  <conditionalFormatting sqref="O582">
    <cfRule type="expression" dxfId="12728" priority="62">
      <formula>O582/N582&gt;1</formula>
    </cfRule>
    <cfRule type="expression" dxfId="12727" priority="63">
      <formula>O582/N582&lt;1</formula>
    </cfRule>
  </conditionalFormatting>
  <conditionalFormatting sqref="O537">
    <cfRule type="cellIs" dxfId="12726" priority="82" operator="lessThan">
      <formula>0</formula>
    </cfRule>
  </conditionalFormatting>
  <conditionalFormatting sqref="O537">
    <cfRule type="expression" dxfId="12725" priority="80">
      <formula>O537/N537&gt;1</formula>
    </cfRule>
    <cfRule type="expression" dxfId="12724" priority="81">
      <formula>O537/N537&lt;1</formula>
    </cfRule>
  </conditionalFormatting>
  <conditionalFormatting sqref="O641:O645 B636:O637">
    <cfRule type="cellIs" dxfId="12723" priority="61" operator="lessThan">
      <formula>0</formula>
    </cfRule>
  </conditionalFormatting>
  <conditionalFormatting sqref="O568">
    <cfRule type="expression" dxfId="12722" priority="77">
      <formula>O568/N568&gt;1</formula>
    </cfRule>
    <cfRule type="expression" dxfId="12721" priority="78">
      <formula>O568/N568&lt;1</formula>
    </cfRule>
  </conditionalFormatting>
  <conditionalFormatting sqref="O597">
    <cfRule type="cellIs" dxfId="12720" priority="60" operator="lessThan">
      <formula>0</formula>
    </cfRule>
  </conditionalFormatting>
  <conditionalFormatting sqref="O608">
    <cfRule type="expression" dxfId="12719" priority="48">
      <formula>O608/N608&gt;1</formula>
    </cfRule>
    <cfRule type="expression" dxfId="12718" priority="49">
      <formula>O608/N608&lt;1</formula>
    </cfRule>
  </conditionalFormatting>
  <conditionalFormatting sqref="O582">
    <cfRule type="cellIs" dxfId="12717" priority="64" operator="lessThan">
      <formula>0</formula>
    </cfRule>
  </conditionalFormatting>
  <conditionalFormatting sqref="O597">
    <cfRule type="expression" dxfId="12716" priority="58">
      <formula>O597/N597&gt;1</formula>
    </cfRule>
    <cfRule type="expression" dxfId="12715" priority="59">
      <formula>O597/N597&lt;1</formula>
    </cfRule>
  </conditionalFormatting>
  <conditionalFormatting sqref="O676:O679">
    <cfRule type="cellIs" dxfId="12714" priority="47" operator="lessThan">
      <formula>0</formula>
    </cfRule>
  </conditionalFormatting>
  <conditionalFormatting sqref="O678">
    <cfRule type="cellIs" dxfId="12713" priority="46" operator="lessThan">
      <formula>0</formula>
    </cfRule>
  </conditionalFormatting>
  <conditionalFormatting sqref="O680:O683">
    <cfRule type="cellIs" dxfId="12712" priority="45" operator="lessThan">
      <formula>0</formula>
    </cfRule>
  </conditionalFormatting>
  <conditionalFormatting sqref="O682">
    <cfRule type="cellIs" dxfId="12711" priority="44" operator="lessThan">
      <formula>0</formula>
    </cfRule>
  </conditionalFormatting>
  <conditionalFormatting sqref="O684:O687">
    <cfRule type="cellIs" dxfId="12710" priority="43" operator="lessThan">
      <formula>0</formula>
    </cfRule>
  </conditionalFormatting>
  <conditionalFormatting sqref="O686">
    <cfRule type="cellIs" dxfId="12709" priority="42" operator="lessThan">
      <formula>0</formula>
    </cfRule>
  </conditionalFormatting>
  <conditionalFormatting sqref="O688:O691">
    <cfRule type="cellIs" dxfId="12708" priority="41" operator="lessThan">
      <formula>0</formula>
    </cfRule>
  </conditionalFormatting>
  <conditionalFormatting sqref="O690">
    <cfRule type="cellIs" dxfId="12707" priority="40" operator="lessThan">
      <formula>0</formula>
    </cfRule>
  </conditionalFormatting>
  <conditionalFormatting sqref="O692:O693 O695">
    <cfRule type="cellIs" dxfId="12706" priority="39" operator="lessThan">
      <formula>0</formula>
    </cfRule>
  </conditionalFormatting>
  <conditionalFormatting sqref="O696:O699">
    <cfRule type="cellIs" dxfId="12705" priority="38" operator="lessThan">
      <formula>0</formula>
    </cfRule>
  </conditionalFormatting>
  <conditionalFormatting sqref="O698">
    <cfRule type="cellIs" dxfId="12704" priority="37" operator="lessThan">
      <formula>0</formula>
    </cfRule>
  </conditionalFormatting>
  <conditionalFormatting sqref="O700:O703">
    <cfRule type="cellIs" dxfId="12703" priority="36" operator="lessThan">
      <formula>0</formula>
    </cfRule>
  </conditionalFormatting>
  <conditionalFormatting sqref="O702">
    <cfRule type="cellIs" dxfId="12702" priority="35" operator="lessThan">
      <formula>0</formula>
    </cfRule>
  </conditionalFormatting>
  <conditionalFormatting sqref="O704:O707">
    <cfRule type="cellIs" dxfId="12701" priority="34" operator="lessThan">
      <formula>0</formula>
    </cfRule>
  </conditionalFormatting>
  <conditionalFormatting sqref="O706">
    <cfRule type="cellIs" dxfId="12700" priority="33" operator="lessThan">
      <formula>0</formula>
    </cfRule>
  </conditionalFormatting>
  <conditionalFormatting sqref="O712:O715">
    <cfRule type="cellIs" dxfId="12699" priority="32" operator="lessThan">
      <formula>0</formula>
    </cfRule>
  </conditionalFormatting>
  <conditionalFormatting sqref="O714">
    <cfRule type="cellIs" dxfId="12698" priority="31" operator="lessThan">
      <formula>0</formula>
    </cfRule>
  </conditionalFormatting>
  <conditionalFormatting sqref="O716:O719">
    <cfRule type="cellIs" dxfId="12697" priority="30" operator="lessThan">
      <formula>0</formula>
    </cfRule>
  </conditionalFormatting>
  <conditionalFormatting sqref="O718">
    <cfRule type="cellIs" dxfId="12696" priority="29" operator="lessThan">
      <formula>0</formula>
    </cfRule>
  </conditionalFormatting>
  <conditionalFormatting sqref="O466">
    <cfRule type="cellIs" dxfId="12695" priority="28" operator="lessThan">
      <formula>0</formula>
    </cfRule>
  </conditionalFormatting>
  <conditionalFormatting sqref="O505">
    <cfRule type="cellIs" dxfId="12694" priority="27" operator="lessThan">
      <formula>0</formula>
    </cfRule>
  </conditionalFormatting>
  <conditionalFormatting sqref="O513">
    <cfRule type="cellIs" dxfId="12693" priority="26" operator="lessThan">
      <formula>0</formula>
    </cfRule>
  </conditionalFormatting>
  <conditionalFormatting sqref="O522">
    <cfRule type="cellIs" dxfId="12692" priority="25" operator="lessThan">
      <formula>0</formula>
    </cfRule>
  </conditionalFormatting>
  <conditionalFormatting sqref="O530">
    <cfRule type="cellIs" dxfId="12691" priority="24" operator="lessThan">
      <formula>0</formula>
    </cfRule>
  </conditionalFormatting>
  <conditionalFormatting sqref="O538">
    <cfRule type="cellIs" dxfId="12690" priority="23" operator="lessThan">
      <formula>0</formula>
    </cfRule>
  </conditionalFormatting>
  <conditionalFormatting sqref="O553">
    <cfRule type="cellIs" dxfId="12689" priority="22" operator="lessThan">
      <formula>0</formula>
    </cfRule>
  </conditionalFormatting>
  <conditionalFormatting sqref="O561">
    <cfRule type="cellIs" dxfId="12688" priority="21" operator="lessThan">
      <formula>0</formula>
    </cfRule>
  </conditionalFormatting>
  <conditionalFormatting sqref="O590">
    <cfRule type="cellIs" dxfId="12687" priority="20" operator="lessThan">
      <formula>0</formula>
    </cfRule>
  </conditionalFormatting>
  <conditionalFormatting sqref="B720:N723">
    <cfRule type="cellIs" dxfId="12686" priority="19" operator="lessThan">
      <formula>0</formula>
    </cfRule>
  </conditionalFormatting>
  <conditionalFormatting sqref="I722:N722 P720:Q723">
    <cfRule type="cellIs" dxfId="12685" priority="18" operator="lessThan">
      <formula>0</formula>
    </cfRule>
  </conditionalFormatting>
  <conditionalFormatting sqref="O720:O723">
    <cfRule type="cellIs" dxfId="12684" priority="17" operator="lessThan">
      <formula>0</formula>
    </cfRule>
  </conditionalFormatting>
  <conditionalFormatting sqref="O722">
    <cfRule type="cellIs" dxfId="12683" priority="16" operator="lessThan">
      <formula>0</formula>
    </cfRule>
  </conditionalFormatting>
  <conditionalFormatting sqref="P655:P658">
    <cfRule type="cellIs" dxfId="12682" priority="15" operator="lessThan">
      <formula>0</formula>
    </cfRule>
  </conditionalFormatting>
  <conditionalFormatting sqref="P638:Q638 Q639:Q640">
    <cfRule type="cellIs" dxfId="12681" priority="14" operator="lessThan">
      <formula>0</formula>
    </cfRule>
  </conditionalFormatting>
  <conditionalFormatting sqref="B638">
    <cfRule type="cellIs" dxfId="12680" priority="13" operator="lessThan">
      <formula>0</formula>
    </cfRule>
  </conditionalFormatting>
  <conditionalFormatting sqref="P639:P640">
    <cfRule type="cellIs" dxfId="12679" priority="12" operator="lessThan">
      <formula>0</formula>
    </cfRule>
  </conditionalFormatting>
  <conditionalFormatting sqref="B639:O640">
    <cfRule type="expression" dxfId="12678" priority="10">
      <formula>B639/A639&gt;1</formula>
    </cfRule>
    <cfRule type="expression" dxfId="12677" priority="11">
      <formula>B639/A639&lt;1</formula>
    </cfRule>
  </conditionalFormatting>
  <conditionalFormatting sqref="B639:O640">
    <cfRule type="cellIs" dxfId="12676" priority="9" operator="lessThan">
      <formula>0</formula>
    </cfRule>
  </conditionalFormatting>
  <conditionalFormatting sqref="B491">
    <cfRule type="cellIs" dxfId="12675" priority="8" operator="lessThan">
      <formula>0</formula>
    </cfRule>
  </conditionalFormatting>
  <conditionalFormatting sqref="B492:N496">
    <cfRule type="cellIs" dxfId="12674" priority="7" operator="lessThan">
      <formula>0</formula>
    </cfRule>
  </conditionalFormatting>
  <conditionalFormatting sqref="B492:N496">
    <cfRule type="expression" dxfId="12673" priority="5">
      <formula>B492/A492&gt;1</formula>
    </cfRule>
    <cfRule type="expression" dxfId="12672" priority="6">
      <formula>B492/A492&lt;1</formula>
    </cfRule>
  </conditionalFormatting>
  <conditionalFormatting sqref="O492:O496">
    <cfRule type="cellIs" dxfId="12671" priority="4" operator="lessThan">
      <formula>0</formula>
    </cfRule>
  </conditionalFormatting>
  <conditionalFormatting sqref="O492:O496">
    <cfRule type="expression" dxfId="12670" priority="2">
      <formula>O492/N492&gt;1</formula>
    </cfRule>
    <cfRule type="expression" dxfId="12669" priority="3">
      <formula>O492/N492&lt;1</formula>
    </cfRule>
  </conditionalFormatting>
  <conditionalFormatting sqref="B357:O360">
    <cfRule type="cellIs" dxfId="1266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54D77-1E22-4EA0-8CB6-124BB5B6C4D8}">
  <sheetPr>
    <tabColor rgb="FFFF0000"/>
    <outlinePr summaryBelow="0" summaryRight="0"/>
  </sheetPr>
  <dimension ref="A1:DN723"/>
  <sheetViews>
    <sheetView topLeftCell="C646" zoomScale="75" zoomScaleNormal="75" workbookViewId="0">
      <selection activeCell="P662" sqref="P662"/>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404</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270114.77</v>
      </c>
      <c r="C5">
        <v>571238.44999999995</v>
      </c>
      <c r="D5">
        <v>357869.14</v>
      </c>
      <c r="E5">
        <v>308058.68</v>
      </c>
      <c r="F5">
        <v>386095.62</v>
      </c>
      <c r="G5">
        <v>454146.88</v>
      </c>
      <c r="H5">
        <v>415523.28</v>
      </c>
      <c r="I5">
        <v>290794.73</v>
      </c>
      <c r="J5">
        <v>321134.53000000003</v>
      </c>
      <c r="K5">
        <v>1120831.29</v>
      </c>
      <c r="L5">
        <v>1091584.27</v>
      </c>
      <c r="M5">
        <v>165243.98000000001</v>
      </c>
      <c r="N5">
        <v>158891.28</v>
      </c>
      <c r="O5">
        <v>92832.320000000007</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2564</v>
      </c>
      <c r="B6">
        <v>186616.87</v>
      </c>
      <c r="C6">
        <v>186616.87</v>
      </c>
      <c r="D6">
        <v>400000</v>
      </c>
      <c r="E6">
        <v>400000</v>
      </c>
      <c r="F6">
        <v>0</v>
      </c>
      <c r="G6">
        <v>0</v>
      </c>
      <c r="H6">
        <v>0</v>
      </c>
      <c r="I6">
        <v>0</v>
      </c>
      <c r="J6">
        <v>0</v>
      </c>
      <c r="K6">
        <v>0</v>
      </c>
      <c r="L6">
        <v>0</v>
      </c>
      <c r="M6">
        <v>0</v>
      </c>
      <c r="N6">
        <v>0</v>
      </c>
      <c r="O6">
        <v>0</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313</v>
      </c>
      <c r="B7">
        <v>0</v>
      </c>
      <c r="C7">
        <v>0</v>
      </c>
      <c r="D7">
        <v>0</v>
      </c>
      <c r="E7">
        <v>0</v>
      </c>
      <c r="F7">
        <v>400000</v>
      </c>
      <c r="G7">
        <v>400000</v>
      </c>
      <c r="H7">
        <v>0</v>
      </c>
      <c r="I7">
        <v>0</v>
      </c>
      <c r="J7">
        <v>0</v>
      </c>
      <c r="K7">
        <v>0</v>
      </c>
      <c r="L7">
        <v>0</v>
      </c>
      <c r="M7">
        <v>0</v>
      </c>
      <c r="N7">
        <v>0</v>
      </c>
      <c r="O7">
        <v>0</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460</v>
      </c>
      <c r="B8">
        <v>0</v>
      </c>
      <c r="C8">
        <v>0</v>
      </c>
      <c r="D8">
        <v>0</v>
      </c>
      <c r="E8">
        <v>0</v>
      </c>
      <c r="F8">
        <v>400000</v>
      </c>
      <c r="G8">
        <v>400000</v>
      </c>
      <c r="H8">
        <v>0</v>
      </c>
      <c r="I8">
        <v>0</v>
      </c>
      <c r="J8">
        <v>0</v>
      </c>
      <c r="K8">
        <v>0</v>
      </c>
      <c r="L8">
        <v>0</v>
      </c>
      <c r="M8">
        <v>0</v>
      </c>
      <c r="N8">
        <v>0</v>
      </c>
      <c r="O8">
        <v>0</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314</v>
      </c>
      <c r="B9">
        <v>749336.65</v>
      </c>
      <c r="C9">
        <v>820693.19</v>
      </c>
      <c r="D9">
        <v>700678.22</v>
      </c>
      <c r="E9">
        <v>752246.12</v>
      </c>
      <c r="F9">
        <v>752441.86</v>
      </c>
      <c r="G9">
        <v>812049.06</v>
      </c>
      <c r="H9">
        <v>753528.89</v>
      </c>
      <c r="I9">
        <v>716597.23</v>
      </c>
      <c r="J9">
        <v>630316.06999999995</v>
      </c>
      <c r="K9">
        <v>686919.76</v>
      </c>
      <c r="L9">
        <v>634200.30000000005</v>
      </c>
      <c r="M9">
        <v>557239.11</v>
      </c>
      <c r="N9">
        <v>554117.1</v>
      </c>
      <c r="O9">
        <v>483120.8</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450</v>
      </c>
      <c r="B10">
        <v>0</v>
      </c>
      <c r="C10">
        <v>0</v>
      </c>
      <c r="D10">
        <v>0</v>
      </c>
      <c r="E10">
        <v>0</v>
      </c>
      <c r="F10">
        <v>0</v>
      </c>
      <c r="G10">
        <v>0</v>
      </c>
      <c r="H10">
        <v>753528.89</v>
      </c>
      <c r="I10">
        <v>716597.23</v>
      </c>
      <c r="J10">
        <v>630316.06999999995</v>
      </c>
      <c r="K10">
        <v>686919.76</v>
      </c>
      <c r="L10">
        <v>634200.30000000005</v>
      </c>
      <c r="M10">
        <v>557239.11</v>
      </c>
      <c r="N10">
        <v>554117.1</v>
      </c>
      <c r="O10">
        <v>483120.8</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689</v>
      </c>
      <c r="B11">
        <v>0</v>
      </c>
      <c r="C11">
        <v>0</v>
      </c>
      <c r="D11">
        <v>6606.03</v>
      </c>
      <c r="E11">
        <v>6707.41</v>
      </c>
      <c r="F11">
        <v>9500.4</v>
      </c>
      <c r="G11">
        <v>9300.31</v>
      </c>
      <c r="H11">
        <v>5943.5</v>
      </c>
      <c r="I11">
        <v>0</v>
      </c>
      <c r="J11">
        <v>0</v>
      </c>
      <c r="K11">
        <v>0</v>
      </c>
      <c r="L11">
        <v>0</v>
      </c>
      <c r="M11">
        <v>50356.94</v>
      </c>
      <c r="N11">
        <v>41968.18</v>
      </c>
      <c r="O11">
        <v>0</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478</v>
      </c>
      <c r="B12">
        <v>0</v>
      </c>
      <c r="C12">
        <v>0</v>
      </c>
      <c r="D12">
        <v>6606.03</v>
      </c>
      <c r="E12">
        <v>6707.41</v>
      </c>
      <c r="F12">
        <v>9500.4</v>
      </c>
      <c r="G12">
        <v>9300.31</v>
      </c>
      <c r="H12">
        <v>5943.5</v>
      </c>
      <c r="I12">
        <v>0</v>
      </c>
      <c r="J12">
        <v>0</v>
      </c>
      <c r="K12">
        <v>0</v>
      </c>
      <c r="L12">
        <v>0</v>
      </c>
      <c r="M12">
        <v>50356.94</v>
      </c>
      <c r="N12">
        <v>41968.18</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2493</v>
      </c>
      <c r="B13">
        <v>27001.39</v>
      </c>
      <c r="C13">
        <v>35126.1</v>
      </c>
      <c r="D13">
        <v>37092.32</v>
      </c>
      <c r="E13">
        <v>22720.06</v>
      </c>
      <c r="F13">
        <v>25780.52</v>
      </c>
      <c r="G13">
        <v>89506.49</v>
      </c>
      <c r="H13">
        <v>87844.479999999996</v>
      </c>
      <c r="I13">
        <v>85172.35</v>
      </c>
      <c r="J13">
        <v>85247.7</v>
      </c>
      <c r="K13">
        <v>67378.44</v>
      </c>
      <c r="L13">
        <v>58308</v>
      </c>
      <c r="M13">
        <v>24500</v>
      </c>
      <c r="N13">
        <v>24500</v>
      </c>
      <c r="O13">
        <v>30500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478</v>
      </c>
      <c r="B14">
        <v>27001.39</v>
      </c>
      <c r="C14">
        <v>35126.1</v>
      </c>
      <c r="D14">
        <v>37092.32</v>
      </c>
      <c r="E14">
        <v>22720.06</v>
      </c>
      <c r="F14">
        <v>25780.52</v>
      </c>
      <c r="G14">
        <v>89506.49</v>
      </c>
      <c r="H14">
        <v>87844.479999999996</v>
      </c>
      <c r="I14">
        <v>85172.35</v>
      </c>
      <c r="J14">
        <v>85247.7</v>
      </c>
      <c r="K14">
        <v>67378.44</v>
      </c>
      <c r="L14">
        <v>58308</v>
      </c>
      <c r="M14">
        <v>24500</v>
      </c>
      <c r="N14">
        <v>24500</v>
      </c>
      <c r="O14">
        <v>30500</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315</v>
      </c>
      <c r="B15">
        <v>754490.49</v>
      </c>
      <c r="C15">
        <v>701501.28</v>
      </c>
      <c r="D15">
        <v>621145.37</v>
      </c>
      <c r="E15">
        <v>594488.31999999995</v>
      </c>
      <c r="F15">
        <v>551912.47</v>
      </c>
      <c r="G15">
        <v>519886.47</v>
      </c>
      <c r="H15">
        <v>449224.04</v>
      </c>
      <c r="I15">
        <v>480759.11</v>
      </c>
      <c r="J15">
        <v>469187.95</v>
      </c>
      <c r="K15">
        <v>433530.44</v>
      </c>
      <c r="L15">
        <v>412203.47</v>
      </c>
      <c r="M15">
        <v>456256.6</v>
      </c>
      <c r="N15">
        <v>457926.78</v>
      </c>
      <c r="O15">
        <v>483741.74</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453</v>
      </c>
      <c r="B16">
        <v>1541.31</v>
      </c>
      <c r="C16">
        <v>0</v>
      </c>
      <c r="D16">
        <v>0</v>
      </c>
      <c r="E16">
        <v>0</v>
      </c>
      <c r="F16">
        <v>0</v>
      </c>
      <c r="G16">
        <v>0</v>
      </c>
      <c r="H16">
        <v>0</v>
      </c>
      <c r="I16">
        <v>0</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694</v>
      </c>
      <c r="B17">
        <v>0</v>
      </c>
      <c r="C17">
        <v>0</v>
      </c>
      <c r="D17">
        <v>0</v>
      </c>
      <c r="E17">
        <v>0</v>
      </c>
      <c r="F17">
        <v>0</v>
      </c>
      <c r="G17">
        <v>0</v>
      </c>
      <c r="H17">
        <v>400000</v>
      </c>
      <c r="I17">
        <v>500000</v>
      </c>
      <c r="J17">
        <v>500000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695</v>
      </c>
      <c r="B18">
        <v>0</v>
      </c>
      <c r="C18">
        <v>0</v>
      </c>
      <c r="D18">
        <v>0</v>
      </c>
      <c r="E18">
        <v>0</v>
      </c>
      <c r="F18">
        <v>0</v>
      </c>
      <c r="G18">
        <v>0</v>
      </c>
      <c r="H18">
        <v>400000</v>
      </c>
      <c r="I18">
        <v>500000</v>
      </c>
      <c r="J18">
        <v>500000</v>
      </c>
      <c r="K18">
        <v>0</v>
      </c>
      <c r="L18">
        <v>0</v>
      </c>
      <c r="M18">
        <v>0</v>
      </c>
      <c r="N18">
        <v>0</v>
      </c>
      <c r="O18">
        <v>0</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2401</v>
      </c>
      <c r="B19">
        <v>2142.7399999999998</v>
      </c>
      <c r="C19">
        <v>2903.48</v>
      </c>
      <c r="D19">
        <v>2601.4</v>
      </c>
      <c r="E19">
        <v>0</v>
      </c>
      <c r="F19">
        <v>0</v>
      </c>
      <c r="G19">
        <v>0</v>
      </c>
      <c r="H19">
        <v>0</v>
      </c>
      <c r="I19">
        <v>0</v>
      </c>
      <c r="J19">
        <v>0</v>
      </c>
      <c r="K19">
        <v>0</v>
      </c>
      <c r="L19">
        <v>0</v>
      </c>
      <c r="M19">
        <v>0</v>
      </c>
      <c r="N19">
        <v>0</v>
      </c>
      <c r="O19">
        <v>0</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454</v>
      </c>
      <c r="B20">
        <v>1957.82</v>
      </c>
      <c r="C20">
        <v>3635.93</v>
      </c>
      <c r="D20">
        <v>2689.16</v>
      </c>
      <c r="E20">
        <v>1387.31</v>
      </c>
      <c r="F20">
        <v>1355.73</v>
      </c>
      <c r="G20">
        <v>1256.53</v>
      </c>
      <c r="H20">
        <v>1423.83</v>
      </c>
      <c r="I20">
        <v>1293.5899999999999</v>
      </c>
      <c r="J20">
        <v>1298.6099999999999</v>
      </c>
      <c r="K20">
        <v>1503.25</v>
      </c>
      <c r="L20">
        <v>1054.56</v>
      </c>
      <c r="M20">
        <v>1787.51</v>
      </c>
      <c r="N20">
        <v>1685.72</v>
      </c>
      <c r="O20">
        <v>1910.47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455</v>
      </c>
      <c r="B21">
        <v>1957.82</v>
      </c>
      <c r="C21">
        <v>3635.93</v>
      </c>
      <c r="D21">
        <v>2689.16</v>
      </c>
      <c r="E21">
        <v>1387.31</v>
      </c>
      <c r="F21">
        <v>1355.73</v>
      </c>
      <c r="G21">
        <v>1256.53</v>
      </c>
      <c r="H21">
        <v>1423.83</v>
      </c>
      <c r="I21">
        <v>1293.5899999999999</v>
      </c>
      <c r="J21">
        <v>1298.6099999999999</v>
      </c>
      <c r="K21">
        <v>1503.25</v>
      </c>
      <c r="L21">
        <v>1054.56</v>
      </c>
      <c r="M21">
        <v>1787.51</v>
      </c>
      <c r="N21">
        <v>1685.72</v>
      </c>
      <c r="O21">
        <v>1910.47</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316</v>
      </c>
      <c r="B22">
        <v>1993202.03</v>
      </c>
      <c r="C22">
        <v>2321715.31</v>
      </c>
      <c r="D22">
        <v>2128681.63</v>
      </c>
      <c r="E22">
        <v>2085607.9</v>
      </c>
      <c r="F22">
        <v>2127086.59</v>
      </c>
      <c r="G22">
        <v>2286145.73</v>
      </c>
      <c r="H22">
        <v>2113488.02</v>
      </c>
      <c r="I22">
        <v>2074617</v>
      </c>
      <c r="J22">
        <v>2007184.86</v>
      </c>
      <c r="K22">
        <v>2310163.1800000002</v>
      </c>
      <c r="L22">
        <v>2197350.6</v>
      </c>
      <c r="M22">
        <v>1255384.1299999999</v>
      </c>
      <c r="N22">
        <v>1239089.06</v>
      </c>
      <c r="O22">
        <v>1092105.3400000001</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456</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713</v>
      </c>
      <c r="B24">
        <v>5</v>
      </c>
      <c r="C24">
        <v>0</v>
      </c>
      <c r="D24">
        <v>0</v>
      </c>
      <c r="E24">
        <v>0</v>
      </c>
      <c r="F24">
        <v>0</v>
      </c>
      <c r="G24">
        <v>0</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465</v>
      </c>
      <c r="B25">
        <v>1017607.69</v>
      </c>
      <c r="C25">
        <v>957675.05</v>
      </c>
      <c r="D25">
        <v>957675.05</v>
      </c>
      <c r="E25">
        <v>866743.55</v>
      </c>
      <c r="F25">
        <v>810767.96</v>
      </c>
      <c r="G25">
        <v>781379.42</v>
      </c>
      <c r="H25">
        <v>758113.62</v>
      </c>
      <c r="I25">
        <v>756023.62</v>
      </c>
      <c r="J25">
        <v>756023.62</v>
      </c>
      <c r="K25">
        <v>774437.47</v>
      </c>
      <c r="L25">
        <v>756023.62</v>
      </c>
      <c r="M25">
        <v>756023.62</v>
      </c>
      <c r="N25">
        <v>742656.71</v>
      </c>
      <c r="O25">
        <v>715465.05</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2496</v>
      </c>
      <c r="B26">
        <v>999390.49</v>
      </c>
      <c r="C26">
        <v>957675.05</v>
      </c>
      <c r="D26">
        <v>957675.05</v>
      </c>
      <c r="E26">
        <v>866743.55</v>
      </c>
      <c r="F26">
        <v>810767.96</v>
      </c>
      <c r="G26">
        <v>781379.42</v>
      </c>
      <c r="H26">
        <v>0</v>
      </c>
      <c r="I26">
        <v>0</v>
      </c>
      <c r="J26">
        <v>0</v>
      </c>
      <c r="K26">
        <v>0</v>
      </c>
      <c r="L26">
        <v>0</v>
      </c>
      <c r="M26">
        <v>0</v>
      </c>
      <c r="N26">
        <v>0</v>
      </c>
      <c r="O26">
        <v>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817</v>
      </c>
      <c r="B27">
        <v>18217.2</v>
      </c>
      <c r="C27">
        <v>0</v>
      </c>
      <c r="D27">
        <v>0</v>
      </c>
      <c r="E27">
        <v>0</v>
      </c>
      <c r="F27">
        <v>0</v>
      </c>
      <c r="G27">
        <v>0</v>
      </c>
      <c r="H27">
        <v>0</v>
      </c>
      <c r="I27">
        <v>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2402</v>
      </c>
      <c r="B28">
        <v>122356.98</v>
      </c>
      <c r="C28">
        <v>138711.54999999999</v>
      </c>
      <c r="D28">
        <v>147534.22</v>
      </c>
      <c r="E28">
        <v>83117.06</v>
      </c>
      <c r="F28">
        <v>85656.18</v>
      </c>
      <c r="G28">
        <v>251761.88</v>
      </c>
      <c r="H28">
        <v>272003.39</v>
      </c>
      <c r="I28">
        <v>288465.34000000003</v>
      </c>
      <c r="J28">
        <v>287756.49</v>
      </c>
      <c r="K28">
        <v>257237.23</v>
      </c>
      <c r="L28">
        <v>227190.88</v>
      </c>
      <c r="M28">
        <v>67041.67</v>
      </c>
      <c r="N28">
        <v>68166.67</v>
      </c>
      <c r="O28">
        <v>126416.67</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478</v>
      </c>
      <c r="B29">
        <v>122356.98</v>
      </c>
      <c r="C29">
        <v>138711.54999999999</v>
      </c>
      <c r="D29">
        <v>147534.22</v>
      </c>
      <c r="E29">
        <v>83117.06</v>
      </c>
      <c r="F29">
        <v>85656.18</v>
      </c>
      <c r="G29">
        <v>251761.88</v>
      </c>
      <c r="H29">
        <v>272003.39</v>
      </c>
      <c r="I29">
        <v>288465.34000000003</v>
      </c>
      <c r="J29">
        <v>287756.49</v>
      </c>
      <c r="K29">
        <v>257237.23</v>
      </c>
      <c r="L29">
        <v>227190.88</v>
      </c>
      <c r="M29">
        <v>67041.67</v>
      </c>
      <c r="N29">
        <v>68166.67</v>
      </c>
      <c r="O29">
        <v>126416.67</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468</v>
      </c>
      <c r="B30">
        <v>94142.74</v>
      </c>
      <c r="C30">
        <v>94898.94</v>
      </c>
      <c r="D30">
        <v>95834.22</v>
      </c>
      <c r="E30">
        <v>96930.47</v>
      </c>
      <c r="F30">
        <v>97902.97</v>
      </c>
      <c r="G30">
        <v>99103.34</v>
      </c>
      <c r="H30">
        <v>100102.04</v>
      </c>
      <c r="I30">
        <v>101167.92</v>
      </c>
      <c r="J30">
        <v>102234.02</v>
      </c>
      <c r="K30">
        <v>103288.92</v>
      </c>
      <c r="L30">
        <v>104343.82</v>
      </c>
      <c r="M30">
        <v>105413.24</v>
      </c>
      <c r="N30">
        <v>106482.65</v>
      </c>
      <c r="O30">
        <v>76576.13</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317</v>
      </c>
      <c r="B31">
        <v>985799.22</v>
      </c>
      <c r="C31">
        <v>928321.11</v>
      </c>
      <c r="D31">
        <v>904199.12</v>
      </c>
      <c r="E31">
        <v>884798.63</v>
      </c>
      <c r="F31">
        <v>864748.48</v>
      </c>
      <c r="G31">
        <v>864020.85</v>
      </c>
      <c r="H31">
        <v>844041.14</v>
      </c>
      <c r="I31">
        <v>756454.29</v>
      </c>
      <c r="J31">
        <v>690706.62</v>
      </c>
      <c r="K31">
        <v>732418.6</v>
      </c>
      <c r="L31">
        <v>750811.25</v>
      </c>
      <c r="M31">
        <v>744142.41</v>
      </c>
      <c r="N31">
        <v>745101.84</v>
      </c>
      <c r="O31">
        <v>809307.34</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469</v>
      </c>
      <c r="B32">
        <v>216861.86</v>
      </c>
      <c r="C32">
        <v>218753.36</v>
      </c>
      <c r="D32">
        <v>221541.83</v>
      </c>
      <c r="E32">
        <v>225298.44</v>
      </c>
      <c r="F32">
        <v>228053.02</v>
      </c>
      <c r="G32">
        <v>231982.46</v>
      </c>
      <c r="H32">
        <v>0</v>
      </c>
      <c r="I32">
        <v>0</v>
      </c>
      <c r="J32">
        <v>0</v>
      </c>
      <c r="K32">
        <v>0</v>
      </c>
      <c r="L32">
        <v>0</v>
      </c>
      <c r="M32">
        <v>0</v>
      </c>
      <c r="N32">
        <v>0</v>
      </c>
      <c r="O32">
        <v>0</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318</v>
      </c>
      <c r="B33">
        <v>3637.54</v>
      </c>
      <c r="C33">
        <v>3630.08</v>
      </c>
      <c r="D33">
        <v>3612.44</v>
      </c>
      <c r="E33">
        <v>3714.53</v>
      </c>
      <c r="F33">
        <v>3800.24</v>
      </c>
      <c r="G33">
        <v>2290.19</v>
      </c>
      <c r="H33">
        <v>2088.46</v>
      </c>
      <c r="I33">
        <v>1202.96</v>
      </c>
      <c r="J33">
        <v>1874.23</v>
      </c>
      <c r="K33">
        <v>3813.66</v>
      </c>
      <c r="L33">
        <v>6098.28</v>
      </c>
      <c r="M33">
        <v>8460.43</v>
      </c>
      <c r="N33">
        <v>10846.95</v>
      </c>
      <c r="O33">
        <v>14797.82</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470</v>
      </c>
      <c r="B34">
        <v>3637.54</v>
      </c>
      <c r="C34">
        <v>3630.08</v>
      </c>
      <c r="D34">
        <v>3612.44</v>
      </c>
      <c r="E34">
        <v>3714.53</v>
      </c>
      <c r="F34">
        <v>3800.24</v>
      </c>
      <c r="G34">
        <v>2290.19</v>
      </c>
      <c r="H34">
        <v>2088.46</v>
      </c>
      <c r="I34">
        <v>1202.96</v>
      </c>
      <c r="J34">
        <v>1874.23</v>
      </c>
      <c r="K34">
        <v>3813.66</v>
      </c>
      <c r="L34">
        <v>6098.28</v>
      </c>
      <c r="M34">
        <v>8460.43</v>
      </c>
      <c r="N34">
        <v>10846.95</v>
      </c>
      <c r="O34">
        <v>14797.82</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472</v>
      </c>
      <c r="B35">
        <v>24555.73</v>
      </c>
      <c r="C35">
        <v>24278.48</v>
      </c>
      <c r="D35">
        <v>20783.439999999999</v>
      </c>
      <c r="E35">
        <v>22263.42</v>
      </c>
      <c r="F35">
        <v>22540.16</v>
      </c>
      <c r="G35">
        <v>19617.14</v>
      </c>
      <c r="H35">
        <v>17912.28</v>
      </c>
      <c r="I35">
        <v>16284.17</v>
      </c>
      <c r="J35">
        <v>14825.47</v>
      </c>
      <c r="K35">
        <v>14609.58</v>
      </c>
      <c r="L35">
        <v>12492.34</v>
      </c>
      <c r="M35">
        <v>12123.31</v>
      </c>
      <c r="N35">
        <v>15677.86</v>
      </c>
      <c r="O35">
        <v>13490.67</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473</v>
      </c>
      <c r="B36">
        <v>9445.9699999999993</v>
      </c>
      <c r="C36">
        <v>9445.9699999999993</v>
      </c>
      <c r="D36">
        <v>9447.81</v>
      </c>
      <c r="E36">
        <v>9403.6299999999992</v>
      </c>
      <c r="F36">
        <v>8536.7199999999993</v>
      </c>
      <c r="G36">
        <v>8569.1299999999992</v>
      </c>
      <c r="H36">
        <v>242431.13</v>
      </c>
      <c r="I36">
        <v>245381.75</v>
      </c>
      <c r="J36">
        <v>248227.07</v>
      </c>
      <c r="K36">
        <v>161503.13</v>
      </c>
      <c r="L36">
        <v>8950.5499999999993</v>
      </c>
      <c r="M36">
        <v>8508.25</v>
      </c>
      <c r="N36">
        <v>8195.75</v>
      </c>
      <c r="O36">
        <v>9607.75</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474</v>
      </c>
      <c r="B37">
        <v>9445.9699999999993</v>
      </c>
      <c r="C37">
        <v>9445.9699999999993</v>
      </c>
      <c r="D37">
        <v>9447.81</v>
      </c>
      <c r="E37">
        <v>9403.6299999999992</v>
      </c>
      <c r="F37">
        <v>8536.7199999999993</v>
      </c>
      <c r="G37">
        <v>8569.1299999999992</v>
      </c>
      <c r="H37">
        <v>242431.13</v>
      </c>
      <c r="I37">
        <v>245381.75</v>
      </c>
      <c r="J37">
        <v>248227.07</v>
      </c>
      <c r="K37">
        <v>161503.13</v>
      </c>
      <c r="L37">
        <v>8950.5499999999993</v>
      </c>
      <c r="M37">
        <v>8508.25</v>
      </c>
      <c r="N37">
        <v>8195.75</v>
      </c>
      <c r="O37">
        <v>9607.75</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319</v>
      </c>
      <c r="B38">
        <v>2474412.73</v>
      </c>
      <c r="C38">
        <v>2375714.54</v>
      </c>
      <c r="D38">
        <v>2360628.15</v>
      </c>
      <c r="E38">
        <v>2192269.7200000002</v>
      </c>
      <c r="F38">
        <v>2122005.7200000002</v>
      </c>
      <c r="G38">
        <v>2258724.42</v>
      </c>
      <c r="H38">
        <v>2236692.06</v>
      </c>
      <c r="I38">
        <v>2164980.04</v>
      </c>
      <c r="J38">
        <v>2101647.52</v>
      </c>
      <c r="K38">
        <v>2047308.59</v>
      </c>
      <c r="L38">
        <v>1865910.74</v>
      </c>
      <c r="M38">
        <v>1701712.92</v>
      </c>
      <c r="N38">
        <v>1697128.43</v>
      </c>
      <c r="O38">
        <v>1765661.41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320</v>
      </c>
      <c r="B39">
        <v>4467614.76</v>
      </c>
      <c r="C39">
        <v>4697429.8499999996</v>
      </c>
      <c r="D39">
        <v>4489309.78</v>
      </c>
      <c r="E39">
        <v>4277877.62</v>
      </c>
      <c r="F39">
        <v>4249092.3099999996</v>
      </c>
      <c r="G39">
        <v>4544870.16</v>
      </c>
      <c r="H39">
        <v>4350180.08</v>
      </c>
      <c r="I39">
        <v>4239597.05</v>
      </c>
      <c r="J39">
        <v>4108832.38</v>
      </c>
      <c r="K39">
        <v>4357471.76</v>
      </c>
      <c r="L39">
        <v>4063261.33</v>
      </c>
      <c r="M39">
        <v>2957097.06</v>
      </c>
      <c r="N39">
        <v>2936217.49</v>
      </c>
      <c r="O39">
        <v>2857766.75</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475</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476</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321</v>
      </c>
      <c r="B42">
        <v>0</v>
      </c>
      <c r="C42">
        <v>0</v>
      </c>
      <c r="D42">
        <v>0</v>
      </c>
      <c r="E42">
        <v>0</v>
      </c>
      <c r="F42">
        <v>0</v>
      </c>
      <c r="G42">
        <v>0</v>
      </c>
      <c r="H42">
        <v>0</v>
      </c>
      <c r="I42">
        <v>0</v>
      </c>
      <c r="J42">
        <v>0</v>
      </c>
      <c r="K42">
        <v>0</v>
      </c>
      <c r="L42">
        <v>0</v>
      </c>
      <c r="M42">
        <v>206000</v>
      </c>
      <c r="N42">
        <v>262200</v>
      </c>
      <c r="O42">
        <v>115000</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322</v>
      </c>
      <c r="B43">
        <v>444071.04</v>
      </c>
      <c r="C43">
        <v>456034.53</v>
      </c>
      <c r="D43">
        <v>430841.29</v>
      </c>
      <c r="E43">
        <v>287799.03999999998</v>
      </c>
      <c r="F43">
        <v>300578.38</v>
      </c>
      <c r="G43">
        <v>357606.83</v>
      </c>
      <c r="H43">
        <v>297744.44</v>
      </c>
      <c r="I43">
        <v>289141.69</v>
      </c>
      <c r="J43">
        <v>255974.01</v>
      </c>
      <c r="K43">
        <v>268075.81</v>
      </c>
      <c r="L43">
        <v>256321.89</v>
      </c>
      <c r="M43">
        <v>248425.75</v>
      </c>
      <c r="N43">
        <v>243234.04</v>
      </c>
      <c r="O43">
        <v>269187.88</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450</v>
      </c>
      <c r="B44">
        <v>0</v>
      </c>
      <c r="C44">
        <v>0</v>
      </c>
      <c r="D44">
        <v>0</v>
      </c>
      <c r="E44">
        <v>0</v>
      </c>
      <c r="F44">
        <v>0</v>
      </c>
      <c r="G44">
        <v>0</v>
      </c>
      <c r="H44">
        <v>297744.44</v>
      </c>
      <c r="I44">
        <v>289141.69</v>
      </c>
      <c r="J44">
        <v>255974.01</v>
      </c>
      <c r="K44">
        <v>268075.81</v>
      </c>
      <c r="L44">
        <v>256321.89</v>
      </c>
      <c r="M44">
        <v>248425.75</v>
      </c>
      <c r="N44">
        <v>243234.04</v>
      </c>
      <c r="O44">
        <v>269187.88</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324</v>
      </c>
      <c r="B45">
        <v>0</v>
      </c>
      <c r="C45">
        <v>0</v>
      </c>
      <c r="D45">
        <v>0</v>
      </c>
      <c r="E45">
        <v>0</v>
      </c>
      <c r="F45">
        <v>0</v>
      </c>
      <c r="G45">
        <v>0</v>
      </c>
      <c r="H45">
        <v>0</v>
      </c>
      <c r="I45">
        <v>0</v>
      </c>
      <c r="J45">
        <v>0</v>
      </c>
      <c r="K45">
        <v>0</v>
      </c>
      <c r="L45">
        <v>0</v>
      </c>
      <c r="M45">
        <v>117598.54</v>
      </c>
      <c r="N45">
        <v>87010.98</v>
      </c>
      <c r="O45">
        <v>25585.85</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479</v>
      </c>
      <c r="B46">
        <v>0</v>
      </c>
      <c r="C46">
        <v>0</v>
      </c>
      <c r="D46">
        <v>0</v>
      </c>
      <c r="E46">
        <v>0</v>
      </c>
      <c r="F46">
        <v>0</v>
      </c>
      <c r="G46">
        <v>0</v>
      </c>
      <c r="H46">
        <v>0</v>
      </c>
      <c r="I46">
        <v>0</v>
      </c>
      <c r="J46">
        <v>0</v>
      </c>
      <c r="K46">
        <v>0</v>
      </c>
      <c r="L46">
        <v>0</v>
      </c>
      <c r="M46">
        <v>8140</v>
      </c>
      <c r="N46">
        <v>10390</v>
      </c>
      <c r="O46">
        <v>14640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478</v>
      </c>
      <c r="B47">
        <v>0</v>
      </c>
      <c r="C47">
        <v>0</v>
      </c>
      <c r="D47">
        <v>0</v>
      </c>
      <c r="E47">
        <v>0</v>
      </c>
      <c r="F47">
        <v>0</v>
      </c>
      <c r="G47">
        <v>0</v>
      </c>
      <c r="H47">
        <v>0</v>
      </c>
      <c r="I47">
        <v>0</v>
      </c>
      <c r="J47">
        <v>0</v>
      </c>
      <c r="K47">
        <v>0</v>
      </c>
      <c r="L47">
        <v>0</v>
      </c>
      <c r="M47">
        <v>109458.54</v>
      </c>
      <c r="N47">
        <v>76620.98</v>
      </c>
      <c r="O47">
        <v>10945.85</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482</v>
      </c>
      <c r="B48">
        <v>0</v>
      </c>
      <c r="C48">
        <v>0</v>
      </c>
      <c r="D48">
        <v>0</v>
      </c>
      <c r="E48">
        <v>0</v>
      </c>
      <c r="F48">
        <v>0</v>
      </c>
      <c r="G48">
        <v>0</v>
      </c>
      <c r="H48">
        <v>0</v>
      </c>
      <c r="I48">
        <v>0</v>
      </c>
      <c r="J48">
        <v>339.38</v>
      </c>
      <c r="K48">
        <v>0</v>
      </c>
      <c r="L48">
        <v>0</v>
      </c>
      <c r="M48">
        <v>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485</v>
      </c>
      <c r="B49">
        <v>5378.09</v>
      </c>
      <c r="C49">
        <v>5078.74</v>
      </c>
      <c r="D49">
        <v>4905.3900000000003</v>
      </c>
      <c r="E49">
        <v>5187.3599999999997</v>
      </c>
      <c r="F49">
        <v>4681.84</v>
      </c>
      <c r="G49">
        <v>4453.2299999999996</v>
      </c>
      <c r="H49">
        <v>3722.66</v>
      </c>
      <c r="I49">
        <v>3713.78</v>
      </c>
      <c r="J49">
        <v>3749.51</v>
      </c>
      <c r="K49">
        <v>4167.8500000000004</v>
      </c>
      <c r="L49">
        <v>0</v>
      </c>
      <c r="M49">
        <v>0</v>
      </c>
      <c r="N49">
        <v>0</v>
      </c>
      <c r="O49">
        <v>642.63</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486</v>
      </c>
      <c r="B50">
        <v>40592.300000000003</v>
      </c>
      <c r="C50">
        <v>44701.46</v>
      </c>
      <c r="D50">
        <v>22769.51</v>
      </c>
      <c r="E50">
        <v>10255.549999999999</v>
      </c>
      <c r="F50">
        <v>44333.62</v>
      </c>
      <c r="G50">
        <v>65273.7</v>
      </c>
      <c r="H50">
        <v>41414.61</v>
      </c>
      <c r="I50">
        <v>28596.49</v>
      </c>
      <c r="J50">
        <v>48056.67</v>
      </c>
      <c r="K50">
        <v>54223.78</v>
      </c>
      <c r="L50">
        <v>21711.42</v>
      </c>
      <c r="M50">
        <v>9663.2199999999993</v>
      </c>
      <c r="N50">
        <v>42413.35</v>
      </c>
      <c r="O50">
        <v>31260.82</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487</v>
      </c>
      <c r="B51">
        <v>2165.25</v>
      </c>
      <c r="C51">
        <v>2320.71</v>
      </c>
      <c r="D51">
        <v>6881.48</v>
      </c>
      <c r="E51">
        <v>4642.79</v>
      </c>
      <c r="F51">
        <v>5707.56</v>
      </c>
      <c r="G51">
        <v>7783</v>
      </c>
      <c r="H51">
        <v>3356.74</v>
      </c>
      <c r="I51">
        <v>2852.67</v>
      </c>
      <c r="J51">
        <v>3918.34</v>
      </c>
      <c r="K51">
        <v>6644.99</v>
      </c>
      <c r="L51">
        <v>6177.9</v>
      </c>
      <c r="M51">
        <v>4633.3599999999997</v>
      </c>
      <c r="N51">
        <v>5103.1499999999996</v>
      </c>
      <c r="O51">
        <v>3929.8</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325</v>
      </c>
      <c r="B52">
        <v>492206.67</v>
      </c>
      <c r="C52">
        <v>508135.44</v>
      </c>
      <c r="D52">
        <v>465397.65</v>
      </c>
      <c r="E52">
        <v>307884.74</v>
      </c>
      <c r="F52">
        <v>355301.41</v>
      </c>
      <c r="G52">
        <v>435116.77</v>
      </c>
      <c r="H52">
        <v>346238.44</v>
      </c>
      <c r="I52">
        <v>324304.63</v>
      </c>
      <c r="J52">
        <v>312037.90999999997</v>
      </c>
      <c r="K52">
        <v>333112.42</v>
      </c>
      <c r="L52">
        <v>284211.21000000002</v>
      </c>
      <c r="M52">
        <v>586320.86</v>
      </c>
      <c r="N52">
        <v>639961.52</v>
      </c>
      <c r="O52">
        <v>445606.99</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488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326</v>
      </c>
      <c r="B54">
        <v>0</v>
      </c>
      <c r="C54">
        <v>0</v>
      </c>
      <c r="D54">
        <v>0</v>
      </c>
      <c r="E54">
        <v>0</v>
      </c>
      <c r="F54">
        <v>0</v>
      </c>
      <c r="G54">
        <v>0</v>
      </c>
      <c r="H54">
        <v>0</v>
      </c>
      <c r="I54">
        <v>0</v>
      </c>
      <c r="J54">
        <v>0</v>
      </c>
      <c r="K54">
        <v>0</v>
      </c>
      <c r="L54">
        <v>0</v>
      </c>
      <c r="M54">
        <v>355001.46</v>
      </c>
      <c r="N54">
        <v>389249.02</v>
      </c>
      <c r="O54">
        <v>457994.15</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479</v>
      </c>
      <c r="B55">
        <v>0</v>
      </c>
      <c r="C55">
        <v>0</v>
      </c>
      <c r="D55">
        <v>0</v>
      </c>
      <c r="E55">
        <v>0</v>
      </c>
      <c r="F55">
        <v>0</v>
      </c>
      <c r="G55">
        <v>0</v>
      </c>
      <c r="H55">
        <v>0</v>
      </c>
      <c r="I55">
        <v>0</v>
      </c>
      <c r="J55">
        <v>0</v>
      </c>
      <c r="K55">
        <v>0</v>
      </c>
      <c r="L55">
        <v>0</v>
      </c>
      <c r="M55">
        <v>15680</v>
      </c>
      <c r="N55">
        <v>17090</v>
      </c>
      <c r="O55">
        <v>20160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478</v>
      </c>
      <c r="B56">
        <v>0</v>
      </c>
      <c r="C56">
        <v>0</v>
      </c>
      <c r="D56">
        <v>0</v>
      </c>
      <c r="E56">
        <v>0</v>
      </c>
      <c r="F56">
        <v>0</v>
      </c>
      <c r="G56">
        <v>0</v>
      </c>
      <c r="H56">
        <v>0</v>
      </c>
      <c r="I56">
        <v>0</v>
      </c>
      <c r="J56">
        <v>0</v>
      </c>
      <c r="K56">
        <v>0</v>
      </c>
      <c r="L56">
        <v>0</v>
      </c>
      <c r="M56">
        <v>339321.46</v>
      </c>
      <c r="N56">
        <v>372159.02</v>
      </c>
      <c r="O56">
        <v>437834.15</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490</v>
      </c>
      <c r="B57">
        <v>150313.54999999999</v>
      </c>
      <c r="C57">
        <v>149072.69</v>
      </c>
      <c r="D57">
        <v>148724.89000000001</v>
      </c>
      <c r="E57">
        <v>152454.89000000001</v>
      </c>
      <c r="F57">
        <v>152152.45000000001</v>
      </c>
      <c r="G57">
        <v>152483.04</v>
      </c>
      <c r="H57">
        <v>151677.97</v>
      </c>
      <c r="I57">
        <v>154761.51</v>
      </c>
      <c r="J57">
        <v>154277.94</v>
      </c>
      <c r="K57">
        <v>153836.18</v>
      </c>
      <c r="L57">
        <v>32835.4</v>
      </c>
      <c r="M57">
        <v>35187.699999999997</v>
      </c>
      <c r="N57">
        <v>34351.800000000003</v>
      </c>
      <c r="O57">
        <v>32835.4</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493</v>
      </c>
      <c r="B58">
        <v>41107.370000000003</v>
      </c>
      <c r="C58">
        <v>41175.86</v>
      </c>
      <c r="D58">
        <v>40544.339999999997</v>
      </c>
      <c r="E58">
        <v>39898.239999999998</v>
      </c>
      <c r="F58">
        <v>39252.14</v>
      </c>
      <c r="G58">
        <v>38606.03</v>
      </c>
      <c r="H58">
        <v>37959.93</v>
      </c>
      <c r="I58">
        <v>37018.35</v>
      </c>
      <c r="J58">
        <v>36363.71</v>
      </c>
      <c r="K58">
        <v>35709.07</v>
      </c>
      <c r="L58">
        <v>35054.44</v>
      </c>
      <c r="M58">
        <v>34229.25</v>
      </c>
      <c r="N58">
        <v>33404.07</v>
      </c>
      <c r="O58">
        <v>24364.51</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327</v>
      </c>
      <c r="B59">
        <v>191420.92</v>
      </c>
      <c r="C59">
        <v>190248.54</v>
      </c>
      <c r="D59">
        <v>189269.23</v>
      </c>
      <c r="E59">
        <v>192353.13</v>
      </c>
      <c r="F59">
        <v>191404.59</v>
      </c>
      <c r="G59">
        <v>191089.08</v>
      </c>
      <c r="H59">
        <v>189637.89</v>
      </c>
      <c r="I59">
        <v>191779.86</v>
      </c>
      <c r="J59">
        <v>190641.65</v>
      </c>
      <c r="K59">
        <v>189545.26</v>
      </c>
      <c r="L59">
        <v>67889.83</v>
      </c>
      <c r="M59">
        <v>424418.42</v>
      </c>
      <c r="N59">
        <v>457004.89</v>
      </c>
      <c r="O59">
        <v>515194.05</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328</v>
      </c>
      <c r="B60">
        <v>683627.59</v>
      </c>
      <c r="C60">
        <v>698383.99</v>
      </c>
      <c r="D60">
        <v>654666.89</v>
      </c>
      <c r="E60">
        <v>500237.87</v>
      </c>
      <c r="F60">
        <v>546705.99</v>
      </c>
      <c r="G60">
        <v>626205.84</v>
      </c>
      <c r="H60">
        <v>535876.32999999996</v>
      </c>
      <c r="I60">
        <v>516084.49</v>
      </c>
      <c r="J60">
        <v>502679.56</v>
      </c>
      <c r="K60">
        <v>522657.68</v>
      </c>
      <c r="L60">
        <v>352101.04</v>
      </c>
      <c r="M60">
        <v>1010739.28</v>
      </c>
      <c r="N60">
        <v>1096966.4099999999</v>
      </c>
      <c r="O60">
        <v>960801.04</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496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497</v>
      </c>
      <c r="B62">
        <v>2000000</v>
      </c>
      <c r="C62">
        <v>2000000</v>
      </c>
      <c r="D62">
        <v>2000000</v>
      </c>
      <c r="E62">
        <v>2000000</v>
      </c>
      <c r="F62">
        <v>2000000</v>
      </c>
      <c r="G62">
        <v>2000000</v>
      </c>
      <c r="H62">
        <v>2000000</v>
      </c>
      <c r="I62">
        <v>2000000</v>
      </c>
      <c r="J62">
        <v>2000000</v>
      </c>
      <c r="K62">
        <v>2000000</v>
      </c>
      <c r="L62">
        <v>2000000</v>
      </c>
      <c r="M62">
        <v>2000000</v>
      </c>
      <c r="N62">
        <v>2000000</v>
      </c>
      <c r="O62">
        <v>2000000</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498</v>
      </c>
      <c r="B63">
        <v>2000000</v>
      </c>
      <c r="C63">
        <v>2000000</v>
      </c>
      <c r="D63">
        <v>2000000</v>
      </c>
      <c r="E63">
        <v>2000000</v>
      </c>
      <c r="F63">
        <v>2000000</v>
      </c>
      <c r="G63">
        <v>2000000</v>
      </c>
      <c r="H63">
        <v>2000000</v>
      </c>
      <c r="I63">
        <v>2000000</v>
      </c>
      <c r="J63">
        <v>2000000</v>
      </c>
      <c r="K63">
        <v>2000000</v>
      </c>
      <c r="L63">
        <v>2000000</v>
      </c>
      <c r="M63">
        <v>2000000</v>
      </c>
      <c r="N63">
        <v>2000000</v>
      </c>
      <c r="O63">
        <v>2000000</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499</v>
      </c>
      <c r="B64">
        <v>2000000</v>
      </c>
      <c r="C64">
        <v>2000000</v>
      </c>
      <c r="D64">
        <v>2000000</v>
      </c>
      <c r="E64">
        <v>2000000</v>
      </c>
      <c r="F64">
        <v>2000000</v>
      </c>
      <c r="G64">
        <v>2000000</v>
      </c>
      <c r="H64">
        <v>2000000</v>
      </c>
      <c r="I64">
        <v>2000000</v>
      </c>
      <c r="J64">
        <v>2000000</v>
      </c>
      <c r="K64">
        <v>2000000</v>
      </c>
      <c r="L64">
        <v>2000000</v>
      </c>
      <c r="M64">
        <v>1480000</v>
      </c>
      <c r="N64">
        <v>1480000</v>
      </c>
      <c r="O64">
        <v>1480000</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500</v>
      </c>
      <c r="B65">
        <v>2000000</v>
      </c>
      <c r="C65">
        <v>2000000</v>
      </c>
      <c r="D65">
        <v>2000000</v>
      </c>
      <c r="E65">
        <v>2000000</v>
      </c>
      <c r="F65">
        <v>2000000</v>
      </c>
      <c r="G65">
        <v>2000000</v>
      </c>
      <c r="H65">
        <v>2000000</v>
      </c>
      <c r="I65">
        <v>2000000</v>
      </c>
      <c r="J65">
        <v>2000000</v>
      </c>
      <c r="K65">
        <v>2000000</v>
      </c>
      <c r="L65">
        <v>2000000</v>
      </c>
      <c r="M65">
        <v>1480000</v>
      </c>
      <c r="N65">
        <v>1480000</v>
      </c>
      <c r="O65">
        <v>1480000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501</v>
      </c>
      <c r="B66">
        <v>1248938.74</v>
      </c>
      <c r="C66">
        <v>1248938.74</v>
      </c>
      <c r="D66">
        <v>1248938.74</v>
      </c>
      <c r="E66">
        <v>1248938.74</v>
      </c>
      <c r="F66">
        <v>1248938.74</v>
      </c>
      <c r="G66">
        <v>1248938.74</v>
      </c>
      <c r="H66">
        <v>1248938.74</v>
      </c>
      <c r="I66">
        <v>1248938.74</v>
      </c>
      <c r="J66">
        <v>1248938.74</v>
      </c>
      <c r="K66">
        <v>1248938.74</v>
      </c>
      <c r="L66">
        <v>1248938.74</v>
      </c>
      <c r="M66">
        <v>93663.21</v>
      </c>
      <c r="N66">
        <v>93663.21</v>
      </c>
      <c r="O66">
        <v>93663.21</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502</v>
      </c>
      <c r="B67">
        <v>1248938.74</v>
      </c>
      <c r="C67">
        <v>1248938.74</v>
      </c>
      <c r="D67">
        <v>1248938.74</v>
      </c>
      <c r="E67">
        <v>1248938.74</v>
      </c>
      <c r="F67">
        <v>1248938.74</v>
      </c>
      <c r="G67">
        <v>1248938.74</v>
      </c>
      <c r="H67">
        <v>1248938.74</v>
      </c>
      <c r="I67">
        <v>1248938.74</v>
      </c>
      <c r="J67">
        <v>1248938.74</v>
      </c>
      <c r="K67">
        <v>1248938.74</v>
      </c>
      <c r="L67">
        <v>1248938.74</v>
      </c>
      <c r="M67">
        <v>93663.21</v>
      </c>
      <c r="N67">
        <v>93663.21</v>
      </c>
      <c r="O67">
        <v>93663.21</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504</v>
      </c>
      <c r="B68">
        <v>535048.43000000005</v>
      </c>
      <c r="C68">
        <v>750107.13</v>
      </c>
      <c r="D68">
        <v>585704.15</v>
      </c>
      <c r="E68">
        <v>528701.01</v>
      </c>
      <c r="F68">
        <v>453447.58</v>
      </c>
      <c r="G68">
        <v>669725.57999999996</v>
      </c>
      <c r="H68">
        <v>565365.01</v>
      </c>
      <c r="I68">
        <v>474573.82</v>
      </c>
      <c r="J68">
        <v>357214.09</v>
      </c>
      <c r="K68">
        <v>585875.35</v>
      </c>
      <c r="L68">
        <v>462221.55</v>
      </c>
      <c r="M68">
        <v>372694.57</v>
      </c>
      <c r="N68">
        <v>265587.87</v>
      </c>
      <c r="O68">
        <v>323302.5</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505</v>
      </c>
      <c r="B69">
        <v>146750</v>
      </c>
      <c r="C69">
        <v>146750</v>
      </c>
      <c r="D69">
        <v>146750</v>
      </c>
      <c r="E69">
        <v>130650</v>
      </c>
      <c r="F69">
        <v>130650</v>
      </c>
      <c r="G69">
        <v>130650</v>
      </c>
      <c r="H69">
        <v>130650</v>
      </c>
      <c r="I69">
        <v>110350</v>
      </c>
      <c r="J69">
        <v>110350</v>
      </c>
      <c r="K69">
        <v>110350</v>
      </c>
      <c r="L69">
        <v>110350</v>
      </c>
      <c r="M69">
        <v>90500</v>
      </c>
      <c r="N69">
        <v>90500</v>
      </c>
      <c r="O69">
        <v>77000</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506</v>
      </c>
      <c r="B70">
        <v>146750</v>
      </c>
      <c r="C70">
        <v>146750</v>
      </c>
      <c r="D70">
        <v>146750</v>
      </c>
      <c r="E70">
        <v>130650</v>
      </c>
      <c r="F70">
        <v>130650</v>
      </c>
      <c r="G70">
        <v>130650</v>
      </c>
      <c r="H70">
        <v>130650</v>
      </c>
      <c r="I70">
        <v>110350</v>
      </c>
      <c r="J70">
        <v>110350</v>
      </c>
      <c r="K70">
        <v>110350</v>
      </c>
      <c r="L70">
        <v>110350</v>
      </c>
      <c r="M70">
        <v>90500</v>
      </c>
      <c r="N70">
        <v>90500</v>
      </c>
      <c r="O70">
        <v>77000</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329</v>
      </c>
      <c r="B71">
        <v>388298.43</v>
      </c>
      <c r="C71">
        <v>603357.13</v>
      </c>
      <c r="D71">
        <v>438954.15</v>
      </c>
      <c r="E71">
        <v>398051.01</v>
      </c>
      <c r="F71">
        <v>322797.58</v>
      </c>
      <c r="G71">
        <v>539075.57999999996</v>
      </c>
      <c r="H71">
        <v>434715.01</v>
      </c>
      <c r="I71">
        <v>364223.82</v>
      </c>
      <c r="J71">
        <v>246864.09</v>
      </c>
      <c r="K71">
        <v>475525.35</v>
      </c>
      <c r="L71">
        <v>351871.55</v>
      </c>
      <c r="M71">
        <v>282194.57</v>
      </c>
      <c r="N71">
        <v>175087.87</v>
      </c>
      <c r="O71">
        <v>246302.5</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330</v>
      </c>
      <c r="B72">
        <v>3783987.17</v>
      </c>
      <c r="C72">
        <v>3999045.86</v>
      </c>
      <c r="D72">
        <v>3834642.89</v>
      </c>
      <c r="E72">
        <v>3777639.75</v>
      </c>
      <c r="F72">
        <v>3702386.32</v>
      </c>
      <c r="G72">
        <v>3918664.32</v>
      </c>
      <c r="H72">
        <v>3814303.75</v>
      </c>
      <c r="I72">
        <v>3723512.56</v>
      </c>
      <c r="J72">
        <v>3606152.82</v>
      </c>
      <c r="K72">
        <v>3834814.09</v>
      </c>
      <c r="L72">
        <v>3711160.29</v>
      </c>
      <c r="M72">
        <v>1946357.78</v>
      </c>
      <c r="N72">
        <v>1839251.08</v>
      </c>
      <c r="O72">
        <v>1896965.71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515</v>
      </c>
      <c r="B73">
        <v>3783987.17</v>
      </c>
      <c r="C73">
        <v>3999045.86</v>
      </c>
      <c r="D73">
        <v>3834642.89</v>
      </c>
      <c r="E73">
        <v>3777639.75</v>
      </c>
      <c r="F73">
        <v>3702386.32</v>
      </c>
      <c r="G73">
        <v>3918664.32</v>
      </c>
      <c r="H73">
        <v>3814303.75</v>
      </c>
      <c r="I73">
        <v>3723512.56</v>
      </c>
      <c r="J73">
        <v>3606152.82</v>
      </c>
      <c r="K73">
        <v>3834814.09</v>
      </c>
      <c r="L73">
        <v>3711160.29</v>
      </c>
      <c r="M73">
        <v>1946357.78</v>
      </c>
      <c r="N73">
        <v>1839251.08</v>
      </c>
      <c r="O73">
        <v>1896965.71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516</v>
      </c>
      <c r="B74">
        <v>4467614.76</v>
      </c>
      <c r="C74">
        <v>4697429.8499999996</v>
      </c>
      <c r="D74">
        <v>4489309.78</v>
      </c>
      <c r="E74">
        <v>4277877.62</v>
      </c>
      <c r="F74">
        <v>4249092.3099999996</v>
      </c>
      <c r="G74">
        <v>4544870.16</v>
      </c>
      <c r="H74">
        <v>4350180.08</v>
      </c>
      <c r="I74">
        <v>4239597.05</v>
      </c>
      <c r="J74">
        <v>4108832.38</v>
      </c>
      <c r="K74">
        <v>4357471.76</v>
      </c>
      <c r="L74">
        <v>4063261.33</v>
      </c>
      <c r="M74">
        <v>2957097.06</v>
      </c>
      <c r="N74">
        <v>2936217.49</v>
      </c>
      <c r="O74">
        <v>2857766.75</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632</v>
      </c>
      <c r="B75" t="s">
        <v>2080</v>
      </c>
      <c r="C75" t="s">
        <v>819</v>
      </c>
      <c r="D75" t="s">
        <v>820</v>
      </c>
      <c r="E75" t="s">
        <v>821</v>
      </c>
      <c r="F75" t="s">
        <v>730</v>
      </c>
      <c r="G75" t="s">
        <v>633</v>
      </c>
      <c r="H75" t="s">
        <v>634</v>
      </c>
      <c r="I75" t="s">
        <v>635</v>
      </c>
      <c r="J75" t="s">
        <v>636</v>
      </c>
      <c r="K75" t="s">
        <v>637</v>
      </c>
      <c r="L75" t="s">
        <v>638</v>
      </c>
      <c r="M75" t="s">
        <v>639</v>
      </c>
      <c r="N75" t="s">
        <v>640</v>
      </c>
      <c r="O75" t="s">
        <v>642</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686</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822</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688</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206000</v>
      </c>
      <c r="N119" s="131">
        <f t="shared" si="0"/>
        <v>262200</v>
      </c>
      <c r="O119" s="131">
        <f t="shared" si="0"/>
        <v>115000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117598.54</v>
      </c>
      <c r="N121" s="131">
        <f t="shared" si="2"/>
        <v>87010.98</v>
      </c>
      <c r="O121" s="131">
        <f t="shared" si="2"/>
        <v>25585.85</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355001.46</v>
      </c>
      <c r="N122" s="131">
        <f>IFERROR(INDEX(N$3:N$117,MATCH($A$122,$A3:$A$117,0),1),0)</f>
        <v>389249.02</v>
      </c>
      <c r="O122" s="131">
        <f>IFERROR(INDEX(O$3:O$117,MATCH($A$122,$A3:$A$117,0),1),0)</f>
        <v>457994.15</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323598.53999999998</v>
      </c>
      <c r="N123" s="80">
        <f t="shared" si="3"/>
        <v>349210.98</v>
      </c>
      <c r="O123" s="80">
        <f t="shared" si="3"/>
        <v>140585.85</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355001.46</v>
      </c>
      <c r="N124" s="80">
        <f t="shared" si="5"/>
        <v>389249.02</v>
      </c>
      <c r="O124" s="80">
        <f t="shared" si="5"/>
        <v>457994.15</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678600</v>
      </c>
      <c r="N125" s="82">
        <f t="shared" si="6"/>
        <v>738460</v>
      </c>
      <c r="O125" s="82">
        <f t="shared" si="6"/>
        <v>598580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519</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711136.79</v>
      </c>
      <c r="C131">
        <v>727681.44</v>
      </c>
      <c r="D131">
        <v>683938.58</v>
      </c>
      <c r="E131">
        <v>587026.13</v>
      </c>
      <c r="F131">
        <v>576944.71</v>
      </c>
      <c r="G131">
        <v>630644.02</v>
      </c>
      <c r="H131">
        <v>630917.68000000005</v>
      </c>
      <c r="I131">
        <v>613906.88</v>
      </c>
      <c r="J131">
        <v>464473.15</v>
      </c>
      <c r="K131">
        <v>602632.36</v>
      </c>
      <c r="L131">
        <v>567537.68999999994</v>
      </c>
      <c r="M131">
        <v>502890.14</v>
      </c>
      <c r="N131">
        <v>505997.59</v>
      </c>
      <c r="O131">
        <v>476834.24</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711136.79</v>
      </c>
      <c r="C132">
        <v>727681.44</v>
      </c>
      <c r="D132">
        <v>683938.58</v>
      </c>
      <c r="E132">
        <v>587026.13</v>
      </c>
      <c r="F132">
        <v>576944.71</v>
      </c>
      <c r="G132">
        <v>630644.02</v>
      </c>
      <c r="H132">
        <v>630917.68000000005</v>
      </c>
      <c r="I132">
        <v>613906.88</v>
      </c>
      <c r="J132">
        <v>464473.15</v>
      </c>
      <c r="K132">
        <v>602632.36</v>
      </c>
      <c r="L132">
        <v>567537.68999999994</v>
      </c>
      <c r="M132">
        <v>502890.14</v>
      </c>
      <c r="N132">
        <v>505997.59</v>
      </c>
      <c r="O132">
        <v>476834.24</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349</v>
      </c>
      <c r="B133">
        <v>1275</v>
      </c>
      <c r="C133">
        <v>76999.39</v>
      </c>
      <c r="D133">
        <v>0</v>
      </c>
      <c r="E133">
        <v>0</v>
      </c>
      <c r="F133">
        <v>0</v>
      </c>
      <c r="G133">
        <v>0</v>
      </c>
      <c r="H133">
        <v>0</v>
      </c>
      <c r="I133">
        <v>0</v>
      </c>
      <c r="J133">
        <v>0</v>
      </c>
      <c r="K133">
        <v>0</v>
      </c>
      <c r="L133">
        <v>0</v>
      </c>
      <c r="M133">
        <v>0</v>
      </c>
      <c r="N133">
        <v>65785.03</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533</v>
      </c>
      <c r="B134">
        <v>1275</v>
      </c>
      <c r="C134">
        <v>76999.39</v>
      </c>
      <c r="D134">
        <v>0</v>
      </c>
      <c r="E134">
        <v>0</v>
      </c>
      <c r="F134">
        <v>0</v>
      </c>
      <c r="G134">
        <v>0</v>
      </c>
      <c r="H134">
        <v>0</v>
      </c>
      <c r="I134">
        <v>0</v>
      </c>
      <c r="J134">
        <v>0</v>
      </c>
      <c r="K134">
        <v>0</v>
      </c>
      <c r="L134">
        <v>0</v>
      </c>
      <c r="M134">
        <v>0</v>
      </c>
      <c r="N134">
        <v>65785.03</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311</v>
      </c>
      <c r="B135">
        <v>13295.4</v>
      </c>
      <c r="C135">
        <v>16406.53</v>
      </c>
      <c r="D135">
        <v>12595.85</v>
      </c>
      <c r="E135">
        <v>13794.16</v>
      </c>
      <c r="F135">
        <v>14137.56</v>
      </c>
      <c r="G135">
        <v>15875.42</v>
      </c>
      <c r="H135">
        <v>11984.55</v>
      </c>
      <c r="I135">
        <v>17792.12</v>
      </c>
      <c r="J135">
        <v>14386.49</v>
      </c>
      <c r="K135">
        <v>23739.360000000001</v>
      </c>
      <c r="L135">
        <v>22679.87</v>
      </c>
      <c r="M135">
        <v>10676.73</v>
      </c>
      <c r="N135">
        <v>10982.07</v>
      </c>
      <c r="O135">
        <v>11550.64</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351</v>
      </c>
      <c r="B136">
        <v>725707.19</v>
      </c>
      <c r="C136">
        <v>821087.36</v>
      </c>
      <c r="D136">
        <v>696534.43</v>
      </c>
      <c r="E136">
        <v>600820.28</v>
      </c>
      <c r="F136">
        <v>591082.26</v>
      </c>
      <c r="G136">
        <v>646519.43999999994</v>
      </c>
      <c r="H136">
        <v>642902.23</v>
      </c>
      <c r="I136">
        <v>631699</v>
      </c>
      <c r="J136">
        <v>478859.63</v>
      </c>
      <c r="K136">
        <v>626371.72</v>
      </c>
      <c r="L136">
        <v>590217.56000000006</v>
      </c>
      <c r="M136">
        <v>513566.86</v>
      </c>
      <c r="N136">
        <v>582764.68000000005</v>
      </c>
      <c r="O136">
        <v>488384.88</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534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352</v>
      </c>
      <c r="B138">
        <v>501195.42</v>
      </c>
      <c r="C138">
        <v>507961.42</v>
      </c>
      <c r="D138">
        <v>493967.35999999999</v>
      </c>
      <c r="E138">
        <v>406030.34</v>
      </c>
      <c r="F138">
        <v>371053.58</v>
      </c>
      <c r="G138">
        <v>400348.8</v>
      </c>
      <c r="H138">
        <v>409866.06</v>
      </c>
      <c r="I138">
        <v>368493.22</v>
      </c>
      <c r="J138">
        <v>296632.36</v>
      </c>
      <c r="K138">
        <v>351221.21</v>
      </c>
      <c r="L138">
        <v>366759.72</v>
      </c>
      <c r="M138">
        <v>307087.56</v>
      </c>
      <c r="N138">
        <v>314048.69</v>
      </c>
      <c r="O138">
        <v>309323.62</v>
      </c>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353</v>
      </c>
      <c r="B139">
        <v>132011.23000000001</v>
      </c>
      <c r="C139">
        <v>129007.41</v>
      </c>
      <c r="D139">
        <v>128933.65</v>
      </c>
      <c r="E139">
        <v>115556.24</v>
      </c>
      <c r="F139">
        <v>112417.18</v>
      </c>
      <c r="G139">
        <v>121060.82</v>
      </c>
      <c r="H139">
        <v>123609.11</v>
      </c>
      <c r="I139">
        <v>108445.12</v>
      </c>
      <c r="J139">
        <v>95464.13</v>
      </c>
      <c r="K139">
        <v>108734.5</v>
      </c>
      <c r="L139">
        <v>109475.55</v>
      </c>
      <c r="M139">
        <v>89145.89</v>
      </c>
      <c r="N139">
        <v>114138.07</v>
      </c>
      <c r="O139">
        <v>93410.97</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354</v>
      </c>
      <c r="B140">
        <v>45262.45</v>
      </c>
      <c r="C140">
        <v>47467.25</v>
      </c>
      <c r="D140">
        <v>49080.71</v>
      </c>
      <c r="E140">
        <v>38993.82</v>
      </c>
      <c r="F140">
        <v>37472.39</v>
      </c>
      <c r="G140">
        <v>43222.79</v>
      </c>
      <c r="H140">
        <v>40210.879999999997</v>
      </c>
      <c r="I140">
        <v>39390.959999999999</v>
      </c>
      <c r="J140">
        <v>26209.85</v>
      </c>
      <c r="K140">
        <v>36013.49</v>
      </c>
      <c r="L140">
        <v>29636.54</v>
      </c>
      <c r="M140">
        <v>33162.01</v>
      </c>
      <c r="N140">
        <v>33210.06</v>
      </c>
      <c r="O140">
        <v>32625.42</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355</v>
      </c>
      <c r="B141">
        <v>86748.78</v>
      </c>
      <c r="C141">
        <v>81540.17</v>
      </c>
      <c r="D141">
        <v>79852.94</v>
      </c>
      <c r="E141">
        <v>76562.41</v>
      </c>
      <c r="F141">
        <v>74944.789999999994</v>
      </c>
      <c r="G141">
        <v>77838.02</v>
      </c>
      <c r="H141">
        <v>83398.23</v>
      </c>
      <c r="I141">
        <v>69054.16</v>
      </c>
      <c r="J141">
        <v>69254.28</v>
      </c>
      <c r="K141">
        <v>72721</v>
      </c>
      <c r="L141">
        <v>79839.009999999995</v>
      </c>
      <c r="M141">
        <v>55983.87</v>
      </c>
      <c r="N141">
        <v>80928.009999999995</v>
      </c>
      <c r="O141">
        <v>60785.55</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362</v>
      </c>
      <c r="B142">
        <v>-2143.39</v>
      </c>
      <c r="C142">
        <v>-1094.75</v>
      </c>
      <c r="D142">
        <v>-1464.69</v>
      </c>
      <c r="E142">
        <v>-1107.69</v>
      </c>
      <c r="F142">
        <v>7154.75</v>
      </c>
      <c r="G142">
        <v>1747.27</v>
      </c>
      <c r="H142">
        <v>4570.0600000000004</v>
      </c>
      <c r="I142">
        <v>8114.76</v>
      </c>
      <c r="J142">
        <v>-2164.67</v>
      </c>
      <c r="K142">
        <v>6677.78</v>
      </c>
      <c r="L142">
        <v>0</v>
      </c>
      <c r="M142">
        <v>0</v>
      </c>
      <c r="N142">
        <v>0</v>
      </c>
      <c r="O142">
        <v>0</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535</v>
      </c>
      <c r="B143">
        <v>631063.25</v>
      </c>
      <c r="C143">
        <v>635874.09</v>
      </c>
      <c r="D143">
        <v>621436.32999999996</v>
      </c>
      <c r="E143">
        <v>520478.89</v>
      </c>
      <c r="F143">
        <v>490625.51</v>
      </c>
      <c r="G143">
        <v>523156.88</v>
      </c>
      <c r="H143">
        <v>538045.23</v>
      </c>
      <c r="I143">
        <v>485053.1</v>
      </c>
      <c r="J143">
        <v>389931.83</v>
      </c>
      <c r="K143">
        <v>466633.49</v>
      </c>
      <c r="L143">
        <v>476235.27</v>
      </c>
      <c r="M143">
        <v>396233.45</v>
      </c>
      <c r="N143">
        <v>428186.76</v>
      </c>
      <c r="O143">
        <v>402734.59</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358</v>
      </c>
      <c r="B144">
        <v>11374.04</v>
      </c>
      <c r="C144">
        <v>184.18</v>
      </c>
      <c r="D144">
        <v>-1502.35</v>
      </c>
      <c r="E144">
        <v>10253.51</v>
      </c>
      <c r="F144">
        <v>3596.41</v>
      </c>
      <c r="G144">
        <v>5846.61</v>
      </c>
      <c r="H144">
        <v>0</v>
      </c>
      <c r="I144">
        <v>0</v>
      </c>
      <c r="J144">
        <v>0</v>
      </c>
      <c r="K144">
        <v>0</v>
      </c>
      <c r="L144">
        <v>0</v>
      </c>
      <c r="M144">
        <v>0</v>
      </c>
      <c r="N144">
        <v>0</v>
      </c>
      <c r="O144">
        <v>0</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536</v>
      </c>
      <c r="B145">
        <v>11374.04</v>
      </c>
      <c r="C145">
        <v>184.18</v>
      </c>
      <c r="D145">
        <v>-1502.35</v>
      </c>
      <c r="E145">
        <v>10253.51</v>
      </c>
      <c r="F145">
        <v>3596.41</v>
      </c>
      <c r="G145">
        <v>5846.61</v>
      </c>
      <c r="H145">
        <v>0</v>
      </c>
      <c r="I145">
        <v>0</v>
      </c>
      <c r="J145">
        <v>0</v>
      </c>
      <c r="K145">
        <v>0</v>
      </c>
      <c r="L145">
        <v>0</v>
      </c>
      <c r="M145">
        <v>0</v>
      </c>
      <c r="N145">
        <v>0</v>
      </c>
      <c r="O145">
        <v>0</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538</v>
      </c>
      <c r="B146">
        <v>106017.98</v>
      </c>
      <c r="C146">
        <v>185397.46</v>
      </c>
      <c r="D146">
        <v>73595.759999999995</v>
      </c>
      <c r="E146">
        <v>90594.9</v>
      </c>
      <c r="F146">
        <v>104053.16</v>
      </c>
      <c r="G146">
        <v>129209.16</v>
      </c>
      <c r="H146">
        <v>104857.01</v>
      </c>
      <c r="I146">
        <v>146645.9</v>
      </c>
      <c r="J146">
        <v>88927.8</v>
      </c>
      <c r="K146">
        <v>159738.23000000001</v>
      </c>
      <c r="L146">
        <v>113982.29</v>
      </c>
      <c r="M146">
        <v>117333.42</v>
      </c>
      <c r="N146">
        <v>154577.92000000001</v>
      </c>
      <c r="O146">
        <v>85650.29</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359</v>
      </c>
      <c r="B147">
        <v>2166.5500000000002</v>
      </c>
      <c r="C147">
        <v>2161.0300000000002</v>
      </c>
      <c r="D147">
        <v>2165.06</v>
      </c>
      <c r="E147">
        <v>2179.3000000000002</v>
      </c>
      <c r="F147">
        <v>2313.3000000000002</v>
      </c>
      <c r="G147">
        <v>2190.56</v>
      </c>
      <c r="H147">
        <v>2185.02</v>
      </c>
      <c r="I147">
        <v>2194.4899999999998</v>
      </c>
      <c r="J147">
        <v>2201.35</v>
      </c>
      <c r="K147">
        <v>2209.92</v>
      </c>
      <c r="L147">
        <v>2166.04</v>
      </c>
      <c r="M147">
        <v>5253.85</v>
      </c>
      <c r="N147">
        <v>5049.33</v>
      </c>
      <c r="O147">
        <v>2559.54</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360</v>
      </c>
      <c r="B148">
        <v>18910.13</v>
      </c>
      <c r="C148">
        <v>18833.45</v>
      </c>
      <c r="D148">
        <v>14427.56</v>
      </c>
      <c r="E148">
        <v>13162.16</v>
      </c>
      <c r="F148">
        <v>18017.86</v>
      </c>
      <c r="G148">
        <v>22658.03</v>
      </c>
      <c r="H148">
        <v>11651.24</v>
      </c>
      <c r="I148">
        <v>27091.67</v>
      </c>
      <c r="J148">
        <v>15387.71</v>
      </c>
      <c r="K148">
        <v>31391.55</v>
      </c>
      <c r="L148">
        <v>22289.27</v>
      </c>
      <c r="M148">
        <v>8972.8700000000008</v>
      </c>
      <c r="N148">
        <v>29317.24</v>
      </c>
      <c r="O148">
        <v>16992.53</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539</v>
      </c>
      <c r="B149">
        <v>84941.31</v>
      </c>
      <c r="C149">
        <v>164402.97</v>
      </c>
      <c r="D149">
        <v>57003.14</v>
      </c>
      <c r="E149">
        <v>75253.429999999993</v>
      </c>
      <c r="F149">
        <v>83722</v>
      </c>
      <c r="G149">
        <v>104360.57</v>
      </c>
      <c r="H149">
        <v>91020.75</v>
      </c>
      <c r="I149">
        <v>117359.74</v>
      </c>
      <c r="J149">
        <v>71338.740000000005</v>
      </c>
      <c r="K149">
        <v>126136.76</v>
      </c>
      <c r="L149">
        <v>89526.98</v>
      </c>
      <c r="M149">
        <v>103106.7</v>
      </c>
      <c r="N149">
        <v>120211.34</v>
      </c>
      <c r="O149">
        <v>66098.22</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540</v>
      </c>
      <c r="B150">
        <v>84941.31</v>
      </c>
      <c r="C150">
        <v>164402.97</v>
      </c>
      <c r="D150">
        <v>57003.14</v>
      </c>
      <c r="E150">
        <v>75253.429999999993</v>
      </c>
      <c r="F150">
        <v>83722</v>
      </c>
      <c r="G150">
        <v>104360.57</v>
      </c>
      <c r="H150">
        <v>91020.75</v>
      </c>
      <c r="I150">
        <v>117359.74</v>
      </c>
      <c r="J150">
        <v>71338.740000000005</v>
      </c>
      <c r="K150">
        <v>126136.76</v>
      </c>
      <c r="L150">
        <v>89526.98</v>
      </c>
      <c r="M150">
        <v>103106.7</v>
      </c>
      <c r="N150">
        <v>120211.34</v>
      </c>
      <c r="O150">
        <v>66098.22</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541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542</v>
      </c>
      <c r="B152">
        <v>84941.31</v>
      </c>
      <c r="C152">
        <v>164402.97</v>
      </c>
      <c r="D152">
        <v>57003.14</v>
      </c>
      <c r="E152">
        <v>75253.429999999993</v>
      </c>
      <c r="F152">
        <v>83722</v>
      </c>
      <c r="G152">
        <v>104360.57</v>
      </c>
      <c r="H152">
        <v>91020.75</v>
      </c>
      <c r="I152">
        <v>117359.74</v>
      </c>
      <c r="J152">
        <v>71338.740000000005</v>
      </c>
      <c r="K152">
        <v>126136.76</v>
      </c>
      <c r="L152">
        <v>89526.98</v>
      </c>
      <c r="M152">
        <v>103106.7</v>
      </c>
      <c r="N152">
        <v>120211.34</v>
      </c>
      <c r="O152">
        <v>66098.22</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547</v>
      </c>
      <c r="B154">
        <v>0</v>
      </c>
      <c r="C154">
        <v>0</v>
      </c>
      <c r="D154">
        <v>0</v>
      </c>
      <c r="E154">
        <v>0</v>
      </c>
      <c r="F154">
        <v>0</v>
      </c>
      <c r="G154">
        <v>0</v>
      </c>
      <c r="H154">
        <v>14.35</v>
      </c>
      <c r="I154">
        <v>0</v>
      </c>
      <c r="J154">
        <v>0</v>
      </c>
      <c r="K154">
        <v>0</v>
      </c>
      <c r="L154">
        <v>0</v>
      </c>
      <c r="M154">
        <v>0</v>
      </c>
      <c r="N154">
        <v>0</v>
      </c>
      <c r="O154">
        <v>469.92</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548</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550</v>
      </c>
      <c r="B156">
        <v>0</v>
      </c>
      <c r="C156">
        <v>0</v>
      </c>
      <c r="D156">
        <v>0</v>
      </c>
      <c r="E156">
        <v>0</v>
      </c>
      <c r="F156">
        <v>0</v>
      </c>
      <c r="G156">
        <v>0</v>
      </c>
      <c r="H156">
        <v>-71.739999999999995</v>
      </c>
      <c r="I156">
        <v>0</v>
      </c>
      <c r="J156">
        <v>0</v>
      </c>
      <c r="K156">
        <v>0</v>
      </c>
      <c r="L156">
        <v>0</v>
      </c>
      <c r="M156">
        <v>0</v>
      </c>
      <c r="N156">
        <v>0</v>
      </c>
      <c r="O156">
        <v>-2349.58</v>
      </c>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551</v>
      </c>
      <c r="B157">
        <v>0</v>
      </c>
      <c r="C157">
        <v>0</v>
      </c>
      <c r="D157">
        <v>0</v>
      </c>
      <c r="E157">
        <v>0</v>
      </c>
      <c r="F157">
        <v>0</v>
      </c>
      <c r="G157">
        <v>0</v>
      </c>
      <c r="H157">
        <v>-57.39</v>
      </c>
      <c r="I157">
        <v>0</v>
      </c>
      <c r="J157">
        <v>0</v>
      </c>
      <c r="K157">
        <v>0</v>
      </c>
      <c r="L157">
        <v>0</v>
      </c>
      <c r="M157">
        <v>0</v>
      </c>
      <c r="N157">
        <v>0</v>
      </c>
      <c r="O157">
        <v>-1879.66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552</v>
      </c>
      <c r="B158">
        <v>84941.31</v>
      </c>
      <c r="C158">
        <v>164402.97</v>
      </c>
      <c r="D158">
        <v>57003.14</v>
      </c>
      <c r="E158">
        <v>75253.429999999993</v>
      </c>
      <c r="F158">
        <v>83722</v>
      </c>
      <c r="G158">
        <v>104360.57</v>
      </c>
      <c r="H158">
        <v>90791.19</v>
      </c>
      <c r="I158">
        <v>117359.74</v>
      </c>
      <c r="J158">
        <v>71338.740000000005</v>
      </c>
      <c r="K158">
        <v>126136.76</v>
      </c>
      <c r="L158">
        <v>89526.98</v>
      </c>
      <c r="M158">
        <v>103106.7</v>
      </c>
      <c r="N158">
        <v>120211.34</v>
      </c>
      <c r="O158">
        <v>64218.559999999998</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553</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728</v>
      </c>
      <c r="B160">
        <v>84941.31</v>
      </c>
      <c r="C160">
        <v>164402.97</v>
      </c>
      <c r="D160">
        <v>57003.14</v>
      </c>
      <c r="E160">
        <v>75253.429999999993</v>
      </c>
      <c r="F160">
        <v>83722</v>
      </c>
      <c r="G160">
        <v>104360.57</v>
      </c>
      <c r="H160">
        <v>91020.75</v>
      </c>
      <c r="I160">
        <v>117359.74</v>
      </c>
      <c r="J160">
        <v>71338.740000000005</v>
      </c>
      <c r="K160">
        <v>126136.76</v>
      </c>
      <c r="L160">
        <v>89526.98</v>
      </c>
      <c r="M160">
        <v>103106.7</v>
      </c>
      <c r="N160">
        <v>120211.34</v>
      </c>
      <c r="O160">
        <v>66098.22</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554</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732</v>
      </c>
      <c r="B162">
        <v>84941.31</v>
      </c>
      <c r="C162">
        <v>164402.97</v>
      </c>
      <c r="D162">
        <v>57003.14</v>
      </c>
      <c r="E162">
        <v>75253.429999999993</v>
      </c>
      <c r="F162">
        <v>83722</v>
      </c>
      <c r="G162">
        <v>104360.57</v>
      </c>
      <c r="H162">
        <v>90791.19</v>
      </c>
      <c r="I162">
        <v>117359.74</v>
      </c>
      <c r="J162">
        <v>71338.740000000005</v>
      </c>
      <c r="K162">
        <v>126136.76</v>
      </c>
      <c r="L162">
        <v>89526.98</v>
      </c>
      <c r="M162">
        <v>103106.7</v>
      </c>
      <c r="N162">
        <v>120211.34</v>
      </c>
      <c r="O162">
        <v>64218.559999999998</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555</v>
      </c>
      <c r="B163">
        <v>4.2000000000000003E-2</v>
      </c>
      <c r="C163">
        <v>8.2199999999999995E-2</v>
      </c>
      <c r="D163">
        <v>2.8330000000000001E-2</v>
      </c>
      <c r="E163">
        <v>3.7999999999999999E-2</v>
      </c>
      <c r="F163">
        <v>4.2000000000000003E-2</v>
      </c>
      <c r="G163">
        <v>5.2179999999999997E-2</v>
      </c>
      <c r="H163">
        <v>4.5510000000000002E-2</v>
      </c>
      <c r="I163">
        <v>5.8680000000000003E-2</v>
      </c>
      <c r="J163">
        <v>3.567E-2</v>
      </c>
      <c r="K163">
        <v>6.3070000000000001E-2</v>
      </c>
      <c r="L163">
        <v>4.3630000000000002E-2</v>
      </c>
      <c r="M163">
        <v>6.9669999999999996E-2</v>
      </c>
      <c r="N163">
        <v>8.1220000000000001E-2</v>
      </c>
      <c r="O163">
        <v>5.2810000000000003E-2</v>
      </c>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632</v>
      </c>
      <c r="B164" t="s">
        <v>2080</v>
      </c>
      <c r="C164" t="s">
        <v>819</v>
      </c>
      <c r="D164" t="s">
        <v>820</v>
      </c>
      <c r="E164" t="s">
        <v>821</v>
      </c>
      <c r="F164" t="s">
        <v>730</v>
      </c>
      <c r="G164" t="s">
        <v>633</v>
      </c>
      <c r="H164" t="s">
        <v>634</v>
      </c>
      <c r="I164" t="s">
        <v>635</v>
      </c>
      <c r="J164" t="s">
        <v>636</v>
      </c>
      <c r="K164" t="s">
        <v>637</v>
      </c>
      <c r="L164" t="s">
        <v>638</v>
      </c>
      <c r="M164" t="s">
        <v>639</v>
      </c>
      <c r="N164" t="s">
        <v>640</v>
      </c>
      <c r="O164" t="s">
        <v>642</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686</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822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688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404</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287087.86</v>
      </c>
      <c r="C221">
        <v>183236.42</v>
      </c>
      <c r="D221">
        <v>388604.75</v>
      </c>
      <c r="E221">
        <v>317174.05</v>
      </c>
      <c r="F221">
        <v>228758.46</v>
      </c>
      <c r="G221">
        <v>127018.6</v>
      </c>
      <c r="H221">
        <v>491378.15</v>
      </c>
      <c r="I221">
        <v>388706.16</v>
      </c>
      <c r="J221">
        <v>244254.76</v>
      </c>
      <c r="K221">
        <v>157528.31</v>
      </c>
      <c r="L221">
        <v>463692.98</v>
      </c>
      <c r="M221">
        <v>351876.73</v>
      </c>
      <c r="N221">
        <v>239797.16</v>
      </c>
      <c r="O221">
        <v>332363.01</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t="s">
        <v>361</v>
      </c>
      <c r="B222">
        <v>71195.990000000005</v>
      </c>
      <c r="C222">
        <v>35089.9</v>
      </c>
      <c r="D222">
        <v>140697.94</v>
      </c>
      <c r="E222">
        <v>104818.45</v>
      </c>
      <c r="F222">
        <v>67274.25</v>
      </c>
      <c r="G222">
        <v>33259.1</v>
      </c>
      <c r="H222">
        <v>108871.81</v>
      </c>
      <c r="I222">
        <v>80894.06</v>
      </c>
      <c r="J222">
        <v>53937.65</v>
      </c>
      <c r="K222">
        <v>26566.95</v>
      </c>
      <c r="L222">
        <v>99277.9</v>
      </c>
      <c r="M222">
        <v>75078.63</v>
      </c>
      <c r="N222">
        <v>50958.58</v>
      </c>
      <c r="O222">
        <v>97409.36</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t="s">
        <v>559</v>
      </c>
      <c r="B223">
        <v>70933.19</v>
      </c>
      <c r="C223">
        <v>34948.93</v>
      </c>
      <c r="D223">
        <v>139959.70000000001</v>
      </c>
      <c r="E223">
        <v>104268.79</v>
      </c>
      <c r="F223">
        <v>66913.8</v>
      </c>
      <c r="G223">
        <v>33072.71</v>
      </c>
      <c r="H223">
        <v>103159.08</v>
      </c>
      <c r="I223">
        <v>75353.34</v>
      </c>
      <c r="J223">
        <v>49260.95</v>
      </c>
      <c r="K223">
        <v>21475.56</v>
      </c>
      <c r="L223">
        <v>89632.76</v>
      </c>
      <c r="M223">
        <v>67843.240000000005</v>
      </c>
      <c r="N223">
        <v>46145.72</v>
      </c>
      <c r="O223">
        <v>86351.78</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560</v>
      </c>
      <c r="B224">
        <v>262.8</v>
      </c>
      <c r="C224">
        <v>140.97</v>
      </c>
      <c r="D224">
        <v>738.24</v>
      </c>
      <c r="E224">
        <v>549.66</v>
      </c>
      <c r="F224">
        <v>360.45</v>
      </c>
      <c r="G224">
        <v>186.39</v>
      </c>
      <c r="H224">
        <v>5712.73</v>
      </c>
      <c r="I224">
        <v>5540.72</v>
      </c>
      <c r="J224">
        <v>4676.7</v>
      </c>
      <c r="K224">
        <v>5091.3900000000003</v>
      </c>
      <c r="L224">
        <v>9645.14</v>
      </c>
      <c r="M224">
        <v>7235.39</v>
      </c>
      <c r="N224">
        <v>4812.8599999999997</v>
      </c>
      <c r="O224">
        <v>11057.57</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t="s">
        <v>362</v>
      </c>
      <c r="B225">
        <v>-3238.14</v>
      </c>
      <c r="C225">
        <v>-1094.75</v>
      </c>
      <c r="D225">
        <v>6329.65</v>
      </c>
      <c r="E225">
        <v>7794.33</v>
      </c>
      <c r="F225">
        <v>8902.02</v>
      </c>
      <c r="G225">
        <v>1747.27</v>
      </c>
      <c r="H225">
        <v>17197.93</v>
      </c>
      <c r="I225">
        <v>12627.87</v>
      </c>
      <c r="J225">
        <v>4513.1099999999997</v>
      </c>
      <c r="K225">
        <v>6677.78</v>
      </c>
      <c r="L225">
        <v>-13158</v>
      </c>
      <c r="M225">
        <v>-13043.55</v>
      </c>
      <c r="N225">
        <v>-79.47</v>
      </c>
      <c r="O225">
        <v>-3544.26</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t="s">
        <v>561</v>
      </c>
      <c r="B226">
        <v>23366.47</v>
      </c>
      <c r="C226">
        <v>18088.12</v>
      </c>
      <c r="D226">
        <v>4037.33</v>
      </c>
      <c r="E226">
        <v>1372</v>
      </c>
      <c r="F226">
        <v>11637.53</v>
      </c>
      <c r="G226">
        <v>5190.96</v>
      </c>
      <c r="H226">
        <v>301.83999999999997</v>
      </c>
      <c r="I226">
        <v>1015.47</v>
      </c>
      <c r="J226">
        <v>2552.9499999999998</v>
      </c>
      <c r="K226">
        <v>192.41</v>
      </c>
      <c r="L226">
        <v>-2359.6</v>
      </c>
      <c r="M226">
        <v>-3071.1</v>
      </c>
      <c r="N226">
        <v>-3132.93</v>
      </c>
      <c r="O226">
        <v>-1307.52</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563</v>
      </c>
      <c r="B227">
        <v>-9298.6200000000008</v>
      </c>
      <c r="C227">
        <v>1417.71</v>
      </c>
      <c r="D227">
        <v>-12845.37</v>
      </c>
      <c r="E227">
        <v>-23075.03</v>
      </c>
      <c r="F227">
        <v>-10733.74</v>
      </c>
      <c r="G227">
        <v>-4983.07</v>
      </c>
      <c r="H227">
        <v>1469.31</v>
      </c>
      <c r="I227">
        <v>-4633.28</v>
      </c>
      <c r="J227">
        <v>-4702</v>
      </c>
      <c r="K227">
        <v>-10032.31</v>
      </c>
      <c r="L227">
        <v>4601.22</v>
      </c>
      <c r="M227">
        <v>3729.9</v>
      </c>
      <c r="N227">
        <v>3247.78</v>
      </c>
      <c r="O227">
        <v>-2315.38</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t="s">
        <v>2074</v>
      </c>
      <c r="B228">
        <v>0</v>
      </c>
      <c r="C228">
        <v>0</v>
      </c>
      <c r="D228">
        <v>0</v>
      </c>
      <c r="E228">
        <v>0</v>
      </c>
      <c r="F228">
        <v>0</v>
      </c>
      <c r="G228">
        <v>0</v>
      </c>
      <c r="H228">
        <v>0</v>
      </c>
      <c r="I228">
        <v>0</v>
      </c>
      <c r="J228">
        <v>0</v>
      </c>
      <c r="K228">
        <v>0</v>
      </c>
      <c r="L228">
        <v>0</v>
      </c>
      <c r="M228">
        <v>0</v>
      </c>
      <c r="N228">
        <v>0</v>
      </c>
      <c r="O228">
        <v>-22.08</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t="s">
        <v>719</v>
      </c>
      <c r="B229">
        <v>-1541.31</v>
      </c>
      <c r="C229">
        <v>0</v>
      </c>
      <c r="D229">
        <v>0</v>
      </c>
      <c r="E229">
        <v>0</v>
      </c>
      <c r="F229">
        <v>0</v>
      </c>
      <c r="G229">
        <v>0</v>
      </c>
      <c r="H229">
        <v>0</v>
      </c>
      <c r="I229">
        <v>0</v>
      </c>
      <c r="J229">
        <v>0</v>
      </c>
      <c r="K229">
        <v>0</v>
      </c>
      <c r="L229">
        <v>0</v>
      </c>
      <c r="M229">
        <v>0</v>
      </c>
      <c r="N229">
        <v>0</v>
      </c>
      <c r="O229">
        <v>0</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t="s">
        <v>566</v>
      </c>
      <c r="B230">
        <v>209.87</v>
      </c>
      <c r="C230">
        <v>209.87</v>
      </c>
      <c r="D230">
        <v>363.3</v>
      </c>
      <c r="E230">
        <v>365.68</v>
      </c>
      <c r="F230">
        <v>137.44999999999999</v>
      </c>
      <c r="G230">
        <v>-70.14</v>
      </c>
      <c r="H230">
        <v>-230.64</v>
      </c>
      <c r="I230">
        <v>-27.35</v>
      </c>
      <c r="J230">
        <v>-18.38</v>
      </c>
      <c r="K230">
        <v>0</v>
      </c>
      <c r="L230">
        <v>-865.74</v>
      </c>
      <c r="M230">
        <v>-865.75</v>
      </c>
      <c r="N230">
        <v>-865.74</v>
      </c>
      <c r="O230">
        <v>-81.650000000000006</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t="s">
        <v>567</v>
      </c>
      <c r="B231">
        <v>-47.85</v>
      </c>
      <c r="C231">
        <v>-47.85</v>
      </c>
      <c r="D231">
        <v>-162.1</v>
      </c>
      <c r="E231">
        <v>-111.84</v>
      </c>
      <c r="F231">
        <v>-74.760000000000005</v>
      </c>
      <c r="G231">
        <v>-74.760000000000005</v>
      </c>
      <c r="H231">
        <v>-230.64</v>
      </c>
      <c r="I231">
        <v>-27.35</v>
      </c>
      <c r="J231">
        <v>-18.38</v>
      </c>
      <c r="K231">
        <v>0</v>
      </c>
      <c r="L231">
        <v>-865.74</v>
      </c>
      <c r="M231">
        <v>-865.75</v>
      </c>
      <c r="N231">
        <v>-865.74</v>
      </c>
      <c r="O231">
        <v>-158.88</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t="s">
        <v>568</v>
      </c>
      <c r="B232">
        <v>257.70999999999998</v>
      </c>
      <c r="C232">
        <v>257.70999999999998</v>
      </c>
      <c r="D232">
        <v>525.4</v>
      </c>
      <c r="E232">
        <v>477.52</v>
      </c>
      <c r="F232">
        <v>212.22</v>
      </c>
      <c r="G232">
        <v>4.62</v>
      </c>
      <c r="H232">
        <v>0</v>
      </c>
      <c r="I232">
        <v>0</v>
      </c>
      <c r="J232">
        <v>0</v>
      </c>
      <c r="K232">
        <v>0</v>
      </c>
      <c r="L232">
        <v>0</v>
      </c>
      <c r="M232">
        <v>0</v>
      </c>
      <c r="N232">
        <v>0</v>
      </c>
      <c r="O232">
        <v>77.23</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t="s">
        <v>574</v>
      </c>
      <c r="B233">
        <v>-82815.27</v>
      </c>
      <c r="C233">
        <v>-79205.5</v>
      </c>
      <c r="D233">
        <v>-11481</v>
      </c>
      <c r="E233">
        <v>-9422.92</v>
      </c>
      <c r="F233">
        <v>-7784.52</v>
      </c>
      <c r="G233">
        <v>-4337.4799999999996</v>
      </c>
      <c r="H233">
        <v>0</v>
      </c>
      <c r="I233">
        <v>0</v>
      </c>
      <c r="J233">
        <v>0</v>
      </c>
      <c r="K233">
        <v>0</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t="s">
        <v>533</v>
      </c>
      <c r="B234">
        <v>-78274.39</v>
      </c>
      <c r="C234">
        <v>-76999.39</v>
      </c>
      <c r="D234">
        <v>0</v>
      </c>
      <c r="E234">
        <v>0</v>
      </c>
      <c r="F234">
        <v>0</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t="s">
        <v>350</v>
      </c>
      <c r="B235">
        <v>-4540.8900000000003</v>
      </c>
      <c r="C235">
        <v>-2206.11</v>
      </c>
      <c r="D235">
        <v>-11481</v>
      </c>
      <c r="E235">
        <v>-9422.92</v>
      </c>
      <c r="F235">
        <v>-7784.52</v>
      </c>
      <c r="G235">
        <v>-4337.4799999999996</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t="s">
        <v>359</v>
      </c>
      <c r="B236">
        <v>4327.58</v>
      </c>
      <c r="C236">
        <v>2161.0300000000002</v>
      </c>
      <c r="D236">
        <v>8848.2199999999993</v>
      </c>
      <c r="E236">
        <v>6683.16</v>
      </c>
      <c r="F236">
        <v>4503.8599999999997</v>
      </c>
      <c r="G236">
        <v>2190.56</v>
      </c>
      <c r="H236">
        <v>8790.7900000000009</v>
      </c>
      <c r="I236">
        <v>6605.77</v>
      </c>
      <c r="J236">
        <v>4411.28</v>
      </c>
      <c r="K236">
        <v>2209.92</v>
      </c>
      <c r="L236">
        <v>17010.23</v>
      </c>
      <c r="M236">
        <v>14844.19</v>
      </c>
      <c r="N236">
        <v>9590.34</v>
      </c>
      <c r="O236">
        <v>10238.15</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t="s">
        <v>575</v>
      </c>
      <c r="B237">
        <v>1263.03</v>
      </c>
      <c r="C237">
        <v>631.51</v>
      </c>
      <c r="D237">
        <v>2584.42</v>
      </c>
      <c r="E237">
        <v>1938.31</v>
      </c>
      <c r="F237">
        <v>1292.21</v>
      </c>
      <c r="G237">
        <v>646.11</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576</v>
      </c>
      <c r="B238">
        <v>-4953.72</v>
      </c>
      <c r="C238">
        <v>-2476.86</v>
      </c>
      <c r="D238">
        <v>-9907.43</v>
      </c>
      <c r="E238">
        <v>-7430.57</v>
      </c>
      <c r="F238">
        <v>-4953.71</v>
      </c>
      <c r="G238">
        <v>-2442.12</v>
      </c>
      <c r="H238">
        <v>-22274.44</v>
      </c>
      <c r="I238">
        <v>-18445.43</v>
      </c>
      <c r="J238">
        <v>-11682.53</v>
      </c>
      <c r="K238">
        <v>-4413.22</v>
      </c>
      <c r="L238">
        <v>-76278.5</v>
      </c>
      <c r="M238">
        <v>-63077.94</v>
      </c>
      <c r="N238">
        <v>-56323.92</v>
      </c>
      <c r="O238">
        <v>-2882.61</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577</v>
      </c>
      <c r="B239">
        <v>285603.74</v>
      </c>
      <c r="C239">
        <v>158057.46</v>
      </c>
      <c r="D239">
        <v>517231.81</v>
      </c>
      <c r="E239">
        <v>400217.46</v>
      </c>
      <c r="F239">
        <v>299033.8</v>
      </c>
      <c r="G239">
        <v>158219.78</v>
      </c>
      <c r="H239">
        <v>605504.75</v>
      </c>
      <c r="I239">
        <v>466743.28</v>
      </c>
      <c r="J239">
        <v>293266.84000000003</v>
      </c>
      <c r="K239">
        <v>178729.84</v>
      </c>
      <c r="L239">
        <v>491920.48</v>
      </c>
      <c r="M239">
        <v>365471.11</v>
      </c>
      <c r="N239">
        <v>243191.8</v>
      </c>
      <c r="O239">
        <v>429857.02</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579</v>
      </c>
      <c r="B241">
        <v>-43445.26</v>
      </c>
      <c r="C241">
        <v>-42258.85</v>
      </c>
      <c r="D241">
        <v>50433.88</v>
      </c>
      <c r="E241">
        <v>6504.35</v>
      </c>
      <c r="F241">
        <v>93.33</v>
      </c>
      <c r="G241">
        <v>-51808.88</v>
      </c>
      <c r="H241">
        <v>-136569.97</v>
      </c>
      <c r="I241">
        <v>-89004.42</v>
      </c>
      <c r="J241">
        <v>4621.8999999999996</v>
      </c>
      <c r="K241">
        <v>-50852.03</v>
      </c>
      <c r="L241">
        <v>-133174.59</v>
      </c>
      <c r="M241">
        <v>-56986.97</v>
      </c>
      <c r="N241">
        <v>-67346.399999999994</v>
      </c>
      <c r="O241">
        <v>-12497.15</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580</v>
      </c>
      <c r="B242">
        <v>-156711.59</v>
      </c>
      <c r="C242">
        <v>-98444.03</v>
      </c>
      <c r="D242">
        <v>-175958.66</v>
      </c>
      <c r="E242">
        <v>-146636.26999999999</v>
      </c>
      <c r="F242">
        <v>-114325.95</v>
      </c>
      <c r="G242">
        <v>-75853.38</v>
      </c>
      <c r="H242">
        <v>-40153.089999999997</v>
      </c>
      <c r="I242">
        <v>-69666.98</v>
      </c>
      <c r="J242">
        <v>-59989.58</v>
      </c>
      <c r="K242">
        <v>-21677.25</v>
      </c>
      <c r="L242">
        <v>77849.350000000006</v>
      </c>
      <c r="M242">
        <v>33826.67</v>
      </c>
      <c r="N242">
        <v>25853.32</v>
      </c>
      <c r="O242">
        <v>-79386.2</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581</v>
      </c>
      <c r="B243">
        <v>1191.8399999999999</v>
      </c>
      <c r="C243">
        <v>-1247.02</v>
      </c>
      <c r="D243">
        <v>-4806.1099999999997</v>
      </c>
      <c r="E243">
        <v>-858.68</v>
      </c>
      <c r="F243">
        <v>39.82</v>
      </c>
      <c r="G243">
        <v>106.6</v>
      </c>
      <c r="H243">
        <v>-1171.5899999999999</v>
      </c>
      <c r="I243">
        <v>-632.41</v>
      </c>
      <c r="J243">
        <v>-306.58</v>
      </c>
      <c r="K243">
        <v>-620.82000000000005</v>
      </c>
      <c r="L243">
        <v>1513.11</v>
      </c>
      <c r="M243">
        <v>1222.46</v>
      </c>
      <c r="N243">
        <v>1636.75</v>
      </c>
      <c r="O243">
        <v>-1979.6</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t="s">
        <v>582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t="s">
        <v>583</v>
      </c>
      <c r="B245">
        <v>-351.2</v>
      </c>
      <c r="C245">
        <v>24376.91</v>
      </c>
      <c r="D245">
        <v>108922.61</v>
      </c>
      <c r="E245">
        <v>-30344.83</v>
      </c>
      <c r="F245">
        <v>-13418.27</v>
      </c>
      <c r="G245">
        <v>42874.34</v>
      </c>
      <c r="H245">
        <v>52860.480000000003</v>
      </c>
      <c r="I245">
        <v>28604.880000000001</v>
      </c>
      <c r="J245">
        <v>7295.44</v>
      </c>
      <c r="K245">
        <v>7716.34</v>
      </c>
      <c r="L245">
        <v>-19734.3</v>
      </c>
      <c r="M245">
        <v>-24703.51</v>
      </c>
      <c r="N245">
        <v>-27094.39</v>
      </c>
      <c r="O245">
        <v>-25926.17</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584</v>
      </c>
      <c r="B246">
        <v>-700</v>
      </c>
      <c r="C246">
        <v>0</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t="s">
        <v>585</v>
      </c>
      <c r="B247">
        <v>-4716.2299999999996</v>
      </c>
      <c r="C247">
        <v>-4560.7700000000004</v>
      </c>
      <c r="D247">
        <v>3524.74</v>
      </c>
      <c r="E247">
        <v>1286.05</v>
      </c>
      <c r="F247">
        <v>2350.83</v>
      </c>
      <c r="G247">
        <v>4426.2700000000004</v>
      </c>
      <c r="H247">
        <v>-2821.17</v>
      </c>
      <c r="I247">
        <v>-3325.23</v>
      </c>
      <c r="J247">
        <v>-2259.5700000000002</v>
      </c>
      <c r="K247">
        <v>467.08</v>
      </c>
      <c r="L247">
        <v>2248.11</v>
      </c>
      <c r="M247">
        <v>703.56</v>
      </c>
      <c r="N247">
        <v>1173.3499999999999</v>
      </c>
      <c r="O247">
        <v>-192.63</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t="s">
        <v>586</v>
      </c>
      <c r="B248">
        <v>80871.31</v>
      </c>
      <c r="C248">
        <v>35923.699999999997</v>
      </c>
      <c r="D248">
        <v>499348.27</v>
      </c>
      <c r="E248">
        <v>230168.08</v>
      </c>
      <c r="F248">
        <v>173773.56</v>
      </c>
      <c r="G248">
        <v>77964.72</v>
      </c>
      <c r="H248">
        <v>477649.41</v>
      </c>
      <c r="I248">
        <v>332719.11</v>
      </c>
      <c r="J248">
        <v>242628.45</v>
      </c>
      <c r="K248">
        <v>113763.17</v>
      </c>
      <c r="L248">
        <v>420622.16</v>
      </c>
      <c r="M248">
        <v>319533.32</v>
      </c>
      <c r="N248">
        <v>177414.42</v>
      </c>
      <c r="O248">
        <v>309875.26</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625</v>
      </c>
      <c r="B249">
        <v>-4327.58</v>
      </c>
      <c r="C249">
        <v>-2161.0300000000002</v>
      </c>
      <c r="D249">
        <v>-8848.2199999999993</v>
      </c>
      <c r="E249">
        <v>-6683.16</v>
      </c>
      <c r="F249">
        <v>-4503.8599999999997</v>
      </c>
      <c r="G249">
        <v>-2190.56</v>
      </c>
      <c r="H249">
        <v>-8790.7900000000009</v>
      </c>
      <c r="I249">
        <v>-6605.77</v>
      </c>
      <c r="J249">
        <v>-4411.28</v>
      </c>
      <c r="K249">
        <v>-2209.92</v>
      </c>
      <c r="L249">
        <v>-17595.62</v>
      </c>
      <c r="M249">
        <v>-14086</v>
      </c>
      <c r="N249">
        <v>-8595.7099999999991</v>
      </c>
      <c r="O249">
        <v>-9703.89</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587</v>
      </c>
      <c r="B250">
        <v>-23693.08</v>
      </c>
      <c r="C250">
        <v>-396.55</v>
      </c>
      <c r="D250">
        <v>-89781.87</v>
      </c>
      <c r="E250">
        <v>-89348.25</v>
      </c>
      <c r="F250">
        <v>-42384.76</v>
      </c>
      <c r="G250">
        <v>-503.8</v>
      </c>
      <c r="H250">
        <v>-70560.789999999994</v>
      </c>
      <c r="I250">
        <v>-70156.94</v>
      </c>
      <c r="J250">
        <v>-22146.400000000001</v>
      </c>
      <c r="K250">
        <v>-375.68</v>
      </c>
      <c r="L250">
        <v>-87325</v>
      </c>
      <c r="M250">
        <v>-76714.89</v>
      </c>
      <c r="N250">
        <v>-38546.43</v>
      </c>
      <c r="O250">
        <v>-71214.62</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363</v>
      </c>
      <c r="B251">
        <v>52850.64</v>
      </c>
      <c r="C251">
        <v>33366.129999999997</v>
      </c>
      <c r="D251">
        <v>400718.18</v>
      </c>
      <c r="E251">
        <v>134136.66</v>
      </c>
      <c r="F251">
        <v>126884.94</v>
      </c>
      <c r="G251">
        <v>75270.36</v>
      </c>
      <c r="H251">
        <v>398297.83</v>
      </c>
      <c r="I251">
        <v>255956.4</v>
      </c>
      <c r="J251">
        <v>216070.78</v>
      </c>
      <c r="K251">
        <v>111177.56</v>
      </c>
      <c r="L251">
        <v>315701.53999999998</v>
      </c>
      <c r="M251">
        <v>228732.43</v>
      </c>
      <c r="N251">
        <v>130272.28</v>
      </c>
      <c r="O251">
        <v>228956.75</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589</v>
      </c>
      <c r="B253">
        <v>0</v>
      </c>
      <c r="C253">
        <v>0</v>
      </c>
      <c r="D253">
        <v>0</v>
      </c>
      <c r="E253">
        <v>0</v>
      </c>
      <c r="F253">
        <v>0</v>
      </c>
      <c r="G253">
        <v>0</v>
      </c>
      <c r="H253">
        <v>0</v>
      </c>
      <c r="I253">
        <v>0</v>
      </c>
      <c r="J253">
        <v>0</v>
      </c>
      <c r="K253">
        <v>0</v>
      </c>
      <c r="L253">
        <v>0</v>
      </c>
      <c r="M253">
        <v>0</v>
      </c>
      <c r="N253">
        <v>0</v>
      </c>
      <c r="O253">
        <v>30140.43</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594</v>
      </c>
      <c r="B254">
        <v>-59932.639999999999</v>
      </c>
      <c r="C254">
        <v>0</v>
      </c>
      <c r="D254">
        <v>-199561.43</v>
      </c>
      <c r="E254">
        <v>-108629.93</v>
      </c>
      <c r="F254">
        <v>-52654.34</v>
      </c>
      <c r="G254">
        <v>-23265.8</v>
      </c>
      <c r="H254">
        <v>-6763.48</v>
      </c>
      <c r="I254">
        <v>-4673.4799999999996</v>
      </c>
      <c r="J254">
        <v>-4673.4799999999996</v>
      </c>
      <c r="K254">
        <v>-4673.4799999999996</v>
      </c>
      <c r="L254">
        <v>-40558.58</v>
      </c>
      <c r="M254">
        <v>-40558.58</v>
      </c>
      <c r="N254">
        <v>-27191.67</v>
      </c>
      <c r="O254">
        <v>-27541.84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2256</v>
      </c>
      <c r="B255">
        <v>0</v>
      </c>
      <c r="C255">
        <v>0</v>
      </c>
      <c r="D255">
        <v>0</v>
      </c>
      <c r="E255">
        <v>0</v>
      </c>
      <c r="F255">
        <v>0</v>
      </c>
      <c r="G255">
        <v>0</v>
      </c>
      <c r="H255">
        <v>-5978</v>
      </c>
      <c r="I255">
        <v>0</v>
      </c>
      <c r="J255">
        <v>0</v>
      </c>
      <c r="K255">
        <v>0</v>
      </c>
      <c r="L255">
        <v>0</v>
      </c>
      <c r="M255">
        <v>-51228.9</v>
      </c>
      <c r="N255">
        <v>0</v>
      </c>
      <c r="O255">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2257</v>
      </c>
      <c r="B256">
        <v>0</v>
      </c>
      <c r="C256">
        <v>0</v>
      </c>
      <c r="D256">
        <v>0</v>
      </c>
      <c r="E256">
        <v>0</v>
      </c>
      <c r="F256">
        <v>0</v>
      </c>
      <c r="G256">
        <v>0</v>
      </c>
      <c r="H256">
        <v>-5978</v>
      </c>
      <c r="I256">
        <v>0</v>
      </c>
      <c r="J256">
        <v>0</v>
      </c>
      <c r="K256">
        <v>0</v>
      </c>
      <c r="L256">
        <v>0</v>
      </c>
      <c r="M256">
        <v>-51228.9</v>
      </c>
      <c r="N256">
        <v>0</v>
      </c>
      <c r="O256">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t="s">
        <v>2258</v>
      </c>
      <c r="B257">
        <v>0</v>
      </c>
      <c r="C257">
        <v>0</v>
      </c>
      <c r="D257">
        <v>-118850</v>
      </c>
      <c r="E257">
        <v>-34955</v>
      </c>
      <c r="F257">
        <v>-34955</v>
      </c>
      <c r="G257">
        <v>-2987</v>
      </c>
      <c r="H257">
        <v>-159521.92000000001</v>
      </c>
      <c r="I257">
        <v>-151633.51999999999</v>
      </c>
      <c r="J257">
        <v>-121633.52</v>
      </c>
      <c r="K257">
        <v>-68633.52</v>
      </c>
      <c r="L257">
        <v>-234928.9</v>
      </c>
      <c r="M257">
        <v>-5000</v>
      </c>
      <c r="N257">
        <v>-42688.5</v>
      </c>
      <c r="O257">
        <v>0</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t="s">
        <v>2259</v>
      </c>
      <c r="B258">
        <v>0</v>
      </c>
      <c r="C258">
        <v>0</v>
      </c>
      <c r="D258">
        <v>-2987</v>
      </c>
      <c r="E258">
        <v>-2987</v>
      </c>
      <c r="F258">
        <v>-2987</v>
      </c>
      <c r="G258">
        <v>-2987</v>
      </c>
      <c r="H258">
        <v>0</v>
      </c>
      <c r="I258">
        <v>0</v>
      </c>
      <c r="J258">
        <v>0</v>
      </c>
      <c r="K258">
        <v>0</v>
      </c>
      <c r="L258">
        <v>0</v>
      </c>
      <c r="M258">
        <v>0</v>
      </c>
      <c r="N258">
        <v>0</v>
      </c>
      <c r="O258">
        <v>0</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t="s">
        <v>2260</v>
      </c>
      <c r="B259">
        <v>0</v>
      </c>
      <c r="C259">
        <v>0</v>
      </c>
      <c r="D259">
        <v>-2987</v>
      </c>
      <c r="E259">
        <v>-2987</v>
      </c>
      <c r="F259">
        <v>-2987</v>
      </c>
      <c r="G259">
        <v>-2987</v>
      </c>
      <c r="H259">
        <v>0</v>
      </c>
      <c r="I259">
        <v>0</v>
      </c>
      <c r="J259">
        <v>0</v>
      </c>
      <c r="K259">
        <v>0</v>
      </c>
      <c r="L259">
        <v>0</v>
      </c>
      <c r="M259">
        <v>0</v>
      </c>
      <c r="N259">
        <v>0</v>
      </c>
      <c r="O259">
        <v>0</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t="s">
        <v>2414</v>
      </c>
      <c r="B260">
        <v>0</v>
      </c>
      <c r="C260">
        <v>0</v>
      </c>
      <c r="D260">
        <v>-115863</v>
      </c>
      <c r="E260">
        <v>-31968</v>
      </c>
      <c r="F260">
        <v>-31968</v>
      </c>
      <c r="G260">
        <v>0</v>
      </c>
      <c r="H260">
        <v>-159521.92000000001</v>
      </c>
      <c r="I260">
        <v>-151633.51999999999</v>
      </c>
      <c r="J260">
        <v>-121633.52</v>
      </c>
      <c r="K260">
        <v>-68633.52</v>
      </c>
      <c r="L260">
        <v>-234928.9</v>
      </c>
      <c r="M260">
        <v>-5000</v>
      </c>
      <c r="N260">
        <v>0</v>
      </c>
      <c r="O260">
        <v>0</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2415</v>
      </c>
      <c r="B261">
        <v>0</v>
      </c>
      <c r="C261">
        <v>0</v>
      </c>
      <c r="D261">
        <v>-115863</v>
      </c>
      <c r="E261">
        <v>-31968</v>
      </c>
      <c r="F261">
        <v>-31968</v>
      </c>
      <c r="G261">
        <v>0</v>
      </c>
      <c r="H261">
        <v>-159521.92000000001</v>
      </c>
      <c r="I261">
        <v>-151633.51999999999</v>
      </c>
      <c r="J261">
        <v>-121633.52</v>
      </c>
      <c r="K261">
        <v>-68633.52</v>
      </c>
      <c r="L261">
        <v>-234928.9</v>
      </c>
      <c r="M261">
        <v>-5000</v>
      </c>
      <c r="N261">
        <v>0</v>
      </c>
      <c r="O261">
        <v>0</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2338</v>
      </c>
      <c r="B262">
        <v>0</v>
      </c>
      <c r="C262">
        <v>0</v>
      </c>
      <c r="D262">
        <v>0</v>
      </c>
      <c r="E262">
        <v>0</v>
      </c>
      <c r="F262">
        <v>0</v>
      </c>
      <c r="G262">
        <v>0</v>
      </c>
      <c r="H262">
        <v>0</v>
      </c>
      <c r="I262">
        <v>0</v>
      </c>
      <c r="J262">
        <v>0</v>
      </c>
      <c r="K262">
        <v>0</v>
      </c>
      <c r="L262">
        <v>0</v>
      </c>
      <c r="M262">
        <v>0</v>
      </c>
      <c r="N262">
        <v>-42688.5</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2261</v>
      </c>
      <c r="B263">
        <v>49596.88</v>
      </c>
      <c r="C263">
        <v>16167.23</v>
      </c>
      <c r="D263">
        <v>301069.58</v>
      </c>
      <c r="E263">
        <v>296776.58</v>
      </c>
      <c r="F263">
        <v>284305.51</v>
      </c>
      <c r="G263">
        <v>20458.8</v>
      </c>
      <c r="H263">
        <v>87044.2</v>
      </c>
      <c r="I263">
        <v>66585.399999999994</v>
      </c>
      <c r="J263">
        <v>36376.6</v>
      </c>
      <c r="K263">
        <v>15674.44</v>
      </c>
      <c r="L263">
        <v>105150.67</v>
      </c>
      <c r="M263">
        <v>70375</v>
      </c>
      <c r="N263">
        <v>64250</v>
      </c>
      <c r="O263">
        <v>19083.330000000002</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2262</v>
      </c>
      <c r="B264">
        <v>0</v>
      </c>
      <c r="C264">
        <v>6606.03</v>
      </c>
      <c r="D264">
        <v>2987</v>
      </c>
      <c r="E264">
        <v>2987</v>
      </c>
      <c r="F264">
        <v>0</v>
      </c>
      <c r="G264">
        <v>0</v>
      </c>
      <c r="H264">
        <v>0</v>
      </c>
      <c r="I264">
        <v>0</v>
      </c>
      <c r="J264">
        <v>0</v>
      </c>
      <c r="K264">
        <v>0</v>
      </c>
      <c r="L264">
        <v>0</v>
      </c>
      <c r="M264">
        <v>0</v>
      </c>
      <c r="N264">
        <v>0</v>
      </c>
      <c r="O264">
        <v>0</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t="s">
        <v>2263</v>
      </c>
      <c r="B265">
        <v>6606.03</v>
      </c>
      <c r="C265">
        <v>6606.03</v>
      </c>
      <c r="D265">
        <v>2987</v>
      </c>
      <c r="E265">
        <v>2987</v>
      </c>
      <c r="F265">
        <v>0</v>
      </c>
      <c r="G265">
        <v>0</v>
      </c>
      <c r="H265">
        <v>0</v>
      </c>
      <c r="I265">
        <v>0</v>
      </c>
      <c r="J265">
        <v>0</v>
      </c>
      <c r="K265">
        <v>0</v>
      </c>
      <c r="L265">
        <v>0</v>
      </c>
      <c r="M265">
        <v>0</v>
      </c>
      <c r="N265">
        <v>0</v>
      </c>
      <c r="O265">
        <v>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t="s">
        <v>2498</v>
      </c>
      <c r="B266">
        <v>0</v>
      </c>
      <c r="C266">
        <v>9561.2000000000007</v>
      </c>
      <c r="D266">
        <v>298082.58</v>
      </c>
      <c r="E266">
        <v>293789.58</v>
      </c>
      <c r="F266">
        <v>0</v>
      </c>
      <c r="G266">
        <v>0</v>
      </c>
      <c r="H266">
        <v>87044.2</v>
      </c>
      <c r="I266">
        <v>66585.399999999994</v>
      </c>
      <c r="J266">
        <v>0</v>
      </c>
      <c r="K266">
        <v>0</v>
      </c>
      <c r="L266">
        <v>105150.67</v>
      </c>
      <c r="M266">
        <v>70375</v>
      </c>
      <c r="N266">
        <v>64250</v>
      </c>
      <c r="O266">
        <v>19083.330000000002</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t="s">
        <v>2499</v>
      </c>
      <c r="B267">
        <v>0</v>
      </c>
      <c r="C267">
        <v>9561.2000000000007</v>
      </c>
      <c r="D267">
        <v>298082.58</v>
      </c>
      <c r="E267">
        <v>293789.58</v>
      </c>
      <c r="F267">
        <v>0</v>
      </c>
      <c r="G267">
        <v>0</v>
      </c>
      <c r="H267">
        <v>87044.2</v>
      </c>
      <c r="I267">
        <v>66585.399999999994</v>
      </c>
      <c r="J267">
        <v>0</v>
      </c>
      <c r="K267">
        <v>0</v>
      </c>
      <c r="L267">
        <v>105150.67</v>
      </c>
      <c r="M267">
        <v>70375</v>
      </c>
      <c r="N267">
        <v>64250</v>
      </c>
      <c r="O267">
        <v>19083.330000000002</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t="s">
        <v>2264</v>
      </c>
      <c r="B268">
        <v>0</v>
      </c>
      <c r="C268">
        <v>0</v>
      </c>
      <c r="D268">
        <v>0</v>
      </c>
      <c r="E268">
        <v>0</v>
      </c>
      <c r="F268">
        <v>0</v>
      </c>
      <c r="G268">
        <v>0</v>
      </c>
      <c r="H268">
        <v>0</v>
      </c>
      <c r="I268">
        <v>0</v>
      </c>
      <c r="J268">
        <v>36376.6</v>
      </c>
      <c r="K268">
        <v>15674.44</v>
      </c>
      <c r="L268">
        <v>0</v>
      </c>
      <c r="M268">
        <v>0</v>
      </c>
      <c r="N268">
        <v>0</v>
      </c>
      <c r="O268">
        <v>0</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t="s">
        <v>595</v>
      </c>
      <c r="B269">
        <v>1004.79</v>
      </c>
      <c r="C269">
        <v>1004.79</v>
      </c>
      <c r="D269">
        <v>489.45</v>
      </c>
      <c r="E269">
        <v>292.55</v>
      </c>
      <c r="F269">
        <v>74.77</v>
      </c>
      <c r="G269">
        <v>74.77</v>
      </c>
      <c r="H269">
        <v>1026.8900000000001</v>
      </c>
      <c r="I269">
        <v>835.59</v>
      </c>
      <c r="J269">
        <v>791.85</v>
      </c>
      <c r="K269">
        <v>0</v>
      </c>
      <c r="L269">
        <v>15576.56</v>
      </c>
      <c r="M269">
        <v>15576.56</v>
      </c>
      <c r="N269">
        <v>15576.56</v>
      </c>
      <c r="O269">
        <v>158.88</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596</v>
      </c>
      <c r="B270">
        <v>1004.79</v>
      </c>
      <c r="C270">
        <v>1004.79</v>
      </c>
      <c r="D270">
        <v>489.45</v>
      </c>
      <c r="E270">
        <v>292.55</v>
      </c>
      <c r="F270">
        <v>74.77</v>
      </c>
      <c r="G270">
        <v>74.77</v>
      </c>
      <c r="H270">
        <v>1026.8900000000001</v>
      </c>
      <c r="I270">
        <v>835.59</v>
      </c>
      <c r="J270">
        <v>791.85</v>
      </c>
      <c r="K270">
        <v>0</v>
      </c>
      <c r="L270">
        <v>15576.56</v>
      </c>
      <c r="M270">
        <v>15576.56</v>
      </c>
      <c r="N270">
        <v>15576.56</v>
      </c>
      <c r="O270">
        <v>158.88</v>
      </c>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t="s">
        <v>364</v>
      </c>
      <c r="B271">
        <v>-134922.18</v>
      </c>
      <c r="C271">
        <v>-55136.35</v>
      </c>
      <c r="D271">
        <v>-161982.60999999999</v>
      </c>
      <c r="E271">
        <v>-115957.28</v>
      </c>
      <c r="F271">
        <v>-67298.960000000006</v>
      </c>
      <c r="G271">
        <v>-37019.51</v>
      </c>
      <c r="H271">
        <v>-312980.52</v>
      </c>
      <c r="I271">
        <v>-187115.04</v>
      </c>
      <c r="J271">
        <v>-107950.85</v>
      </c>
      <c r="K271">
        <v>-30370.83</v>
      </c>
      <c r="L271">
        <v>-73794.61</v>
      </c>
      <c r="M271">
        <v>-48081.54</v>
      </c>
      <c r="N271">
        <v>-31304.89</v>
      </c>
      <c r="O271">
        <v>-240634.96</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t="s">
        <v>596</v>
      </c>
      <c r="B272">
        <v>-134495.67999999999</v>
      </c>
      <c r="C272">
        <v>-54908.45</v>
      </c>
      <c r="D272">
        <v>-159443.18</v>
      </c>
      <c r="E272">
        <v>-113573.65</v>
      </c>
      <c r="F272">
        <v>-65088.13</v>
      </c>
      <c r="G272">
        <v>-36562.080000000002</v>
      </c>
      <c r="H272">
        <v>-311045.77</v>
      </c>
      <c r="I272">
        <v>-186295.76</v>
      </c>
      <c r="J272">
        <v>-107682.28</v>
      </c>
      <c r="K272">
        <v>-30233.17</v>
      </c>
      <c r="L272">
        <v>-72617.17</v>
      </c>
      <c r="M272">
        <v>-47183.54</v>
      </c>
      <c r="N272">
        <v>-30442.89</v>
      </c>
      <c r="O272">
        <v>-239957.14</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t="s">
        <v>597</v>
      </c>
      <c r="B273">
        <v>-287.89999999999998</v>
      </c>
      <c r="C273">
        <v>-158.6</v>
      </c>
      <c r="D273">
        <v>-2262.23</v>
      </c>
      <c r="E273">
        <v>-2175.73</v>
      </c>
      <c r="F273">
        <v>-2072.23</v>
      </c>
      <c r="G273">
        <v>-388.13</v>
      </c>
      <c r="H273">
        <v>-1702.91</v>
      </c>
      <c r="I273">
        <v>-645.4</v>
      </c>
      <c r="J273">
        <v>-152.65</v>
      </c>
      <c r="K273">
        <v>-79.7</v>
      </c>
      <c r="L273">
        <v>-945.6</v>
      </c>
      <c r="M273">
        <v>-898</v>
      </c>
      <c r="N273">
        <v>-862</v>
      </c>
      <c r="O273">
        <v>-677.83</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t="s">
        <v>598</v>
      </c>
      <c r="B274">
        <v>-138.6</v>
      </c>
      <c r="C274">
        <v>-69.3</v>
      </c>
      <c r="D274">
        <v>-277.2</v>
      </c>
      <c r="E274">
        <v>-207.9</v>
      </c>
      <c r="F274">
        <v>-138.6</v>
      </c>
      <c r="G274">
        <v>-69.3</v>
      </c>
      <c r="H274">
        <v>-231.84</v>
      </c>
      <c r="I274">
        <v>-173.88</v>
      </c>
      <c r="J274">
        <v>-115.92</v>
      </c>
      <c r="K274">
        <v>-57.96</v>
      </c>
      <c r="L274">
        <v>-231.84</v>
      </c>
      <c r="M274">
        <v>0</v>
      </c>
      <c r="N274">
        <v>0</v>
      </c>
      <c r="O274">
        <v>0</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t="s">
        <v>723</v>
      </c>
      <c r="B275">
        <v>213378.13</v>
      </c>
      <c r="C275">
        <v>213383.13</v>
      </c>
      <c r="D275">
        <v>0</v>
      </c>
      <c r="E275">
        <v>0</v>
      </c>
      <c r="F275">
        <v>0</v>
      </c>
      <c r="G275">
        <v>0</v>
      </c>
      <c r="H275">
        <v>0</v>
      </c>
      <c r="I275">
        <v>0</v>
      </c>
      <c r="J275">
        <v>0</v>
      </c>
      <c r="K275">
        <v>0</v>
      </c>
      <c r="L275">
        <v>0</v>
      </c>
      <c r="M275">
        <v>0</v>
      </c>
      <c r="N275">
        <v>0</v>
      </c>
      <c r="O275">
        <v>0</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t="s">
        <v>600</v>
      </c>
      <c r="B276">
        <v>78274.39</v>
      </c>
      <c r="C276">
        <v>0</v>
      </c>
      <c r="D276">
        <v>0</v>
      </c>
      <c r="E276">
        <v>0</v>
      </c>
      <c r="F276">
        <v>0</v>
      </c>
      <c r="G276">
        <v>0</v>
      </c>
      <c r="H276">
        <v>0</v>
      </c>
      <c r="I276">
        <v>0</v>
      </c>
      <c r="J276">
        <v>0</v>
      </c>
      <c r="K276">
        <v>0</v>
      </c>
      <c r="L276">
        <v>65785.03</v>
      </c>
      <c r="M276">
        <v>65785.03</v>
      </c>
      <c r="N276">
        <v>65785.03</v>
      </c>
      <c r="O276">
        <v>0</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t="s">
        <v>601</v>
      </c>
      <c r="B277">
        <v>4764.43</v>
      </c>
      <c r="C277">
        <v>2695.07</v>
      </c>
      <c r="D277">
        <v>13238.04</v>
      </c>
      <c r="E277">
        <v>11389.28</v>
      </c>
      <c r="F277">
        <v>8830.7099999999991</v>
      </c>
      <c r="G277">
        <v>3108.45</v>
      </c>
      <c r="H277">
        <v>16375.57</v>
      </c>
      <c r="I277">
        <v>11502.01</v>
      </c>
      <c r="J277">
        <v>4963.6400000000003</v>
      </c>
      <c r="K277">
        <v>2613.6</v>
      </c>
      <c r="L277">
        <v>5056.6099999999997</v>
      </c>
      <c r="M277">
        <v>3368.6</v>
      </c>
      <c r="N277">
        <v>2231.25</v>
      </c>
      <c r="O277">
        <v>6213.74</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602</v>
      </c>
      <c r="B278">
        <v>4977.2700000000004</v>
      </c>
      <c r="C278">
        <v>2488.63</v>
      </c>
      <c r="D278">
        <v>9293.32</v>
      </c>
      <c r="E278">
        <v>6804.69</v>
      </c>
      <c r="F278">
        <v>4536.46</v>
      </c>
      <c r="G278">
        <v>2233.4899999999998</v>
      </c>
      <c r="H278">
        <v>-390354.96</v>
      </c>
      <c r="I278">
        <v>-492588.45</v>
      </c>
      <c r="J278">
        <v>-494821.94</v>
      </c>
      <c r="K278">
        <v>2233.4899999999998</v>
      </c>
      <c r="L278">
        <v>10809.7</v>
      </c>
      <c r="M278">
        <v>0</v>
      </c>
      <c r="N278">
        <v>0</v>
      </c>
      <c r="O278">
        <v>10140.41</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365</v>
      </c>
      <c r="B279">
        <v>157141.07999999999</v>
      </c>
      <c r="C279">
        <v>180602.51</v>
      </c>
      <c r="D279">
        <v>-156303.66</v>
      </c>
      <c r="E279">
        <v>55720.89</v>
      </c>
      <c r="F279">
        <v>142839.13</v>
      </c>
      <c r="G279">
        <v>-37396.800000000003</v>
      </c>
      <c r="H279">
        <v>-771152.22</v>
      </c>
      <c r="I279">
        <v>-757087.49</v>
      </c>
      <c r="J279">
        <v>-686947.69</v>
      </c>
      <c r="K279">
        <v>-83156.3</v>
      </c>
      <c r="L279">
        <v>-146903.53</v>
      </c>
      <c r="M279">
        <v>10236.17</v>
      </c>
      <c r="N279">
        <v>46657.77</v>
      </c>
      <c r="O279">
        <v>-202440.01</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t="s">
        <v>603</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607</v>
      </c>
      <c r="B281">
        <v>0</v>
      </c>
      <c r="C281">
        <v>0</v>
      </c>
      <c r="D281">
        <v>0</v>
      </c>
      <c r="E281">
        <v>0</v>
      </c>
      <c r="F281">
        <v>0</v>
      </c>
      <c r="G281">
        <v>0</v>
      </c>
      <c r="H281">
        <v>0</v>
      </c>
      <c r="I281">
        <v>0</v>
      </c>
      <c r="J281">
        <v>0</v>
      </c>
      <c r="K281">
        <v>0</v>
      </c>
      <c r="L281">
        <v>0</v>
      </c>
      <c r="M281">
        <v>0</v>
      </c>
      <c r="N281">
        <v>0</v>
      </c>
      <c r="O281">
        <v>545900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610</v>
      </c>
      <c r="B282">
        <v>0</v>
      </c>
      <c r="C282">
        <v>0</v>
      </c>
      <c r="D282">
        <v>0</v>
      </c>
      <c r="E282">
        <v>0</v>
      </c>
      <c r="F282">
        <v>0</v>
      </c>
      <c r="G282">
        <v>0</v>
      </c>
      <c r="H282">
        <v>0</v>
      </c>
      <c r="I282">
        <v>0</v>
      </c>
      <c r="J282">
        <v>0</v>
      </c>
      <c r="K282">
        <v>0</v>
      </c>
      <c r="L282">
        <v>0</v>
      </c>
      <c r="M282">
        <v>0</v>
      </c>
      <c r="N282">
        <v>0</v>
      </c>
      <c r="O282">
        <v>545900</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t="s">
        <v>611</v>
      </c>
      <c r="B283">
        <v>0</v>
      </c>
      <c r="C283">
        <v>0</v>
      </c>
      <c r="D283">
        <v>0</v>
      </c>
      <c r="E283">
        <v>0</v>
      </c>
      <c r="F283">
        <v>0</v>
      </c>
      <c r="G283">
        <v>0</v>
      </c>
      <c r="H283">
        <v>0</v>
      </c>
      <c r="I283">
        <v>0</v>
      </c>
      <c r="J283">
        <v>0</v>
      </c>
      <c r="K283">
        <v>0</v>
      </c>
      <c r="L283">
        <v>0</v>
      </c>
      <c r="M283">
        <v>0</v>
      </c>
      <c r="N283">
        <v>0</v>
      </c>
      <c r="O283">
        <v>37900</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t="s">
        <v>612</v>
      </c>
      <c r="B284">
        <v>0</v>
      </c>
      <c r="C284">
        <v>0</v>
      </c>
      <c r="D284">
        <v>0</v>
      </c>
      <c r="E284">
        <v>0</v>
      </c>
      <c r="F284">
        <v>0</v>
      </c>
      <c r="G284">
        <v>0</v>
      </c>
      <c r="H284">
        <v>0</v>
      </c>
      <c r="I284">
        <v>0</v>
      </c>
      <c r="J284">
        <v>0</v>
      </c>
      <c r="K284">
        <v>0</v>
      </c>
      <c r="L284">
        <v>0</v>
      </c>
      <c r="M284">
        <v>0</v>
      </c>
      <c r="N284">
        <v>0</v>
      </c>
      <c r="O284">
        <v>508000</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t="s">
        <v>614</v>
      </c>
      <c r="B285">
        <v>0</v>
      </c>
      <c r="C285">
        <v>0</v>
      </c>
      <c r="D285">
        <v>0</v>
      </c>
      <c r="E285">
        <v>0</v>
      </c>
      <c r="F285">
        <v>0</v>
      </c>
      <c r="G285">
        <v>0</v>
      </c>
      <c r="H285">
        <v>0</v>
      </c>
      <c r="I285">
        <v>0</v>
      </c>
      <c r="J285">
        <v>0</v>
      </c>
      <c r="K285">
        <v>0</v>
      </c>
      <c r="L285">
        <v>-483580</v>
      </c>
      <c r="M285">
        <v>-10980</v>
      </c>
      <c r="N285">
        <v>-7320</v>
      </c>
      <c r="O285">
        <v>-80570</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t="s">
        <v>617</v>
      </c>
      <c r="B286">
        <v>0</v>
      </c>
      <c r="C286">
        <v>0</v>
      </c>
      <c r="D286">
        <v>0</v>
      </c>
      <c r="E286">
        <v>0</v>
      </c>
      <c r="F286">
        <v>0</v>
      </c>
      <c r="G286">
        <v>0</v>
      </c>
      <c r="H286">
        <v>0</v>
      </c>
      <c r="I286">
        <v>0</v>
      </c>
      <c r="J286">
        <v>0</v>
      </c>
      <c r="K286">
        <v>0</v>
      </c>
      <c r="L286">
        <v>-483580</v>
      </c>
      <c r="M286">
        <v>-10980</v>
      </c>
      <c r="N286">
        <v>-7320</v>
      </c>
      <c r="O286">
        <v>-80570</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t="s">
        <v>618</v>
      </c>
      <c r="B287">
        <v>0</v>
      </c>
      <c r="C287">
        <v>0</v>
      </c>
      <c r="D287">
        <v>0</v>
      </c>
      <c r="E287">
        <v>0</v>
      </c>
      <c r="F287">
        <v>0</v>
      </c>
      <c r="G287">
        <v>0</v>
      </c>
      <c r="H287">
        <v>0</v>
      </c>
      <c r="I287">
        <v>0</v>
      </c>
      <c r="J287">
        <v>0</v>
      </c>
      <c r="K287">
        <v>0</v>
      </c>
      <c r="L287">
        <v>-34800</v>
      </c>
      <c r="M287">
        <v>-10980</v>
      </c>
      <c r="N287">
        <v>-7320</v>
      </c>
      <c r="O287">
        <v>-21350</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t="s">
        <v>619</v>
      </c>
      <c r="B288">
        <v>0</v>
      </c>
      <c r="C288">
        <v>0</v>
      </c>
      <c r="D288">
        <v>0</v>
      </c>
      <c r="E288">
        <v>0</v>
      </c>
      <c r="F288">
        <v>0</v>
      </c>
      <c r="G288">
        <v>0</v>
      </c>
      <c r="H288">
        <v>0</v>
      </c>
      <c r="I288">
        <v>0</v>
      </c>
      <c r="J288">
        <v>0</v>
      </c>
      <c r="K288">
        <v>0</v>
      </c>
      <c r="L288">
        <v>-448780</v>
      </c>
      <c r="M288">
        <v>0</v>
      </c>
      <c r="N288">
        <v>0</v>
      </c>
      <c r="O288">
        <v>-59220</v>
      </c>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t="s">
        <v>620</v>
      </c>
      <c r="B289">
        <v>-805.46</v>
      </c>
      <c r="C289">
        <v>-348.72</v>
      </c>
      <c r="D289">
        <v>-4310.5200000000004</v>
      </c>
      <c r="E289">
        <v>-298.54000000000002</v>
      </c>
      <c r="F289">
        <v>-182.23</v>
      </c>
      <c r="G289">
        <v>-80.25</v>
      </c>
      <c r="H289">
        <v>-4421.72</v>
      </c>
      <c r="I289">
        <v>-936.88</v>
      </c>
      <c r="J289">
        <v>-554.01</v>
      </c>
      <c r="K289">
        <v>-164.49</v>
      </c>
      <c r="L289">
        <v>0</v>
      </c>
      <c r="M289">
        <v>0</v>
      </c>
      <c r="N289">
        <v>0</v>
      </c>
      <c r="O289">
        <v>0</v>
      </c>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t="s">
        <v>621</v>
      </c>
      <c r="B290">
        <v>0</v>
      </c>
      <c r="C290">
        <v>0</v>
      </c>
      <c r="D290">
        <v>70000</v>
      </c>
      <c r="E290">
        <v>70000</v>
      </c>
      <c r="F290">
        <v>70000</v>
      </c>
      <c r="G290">
        <v>0</v>
      </c>
      <c r="H290">
        <v>0</v>
      </c>
      <c r="I290">
        <v>0</v>
      </c>
      <c r="J290">
        <v>0</v>
      </c>
      <c r="K290">
        <v>0</v>
      </c>
      <c r="L290">
        <v>319400</v>
      </c>
      <c r="M290">
        <v>319400</v>
      </c>
      <c r="N290">
        <v>187200</v>
      </c>
      <c r="O290">
        <v>100000</v>
      </c>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t="s">
        <v>622</v>
      </c>
      <c r="B291">
        <v>0</v>
      </c>
      <c r="C291">
        <v>0</v>
      </c>
      <c r="D291">
        <v>-70000</v>
      </c>
      <c r="E291">
        <v>-70000</v>
      </c>
      <c r="F291">
        <v>-70000</v>
      </c>
      <c r="G291">
        <v>0</v>
      </c>
      <c r="H291">
        <v>0</v>
      </c>
      <c r="I291">
        <v>0</v>
      </c>
      <c r="J291">
        <v>0</v>
      </c>
      <c r="K291">
        <v>0</v>
      </c>
      <c r="L291">
        <v>-434400</v>
      </c>
      <c r="M291">
        <v>-228400</v>
      </c>
      <c r="N291">
        <v>-40000</v>
      </c>
      <c r="O291">
        <v>-16890</v>
      </c>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t="s">
        <v>623</v>
      </c>
      <c r="B292">
        <v>0</v>
      </c>
      <c r="C292">
        <v>0</v>
      </c>
      <c r="D292">
        <v>0</v>
      </c>
      <c r="E292">
        <v>0</v>
      </c>
      <c r="F292">
        <v>0</v>
      </c>
      <c r="G292">
        <v>0</v>
      </c>
      <c r="H292">
        <v>0</v>
      </c>
      <c r="I292">
        <v>0</v>
      </c>
      <c r="J292">
        <v>0</v>
      </c>
      <c r="K292">
        <v>0</v>
      </c>
      <c r="L292">
        <v>1716000</v>
      </c>
      <c r="M292">
        <v>0</v>
      </c>
      <c r="N292">
        <v>0</v>
      </c>
      <c r="O292">
        <v>842000</v>
      </c>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t="s">
        <v>624</v>
      </c>
      <c r="B293">
        <v>-300000</v>
      </c>
      <c r="C293">
        <v>0</v>
      </c>
      <c r="D293">
        <v>-300000</v>
      </c>
      <c r="E293">
        <v>-300000</v>
      </c>
      <c r="F293">
        <v>-300000</v>
      </c>
      <c r="G293">
        <v>0</v>
      </c>
      <c r="H293">
        <v>-300000</v>
      </c>
      <c r="I293">
        <v>-300000</v>
      </c>
      <c r="J293">
        <v>-300000</v>
      </c>
      <c r="K293">
        <v>0</v>
      </c>
      <c r="L293">
        <v>-246000</v>
      </c>
      <c r="M293">
        <v>-246000</v>
      </c>
      <c r="N293">
        <v>-250000</v>
      </c>
      <c r="O293">
        <v>-1436200</v>
      </c>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t="s">
        <v>626</v>
      </c>
      <c r="B294">
        <v>0</v>
      </c>
      <c r="C294">
        <v>0</v>
      </c>
      <c r="D294">
        <v>0</v>
      </c>
      <c r="E294">
        <v>0</v>
      </c>
      <c r="F294">
        <v>0</v>
      </c>
      <c r="G294">
        <v>0</v>
      </c>
      <c r="H294">
        <v>0</v>
      </c>
      <c r="I294">
        <v>0</v>
      </c>
      <c r="J294">
        <v>0</v>
      </c>
      <c r="K294">
        <v>0</v>
      </c>
      <c r="L294">
        <v>-40724.47</v>
      </c>
      <c r="M294">
        <v>0</v>
      </c>
      <c r="N294">
        <v>0</v>
      </c>
      <c r="O294">
        <v>0</v>
      </c>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t="s">
        <v>366</v>
      </c>
      <c r="B295">
        <v>-300805.46000000002</v>
      </c>
      <c r="C295">
        <v>-348.72</v>
      </c>
      <c r="D295">
        <v>-304310.52</v>
      </c>
      <c r="E295">
        <v>-300298.53999999998</v>
      </c>
      <c r="F295">
        <v>-300182.23</v>
      </c>
      <c r="G295">
        <v>-80.25</v>
      </c>
      <c r="H295">
        <v>-304421.71999999997</v>
      </c>
      <c r="I295">
        <v>-300936.88</v>
      </c>
      <c r="J295">
        <v>-300554.01</v>
      </c>
      <c r="K295">
        <v>-164.49</v>
      </c>
      <c r="L295">
        <v>830695.53</v>
      </c>
      <c r="M295">
        <v>-165980</v>
      </c>
      <c r="N295">
        <v>-110120</v>
      </c>
      <c r="O295">
        <v>-45760</v>
      </c>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t="s">
        <v>367</v>
      </c>
      <c r="B296">
        <v>-90813.74</v>
      </c>
      <c r="C296">
        <v>213619.92</v>
      </c>
      <c r="D296">
        <v>-59896</v>
      </c>
      <c r="E296">
        <v>-110440.99</v>
      </c>
      <c r="F296">
        <v>-30458.16</v>
      </c>
      <c r="G296">
        <v>37793.31</v>
      </c>
      <c r="H296">
        <v>-677276.1</v>
      </c>
      <c r="I296">
        <v>-802067.97</v>
      </c>
      <c r="J296">
        <v>-771430.92</v>
      </c>
      <c r="K296">
        <v>27856.78</v>
      </c>
      <c r="L296">
        <v>999493.54</v>
      </c>
      <c r="M296">
        <v>72988.59</v>
      </c>
      <c r="N296">
        <v>66810.05</v>
      </c>
      <c r="O296">
        <v>-19243.259999999998</v>
      </c>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t="s">
        <v>627</v>
      </c>
      <c r="B297">
        <v>3059.37</v>
      </c>
      <c r="C297">
        <v>-250.61</v>
      </c>
      <c r="D297">
        <v>2241.86</v>
      </c>
      <c r="E297">
        <v>2976.39</v>
      </c>
      <c r="F297">
        <v>1030.49</v>
      </c>
      <c r="G297">
        <v>830.3</v>
      </c>
      <c r="H297">
        <v>1215.1199999999999</v>
      </c>
      <c r="I297">
        <v>1278.44</v>
      </c>
      <c r="J297">
        <v>981.18</v>
      </c>
      <c r="K297">
        <v>1390.25</v>
      </c>
      <c r="L297">
        <v>-741.59</v>
      </c>
      <c r="M297">
        <v>-576.92999999999995</v>
      </c>
      <c r="N297">
        <v>-751.09</v>
      </c>
      <c r="O297">
        <v>844.18</v>
      </c>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t="s">
        <v>630</v>
      </c>
      <c r="B298">
        <v>357869.14</v>
      </c>
      <c r="C298">
        <v>357869.14</v>
      </c>
      <c r="D298">
        <v>415523.28</v>
      </c>
      <c r="E298">
        <v>415523.28</v>
      </c>
      <c r="F298">
        <v>415523.28</v>
      </c>
      <c r="G298">
        <v>415523.28</v>
      </c>
      <c r="H298">
        <v>1091584.27</v>
      </c>
      <c r="I298">
        <v>1091584.27</v>
      </c>
      <c r="J298">
        <v>1091584.27</v>
      </c>
      <c r="K298">
        <v>1091584.27</v>
      </c>
      <c r="L298">
        <v>92832.320000000007</v>
      </c>
      <c r="M298">
        <v>92832.320000000007</v>
      </c>
      <c r="N298">
        <v>92832.320000000007</v>
      </c>
      <c r="O298">
        <v>111231.4</v>
      </c>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t="s">
        <v>631</v>
      </c>
      <c r="B299">
        <v>270114.77</v>
      </c>
      <c r="C299">
        <v>571238.44999999995</v>
      </c>
      <c r="D299">
        <v>357869.14</v>
      </c>
      <c r="E299">
        <v>308058.68</v>
      </c>
      <c r="F299">
        <v>386095.62</v>
      </c>
      <c r="G299">
        <v>454146.88</v>
      </c>
      <c r="H299">
        <v>415523.28</v>
      </c>
      <c r="I299">
        <v>290794.73</v>
      </c>
      <c r="J299">
        <v>321134.53000000003</v>
      </c>
      <c r="K299">
        <v>1120831.29</v>
      </c>
      <c r="L299">
        <v>1091584.27</v>
      </c>
      <c r="M299">
        <v>165243.98000000001</v>
      </c>
      <c r="N299">
        <v>158891.28</v>
      </c>
      <c r="O299">
        <v>92832.320000000007</v>
      </c>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t="s">
        <v>632</v>
      </c>
      <c r="B300" t="s">
        <v>2080</v>
      </c>
      <c r="C300" t="s">
        <v>819</v>
      </c>
      <c r="D300" t="s">
        <v>820</v>
      </c>
      <c r="E300" t="s">
        <v>821</v>
      </c>
      <c r="F300" t="s">
        <v>730</v>
      </c>
      <c r="G300" t="s">
        <v>633</v>
      </c>
      <c r="H300" t="s">
        <v>634</v>
      </c>
      <c r="I300" t="s">
        <v>635</v>
      </c>
      <c r="J300" t="s">
        <v>636</v>
      </c>
      <c r="K300" t="s">
        <v>637</v>
      </c>
      <c r="L300" t="s">
        <v>638</v>
      </c>
      <c r="M300" t="s">
        <v>639</v>
      </c>
      <c r="N300" t="s">
        <v>640</v>
      </c>
      <c r="O300" t="s">
        <v>642</v>
      </c>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t="s">
        <v>686</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t="s">
        <v>822</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f t="shared" si="9"/>
        <v>1120831.29</v>
      </c>
      <c r="O351" s="8">
        <f t="shared" si="9"/>
        <v>454146.88</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158891.28</v>
      </c>
      <c r="N352" s="8">
        <f t="shared" si="9"/>
        <v>321134.53000000003</v>
      </c>
      <c r="O352" s="8">
        <f t="shared" si="9"/>
        <v>386095.62</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165243.98000000001</v>
      </c>
      <c r="N353" s="8">
        <f t="shared" si="9"/>
        <v>290794.73</v>
      </c>
      <c r="O353" s="8">
        <f t="shared" si="9"/>
        <v>308058.68</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92832.320000000007</v>
      </c>
      <c r="M354" s="7">
        <f t="shared" si="9"/>
        <v>1091584.27</v>
      </c>
      <c r="N354" s="8">
        <f>IFERROR(VLOOKUP($B$350,$4:$126,MATCH($Q354&amp;"/"&amp;N$348,$2:$2,0),FALSE),IFERROR(VLOOKUP($B$350,$4:$126,MATCH($Q353&amp;"/"&amp;N$348,$2:$2,0),FALSE),IFERROR(VLOOKUP($B$350,$4:$126,MATCH($Q352&amp;"/"&amp;N$348,$2:$2,0),FALSE),IFERROR(VLOOKUP($B$350,$4:$126,MATCH($Q351&amp;"/"&amp;N$348,$2:$2,0),FALSE),""))))</f>
        <v>415523.28</v>
      </c>
      <c r="O354" s="8">
        <f>IFERROR(VLOOKUP($B$350,$4:$126,MATCH($Q354&amp;"/"&amp;O$348,$2:$2,0),FALSE),IFERROR(VLOOKUP($B$350,$4:$126,MATCH($Q353&amp;"/"&amp;O$348,$2:$2,0),FALSE),IFERROR(VLOOKUP($B$350,$4:$126,MATCH($Q352&amp;"/"&amp;O$348,$2:$2,0),FALSE),IFERROR(VLOOKUP($B$350,$4:$126,MATCH($Q351&amp;"/"&amp;O$348,$2:$2,0),FALSE),""))))</f>
        <v>357869.14</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3.2484218664801813E-2</v>
      </c>
      <c r="M355" s="12">
        <f t="shared" si="10"/>
        <v>0.26864732079637121</v>
      </c>
      <c r="N355" s="12">
        <f t="shared" si="10"/>
        <v>9.5518638851382912E-2</v>
      </c>
      <c r="O355" s="12">
        <f t="shared" si="10"/>
        <v>7.9715848880448609E-2</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f t="shared" si="11"/>
        <v>0</v>
      </c>
      <c r="O357" s="8">
        <f t="shared" si="11"/>
        <v>400000</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f t="shared" si="11"/>
        <v>0</v>
      </c>
      <c r="N358" s="8">
        <f t="shared" si="11"/>
        <v>0</v>
      </c>
      <c r="O358" s="8">
        <f t="shared" si="11"/>
        <v>400000</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0</v>
      </c>
      <c r="N359" s="8">
        <f t="shared" si="11"/>
        <v>0</v>
      </c>
      <c r="O359" s="8">
        <f t="shared" si="11"/>
        <v>0</v>
      </c>
      <c r="P359" s="6"/>
      <c r="Q359" s="9" t="s">
        <v>14</v>
      </c>
    </row>
    <row r="360" spans="2:17">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0</v>
      </c>
      <c r="M360" s="8">
        <f t="shared" si="12"/>
        <v>0</v>
      </c>
      <c r="N360" s="8">
        <f t="shared" si="12"/>
        <v>0</v>
      </c>
      <c r="O360" s="8">
        <f t="shared" si="12"/>
        <v>0</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0</v>
      </c>
      <c r="M361" s="12">
        <f t="shared" si="13"/>
        <v>0</v>
      </c>
      <c r="N361" s="12">
        <f t="shared" si="13"/>
        <v>0</v>
      </c>
      <c r="O361" s="12">
        <f t="shared" si="13"/>
        <v>0</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f t="shared" si="14"/>
        <v>686919.76</v>
      </c>
      <c r="O363" s="8">
        <f t="shared" si="14"/>
        <v>812049.06</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f t="shared" si="14"/>
        <v>554117.1</v>
      </c>
      <c r="N364" s="8">
        <f t="shared" si="14"/>
        <v>630316.06999999995</v>
      </c>
      <c r="O364" s="8">
        <f t="shared" si="14"/>
        <v>752441.86</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557239.11</v>
      </c>
      <c r="N365" s="8">
        <f t="shared" si="14"/>
        <v>716597.23</v>
      </c>
      <c r="O365" s="8">
        <f t="shared" si="14"/>
        <v>752246.12</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483120.8</v>
      </c>
      <c r="M366" s="8">
        <f t="shared" si="14"/>
        <v>634200.30000000005</v>
      </c>
      <c r="N366" s="8">
        <f>IFERROR(VLOOKUP($B$362,$4:$126,MATCH($Q366&amp;"/"&amp;N$348,$2:$2,0),FALSE),IFERROR(VLOOKUP($B$362,$4:$126,MATCH($Q365&amp;"/"&amp;N$348,$2:$2,0),FALSE),IFERROR(VLOOKUP($B$362,$4:$126,MATCH($Q364&amp;"/"&amp;N$348,$2:$2,0),FALSE),IFERROR(VLOOKUP($B$362,$4:$126,MATCH($Q363&amp;"/"&amp;N$348,$2:$2,0),FALSE),""))))</f>
        <v>753528.89</v>
      </c>
      <c r="O366" s="8">
        <f>IFERROR(VLOOKUP($B$362,$4:$126,MATCH($Q366&amp;"/"&amp;O$348,$2:$2,0),FALSE),IFERROR(VLOOKUP($B$362,$4:$126,MATCH($Q365&amp;"/"&amp;O$348,$2:$2,0),FALSE),IFERROR(VLOOKUP($B$362,$4:$126,MATCH($Q364&amp;"/"&amp;O$348,$2:$2,0),FALSE),IFERROR(VLOOKUP($B$362,$4:$126,MATCH($Q363&amp;"/"&amp;O$348,$2:$2,0),FALSE),""))))</f>
        <v>700678.22</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0.16905536464793705</v>
      </c>
      <c r="M367" s="12">
        <f t="shared" si="15"/>
        <v>0.15608159271409699</v>
      </c>
      <c r="N367" s="12">
        <f t="shared" si="15"/>
        <v>0.17321786136264961</v>
      </c>
      <c r="O367" s="12">
        <f t="shared" si="15"/>
        <v>0.15607704844106346</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433530.44</v>
      </c>
      <c r="O369" s="8">
        <f t="shared" si="16"/>
        <v>519886.47</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f t="shared" si="16"/>
        <v>457926.78</v>
      </c>
      <c r="N370" s="8">
        <f t="shared" si="16"/>
        <v>469187.95</v>
      </c>
      <c r="O370" s="8">
        <f t="shared" si="16"/>
        <v>551912.47</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456256.6</v>
      </c>
      <c r="N371" s="8">
        <f t="shared" si="16"/>
        <v>480759.11</v>
      </c>
      <c r="O371" s="8">
        <f t="shared" si="16"/>
        <v>594488.31999999995</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483741.74</v>
      </c>
      <c r="M372" s="8">
        <f t="shared" si="16"/>
        <v>412203.47</v>
      </c>
      <c r="N372" s="8">
        <f>IFERROR(VLOOKUP($B$368,$4:$126,MATCH($Q372&amp;"/"&amp;N$348,$2:$2,0),FALSE),IFERROR(VLOOKUP($B$368,$4:$126,MATCH($Q371&amp;"/"&amp;N$348,$2:$2,0),FALSE),IFERROR(VLOOKUP($B$368,$4:$126,MATCH($Q370&amp;"/"&amp;N$348,$2:$2,0),FALSE),IFERROR(VLOOKUP($B$368,$4:$126,MATCH($Q369&amp;"/"&amp;N$348,$2:$2,0),FALSE),""))))</f>
        <v>449224.04</v>
      </c>
      <c r="O372" s="8">
        <f>IFERROR(VLOOKUP($B$368,$4:$126,MATCH($Q372&amp;"/"&amp;O$348,$2:$2,0),FALSE),IFERROR(VLOOKUP($B$368,$4:$126,MATCH($Q371&amp;"/"&amp;O$348,$2:$2,0),FALSE),IFERROR(VLOOKUP($B$368,$4:$126,MATCH($Q370&amp;"/"&amp;O$348,$2:$2,0),FALSE),IFERROR(VLOOKUP($B$368,$4:$126,MATCH($Q369&amp;"/"&amp;O$348,$2:$2,0),FALSE),""))))</f>
        <v>621145.37</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0.16927264620179375</v>
      </c>
      <c r="M373" s="12">
        <f t="shared" si="17"/>
        <v>0.1014464580352256</v>
      </c>
      <c r="N373" s="12">
        <f t="shared" si="17"/>
        <v>0.10326561929362703</v>
      </c>
      <c r="O373" s="12">
        <f t="shared" si="17"/>
        <v>0.13836099544014982</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2310163.1800000002</v>
      </c>
      <c r="O375" s="8">
        <f t="shared" si="18"/>
        <v>2286145.73</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f t="shared" si="18"/>
        <v>1239089.06</v>
      </c>
      <c r="N376" s="8">
        <f t="shared" si="18"/>
        <v>2007184.86</v>
      </c>
      <c r="O376" s="8">
        <f t="shared" si="18"/>
        <v>2127086.59</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1255384.1299999999</v>
      </c>
      <c r="N377" s="8">
        <f t="shared" si="18"/>
        <v>2074617</v>
      </c>
      <c r="O377" s="8">
        <f t="shared" si="18"/>
        <v>2085607.9</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1092105.3400000001</v>
      </c>
      <c r="M378" s="8">
        <f t="shared" si="18"/>
        <v>2197350.6</v>
      </c>
      <c r="N378" s="8">
        <f>IFERROR(VLOOKUP($B$374,$4:$126,MATCH($Q378&amp;"/"&amp;N$348,$2:$2,0),FALSE),IFERROR(VLOOKUP($B$374,$4:$126,MATCH($Q377&amp;"/"&amp;N$348,$2:$2,0),FALSE),IFERROR(VLOOKUP($B$374,$4:$126,MATCH($Q376&amp;"/"&amp;N$348,$2:$2,0),FALSE),IFERROR(VLOOKUP($B$374,$4:$126,MATCH($Q375&amp;"/"&amp;N$348,$2:$2,0),FALSE),""))))</f>
        <v>2113488.02</v>
      </c>
      <c r="O378" s="8">
        <f>IFERROR(VLOOKUP($B$374,$4:$126,MATCH($Q378&amp;"/"&amp;O$348,$2:$2,0),FALSE),IFERROR(VLOOKUP($B$374,$4:$126,MATCH($Q377&amp;"/"&amp;O$348,$2:$2,0),FALSE),IFERROR(VLOOKUP($B$374,$4:$126,MATCH($Q376&amp;"/"&amp;O$348,$2:$2,0),FALSE),IFERROR(VLOOKUP($B$374,$4:$126,MATCH($Q375&amp;"/"&amp;O$348,$2:$2,0),FALSE),""))))</f>
        <v>2128681.63</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0.38215342102360178</v>
      </c>
      <c r="M379" s="12">
        <f t="shared" si="19"/>
        <v>0.54078495610815169</v>
      </c>
      <c r="N379" s="12">
        <f t="shared" si="19"/>
        <v>0.48583920231642458</v>
      </c>
      <c r="O379" s="12">
        <f t="shared" si="19"/>
        <v>0.47416679496775554</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732418.6</v>
      </c>
      <c r="O381" s="8">
        <f t="shared" si="20"/>
        <v>864020.85</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f t="shared" si="20"/>
        <v>745101.84</v>
      </c>
      <c r="N382" s="8">
        <f t="shared" si="20"/>
        <v>690706.62</v>
      </c>
      <c r="O382" s="8">
        <f t="shared" si="20"/>
        <v>864748.48</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744142.41</v>
      </c>
      <c r="N383" s="8">
        <f t="shared" si="20"/>
        <v>756454.29</v>
      </c>
      <c r="O383" s="8">
        <f t="shared" si="20"/>
        <v>884798.63</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809307.34</v>
      </c>
      <c r="M384" s="8">
        <f t="shared" si="20"/>
        <v>750811.25</v>
      </c>
      <c r="N384" s="8">
        <f>IFERROR(VLOOKUP($B$380,$4:$126,MATCH($Q384&amp;"/"&amp;N$348,$2:$2,0),FALSE),IFERROR(VLOOKUP($B$380,$4:$126,MATCH($Q383&amp;"/"&amp;N$348,$2:$2,0),FALSE),IFERROR(VLOOKUP($B$380,$4:$126,MATCH($Q382&amp;"/"&amp;N$348,$2:$2,0),FALSE),IFERROR(VLOOKUP($B$380,$4:$126,MATCH($Q381&amp;"/"&amp;N$348,$2:$2,0),FALSE),""))))</f>
        <v>844041.14</v>
      </c>
      <c r="O384" s="8">
        <f>IFERROR(VLOOKUP($B$380,$4:$126,MATCH($Q384&amp;"/"&amp;O$348,$2:$2,0),FALSE),IFERROR(VLOOKUP($B$380,$4:$126,MATCH($Q383&amp;"/"&amp;O$348,$2:$2,0),FALSE),IFERROR(VLOOKUP($B$380,$4:$126,MATCH($Q382&amp;"/"&amp;O$348,$2:$2,0),FALSE),IFERROR(VLOOKUP($B$380,$4:$126,MATCH($Q381&amp;"/"&amp;O$348,$2:$2,0),FALSE),""))))</f>
        <v>904199.12</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0.28319572967247936</v>
      </c>
      <c r="M385" s="12">
        <f t="shared" si="21"/>
        <v>0.18478044827109361</v>
      </c>
      <c r="N385" s="12">
        <f t="shared" si="21"/>
        <v>0.19402441381231281</v>
      </c>
      <c r="O385" s="12">
        <f t="shared" si="21"/>
        <v>0.20141161209864203</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3813.66</v>
      </c>
      <c r="O387" s="8">
        <f t="shared" si="22"/>
        <v>2290.19</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f t="shared" si="22"/>
        <v>10846.95</v>
      </c>
      <c r="N388" s="8">
        <f t="shared" si="22"/>
        <v>1874.23</v>
      </c>
      <c r="O388" s="8">
        <f t="shared" si="22"/>
        <v>3800.24</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8460.43</v>
      </c>
      <c r="N389" s="8">
        <f t="shared" si="22"/>
        <v>1202.96</v>
      </c>
      <c r="O389" s="8">
        <f t="shared" si="22"/>
        <v>3714.53</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14797.82</v>
      </c>
      <c r="M390" s="8">
        <f t="shared" si="22"/>
        <v>6098.28</v>
      </c>
      <c r="N390" s="8">
        <f>IFERROR(VLOOKUP($B$386,$4:$126,MATCH($Q390&amp;"/"&amp;N$348,$2:$2,0),FALSE),IFERROR(VLOOKUP($B$386,$4:$126,MATCH($Q389&amp;"/"&amp;N$348,$2:$2,0),FALSE),IFERROR(VLOOKUP($B$386,$4:$126,MATCH($Q388&amp;"/"&amp;N$348,$2:$2,0),FALSE),IFERROR(VLOOKUP($B$386,$4:$126,MATCH($Q387&amp;"/"&amp;N$348,$2:$2,0),FALSE),""))))</f>
        <v>2088.46</v>
      </c>
      <c r="O390" s="8">
        <f>IFERROR(VLOOKUP($B$386,$4:$126,MATCH($Q390&amp;"/"&amp;O$348,$2:$2,0),FALSE),IFERROR(VLOOKUP($B$386,$4:$126,MATCH($Q389&amp;"/"&amp;O$348,$2:$2,0),FALSE),IFERROR(VLOOKUP($B$386,$4:$126,MATCH($Q388&amp;"/"&amp;O$348,$2:$2,0),FALSE),IFERROR(VLOOKUP($B$386,$4:$126,MATCH($Q387&amp;"/"&amp;O$348,$2:$2,0),FALSE),""))))</f>
        <v>3612.44</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5.1781062957639915E-3</v>
      </c>
      <c r="M391" s="12">
        <f t="shared" si="23"/>
        <v>1.5008338142011653E-3</v>
      </c>
      <c r="N391" s="12">
        <f t="shared" si="23"/>
        <v>4.8008587267495373E-4</v>
      </c>
      <c r="O391" s="12">
        <f t="shared" si="23"/>
        <v>8.046760364128848E-4</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2047308.59</v>
      </c>
      <c r="O393" s="8">
        <f t="shared" si="24"/>
        <v>2258724.42</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f t="shared" si="24"/>
        <v>1697128.43</v>
      </c>
      <c r="N394" s="8">
        <f t="shared" si="24"/>
        <v>2101647.52</v>
      </c>
      <c r="O394" s="8">
        <f t="shared" si="24"/>
        <v>2122005.7200000002</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1701712.92</v>
      </c>
      <c r="N395" s="8">
        <f t="shared" si="24"/>
        <v>2164980.04</v>
      </c>
      <c r="O395" s="8">
        <f t="shared" si="24"/>
        <v>2192269.7200000002</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1765661.41</v>
      </c>
      <c r="M396" s="8">
        <f t="shared" si="24"/>
        <v>1865910.74</v>
      </c>
      <c r="N396" s="8">
        <f>IFERROR(VLOOKUP($B$392,$4:$126,MATCH($Q396&amp;"/"&amp;N$348,$2:$2,0),FALSE),IFERROR(VLOOKUP($B$392,$4:$126,MATCH($Q395&amp;"/"&amp;N$348,$2:$2,0),FALSE),IFERROR(VLOOKUP($B$392,$4:$126,MATCH($Q394&amp;"/"&amp;N$348,$2:$2,0),FALSE),IFERROR(VLOOKUP($B$392,$4:$126,MATCH($Q393&amp;"/"&amp;N$348,$2:$2,0),FALSE),""))))</f>
        <v>2236692.06</v>
      </c>
      <c r="O396" s="8">
        <f>IFERROR(VLOOKUP($B$392,$4:$126,MATCH($Q396&amp;"/"&amp;O$348,$2:$2,0),FALSE),IFERROR(VLOOKUP($B$392,$4:$126,MATCH($Q395&amp;"/"&amp;O$348,$2:$2,0),FALSE),IFERROR(VLOOKUP($B$392,$4:$126,MATCH($Q394&amp;"/"&amp;O$348,$2:$2,0),FALSE),IFERROR(VLOOKUP($B$392,$4:$126,MATCH($Q393&amp;"/"&amp;O$348,$2:$2,0),FALSE),""))))</f>
        <v>2360628.15</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0.61784657897639828</v>
      </c>
      <c r="M397" s="12">
        <f t="shared" si="25"/>
        <v>0.45921504635292554</v>
      </c>
      <c r="N397" s="12">
        <f>+N396/N$402</f>
        <v>0.51416079768357548</v>
      </c>
      <c r="O397" s="12">
        <f>+O396/O$402</f>
        <v>0.5258332050322444</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4357471.76</v>
      </c>
      <c r="O399" s="8">
        <f t="shared" si="26"/>
        <v>4544870.16</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f t="shared" si="26"/>
        <v>2936217.49</v>
      </c>
      <c r="N400" s="8">
        <f t="shared" si="26"/>
        <v>4108832.38</v>
      </c>
      <c r="O400" s="8">
        <f t="shared" si="26"/>
        <v>4249092.3099999996</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2957097.06</v>
      </c>
      <c r="N401" s="8">
        <f t="shared" si="26"/>
        <v>4239597.05</v>
      </c>
      <c r="O401" s="8">
        <f t="shared" si="26"/>
        <v>4277877.62</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2857766.75</v>
      </c>
      <c r="M402" s="8">
        <f t="shared" si="26"/>
        <v>4063261.33</v>
      </c>
      <c r="N402" s="8">
        <f>IFERROR(VLOOKUP($B$398,$4:$126,MATCH($Q402&amp;"/"&amp;N$348,$2:$2,0),FALSE),IFERROR(VLOOKUP($B$398,$4:$126,MATCH($Q401&amp;"/"&amp;N$348,$2:$2,0),FALSE),IFERROR(VLOOKUP($B$398,$4:$126,MATCH($Q400&amp;"/"&amp;N$348,$2:$2,0),FALSE),IFERROR(VLOOKUP($B$398,$4:$126,MATCH($Q399&amp;"/"&amp;N$348,$2:$2,0),FALSE),""))))</f>
        <v>4350180.08</v>
      </c>
      <c r="O402" s="8">
        <f>IFERROR(VLOOKUP($B$398,$4:$126,MATCH($Q402&amp;"/"&amp;O$348,$2:$2,0),FALSE),IFERROR(VLOOKUP($B$398,$4:$126,MATCH($Q401&amp;"/"&amp;O$348,$2:$2,0),FALSE),IFERROR(VLOOKUP($B$398,$4:$126,MATCH($Q400&amp;"/"&amp;O$348,$2:$2,0),FALSE),IFERROR(VLOOKUP($B$398,$4:$126,MATCH($Q399&amp;"/"&amp;O$348,$2:$2,0),FALSE),""))))</f>
        <v>4489309.78</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268075.81</v>
      </c>
      <c r="O405" s="8">
        <f t="shared" si="27"/>
        <v>357606.83</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f t="shared" si="27"/>
        <v>243234.04</v>
      </c>
      <c r="N406" s="8">
        <f t="shared" si="27"/>
        <v>255974.01</v>
      </c>
      <c r="O406" s="8">
        <f t="shared" si="27"/>
        <v>300578.38</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248425.75</v>
      </c>
      <c r="N407" s="8">
        <f t="shared" si="27"/>
        <v>289141.69</v>
      </c>
      <c r="O407" s="8">
        <f t="shared" si="27"/>
        <v>287799.03999999998</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269187.88</v>
      </c>
      <c r="M408" s="8">
        <f t="shared" si="27"/>
        <v>256321.89</v>
      </c>
      <c r="N408" s="8">
        <f>IFERROR(VLOOKUP($B$404,$4:$126,MATCH($Q408&amp;"/"&amp;N$348,$2:$2,0),FALSE),IFERROR(VLOOKUP($B$404,$4:$126,MATCH($Q407&amp;"/"&amp;N$348,$2:$2,0),FALSE),IFERROR(VLOOKUP($B$404,$4:$126,MATCH($Q406&amp;"/"&amp;N$348,$2:$2,0),FALSE),IFERROR(VLOOKUP($B$404,$4:$126,MATCH($Q405&amp;"/"&amp;N$348,$2:$2,0),FALSE),""))))</f>
        <v>297744.44</v>
      </c>
      <c r="O408" s="8">
        <f>IFERROR(VLOOKUP($B$404,$4:$126,MATCH($Q408&amp;"/"&amp;O$348,$2:$2,0),FALSE),IFERROR(VLOOKUP($B$404,$4:$126,MATCH($Q407&amp;"/"&amp;O$348,$2:$2,0),FALSE),IFERROR(VLOOKUP($B$404,$4:$126,MATCH($Q406&amp;"/"&amp;O$348,$2:$2,0),FALSE),IFERROR(VLOOKUP($B$404,$4:$126,MATCH($Q405&amp;"/"&amp;O$348,$2:$2,0),FALSE),""))))</f>
        <v>430841.29</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9.4195189302975837E-2</v>
      </c>
      <c r="M409" s="12">
        <f t="shared" si="28"/>
        <v>6.3082797089007325E-2</v>
      </c>
      <c r="N409" s="12">
        <f>+N408/N$402</f>
        <v>6.8444164270091548E-2</v>
      </c>
      <c r="O409" s="12">
        <f>+O408/O$402</f>
        <v>9.5970496827688281E-2</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333112.42</v>
      </c>
      <c r="O411" s="8">
        <f t="shared" si="29"/>
        <v>435116.77</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f t="shared" si="29"/>
        <v>639961.52</v>
      </c>
      <c r="N412" s="8">
        <f t="shared" si="29"/>
        <v>312037.90999999997</v>
      </c>
      <c r="O412" s="8">
        <f t="shared" si="29"/>
        <v>355301.41</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586320.86</v>
      </c>
      <c r="N413" s="8">
        <f t="shared" si="29"/>
        <v>324304.63</v>
      </c>
      <c r="O413" s="8">
        <f t="shared" si="29"/>
        <v>307884.74</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445606.99</v>
      </c>
      <c r="M414" s="8">
        <f t="shared" si="29"/>
        <v>284211.21000000002</v>
      </c>
      <c r="N414" s="8">
        <f>IFERROR(VLOOKUP($B$410,$4:$126,MATCH($Q414&amp;"/"&amp;N$348,$2:$2,0),FALSE),IFERROR(VLOOKUP($B$410,$4:$126,MATCH($Q413&amp;"/"&amp;N$348,$2:$2,0),FALSE),IFERROR(VLOOKUP($B$410,$4:$126,MATCH($Q412&amp;"/"&amp;N$348,$2:$2,0),FALSE),IFERROR(VLOOKUP($B$410,$4:$126,MATCH($Q411&amp;"/"&amp;N$348,$2:$2,0),FALSE),""))))</f>
        <v>346238.44</v>
      </c>
      <c r="O414" s="8">
        <f>IFERROR(VLOOKUP($B$410,$4:$126,MATCH($Q414&amp;"/"&amp;O$348,$2:$2,0),FALSE),IFERROR(VLOOKUP($B$410,$4:$126,MATCH($Q413&amp;"/"&amp;O$348,$2:$2,0),FALSE),IFERROR(VLOOKUP($B$410,$4:$126,MATCH($Q412&amp;"/"&amp;O$348,$2:$2,0),FALSE),IFERROR(VLOOKUP($B$410,$4:$126,MATCH($Q411&amp;"/"&amp;O$348,$2:$2,0),FALSE),""))))</f>
        <v>465397.65</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0.15592839758528229</v>
      </c>
      <c r="M415" s="12">
        <f t="shared" si="30"/>
        <v>6.9946574172230269E-2</v>
      </c>
      <c r="N415" s="12">
        <f>+N414/N$402</f>
        <v>7.9591748762731673E-2</v>
      </c>
      <c r="O415" s="12">
        <f>+O414/O$402</f>
        <v>0.10366797410001856</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0</v>
      </c>
      <c r="O417" s="8">
        <f t="shared" si="31"/>
        <v>0</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f t="shared" si="31"/>
        <v>349210.98</v>
      </c>
      <c r="N418" s="8">
        <f t="shared" si="31"/>
        <v>0</v>
      </c>
      <c r="O418" s="8">
        <f t="shared" si="31"/>
        <v>0</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323598.53999999998</v>
      </c>
      <c r="N419" s="8">
        <f t="shared" si="31"/>
        <v>0</v>
      </c>
      <c r="O419" s="8">
        <f t="shared" si="31"/>
        <v>0</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140585.85</v>
      </c>
      <c r="M420" s="8">
        <f t="shared" si="31"/>
        <v>0</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4.9194305308507075E-2</v>
      </c>
      <c r="M421" s="12">
        <f t="shared" si="32"/>
        <v>0</v>
      </c>
      <c r="N421" s="12">
        <f>+N420/N$402</f>
        <v>0</v>
      </c>
      <c r="O421" s="12">
        <f>+O420/O$402</f>
        <v>0</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0</v>
      </c>
      <c r="O423" s="8">
        <f t="shared" si="33"/>
        <v>0</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f t="shared" si="33"/>
        <v>389249.02</v>
      </c>
      <c r="N424" s="8">
        <f t="shared" si="33"/>
        <v>0</v>
      </c>
      <c r="O424" s="8">
        <f t="shared" si="33"/>
        <v>0</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355001.46</v>
      </c>
      <c r="N425" s="8">
        <f t="shared" si="33"/>
        <v>0</v>
      </c>
      <c r="O425" s="8">
        <f t="shared" si="33"/>
        <v>0</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457994.15</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0.16026295708003463</v>
      </c>
      <c r="M427" s="12">
        <f t="shared" si="34"/>
        <v>0</v>
      </c>
      <c r="N427" s="12">
        <f>+N426/N$402</f>
        <v>0</v>
      </c>
      <c r="O427" s="12">
        <f>+O426/O$402</f>
        <v>0</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0</v>
      </c>
      <c r="O429" s="8">
        <f t="shared" si="35"/>
        <v>0</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f t="shared" si="35"/>
        <v>738460</v>
      </c>
      <c r="N430" s="8">
        <f t="shared" si="35"/>
        <v>0</v>
      </c>
      <c r="O430" s="8">
        <f t="shared" si="35"/>
        <v>0</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678600</v>
      </c>
      <c r="N431" s="8">
        <f t="shared" si="35"/>
        <v>0</v>
      </c>
      <c r="O431" s="8">
        <f t="shared" si="35"/>
        <v>0</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598580</v>
      </c>
      <c r="M432" s="8">
        <f t="shared" si="35"/>
        <v>0</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0.31554603061327874</v>
      </c>
      <c r="M433" s="13">
        <f t="shared" si="36"/>
        <v>0</v>
      </c>
      <c r="N433" s="13">
        <f t="shared" si="36"/>
        <v>0</v>
      </c>
      <c r="O433" s="13">
        <f t="shared" si="36"/>
        <v>0</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189545.26</v>
      </c>
      <c r="O435" s="8">
        <f t="shared" si="37"/>
        <v>191089.08</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f t="shared" si="37"/>
        <v>457004.89</v>
      </c>
      <c r="N436" s="8">
        <f t="shared" si="37"/>
        <v>190641.65</v>
      </c>
      <c r="O436" s="8">
        <f t="shared" si="37"/>
        <v>191404.59</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424418.42</v>
      </c>
      <c r="N437" s="8">
        <f t="shared" si="37"/>
        <v>191779.86</v>
      </c>
      <c r="O437" s="8">
        <f t="shared" si="37"/>
        <v>192353.13</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515194.05</v>
      </c>
      <c r="M438" s="8">
        <f t="shared" si="37"/>
        <v>67889.83</v>
      </c>
      <c r="N438" s="8">
        <f>IFERROR(VLOOKUP($B$434,$4:$126,MATCH($Q438&amp;"/"&amp;N$348,$2:$2,0),FALSE),IFERROR(VLOOKUP($B$434,$4:$126,MATCH($Q437&amp;"/"&amp;N$348,$2:$2,0),FALSE),IFERROR(VLOOKUP($B$434,$4:$126,MATCH($Q436&amp;"/"&amp;N$348,$2:$2,0),FALSE),IFERROR(VLOOKUP($B$434,$4:$126,MATCH($Q435&amp;"/"&amp;N$348,$2:$2,0),FALSE),""))))</f>
        <v>189637.89</v>
      </c>
      <c r="O438" s="8">
        <f>IFERROR(VLOOKUP($B$434,$4:$126,MATCH($Q438&amp;"/"&amp;O$348,$2:$2,0),FALSE),IFERROR(VLOOKUP($B$434,$4:$126,MATCH($Q437&amp;"/"&amp;O$348,$2:$2,0),FALSE),IFERROR(VLOOKUP($B$434,$4:$126,MATCH($Q436&amp;"/"&amp;O$348,$2:$2,0),FALSE),IFERROR(VLOOKUP($B$434,$4:$126,MATCH($Q435&amp;"/"&amp;O$348,$2:$2,0),FALSE),""))))</f>
        <v>189269.23</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0.1802785514248145</v>
      </c>
      <c r="M439" s="12">
        <f t="shared" si="38"/>
        <v>1.6708211578407142E-2</v>
      </c>
      <c r="N439" s="12">
        <f>+N438/N$402</f>
        <v>4.3593112586732277E-2</v>
      </c>
      <c r="O439" s="12">
        <f>+O438/O$402</f>
        <v>4.2159984335052948E-2</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f t="shared" si="39"/>
        <v>522657.68</v>
      </c>
      <c r="O441" s="8">
        <f t="shared" si="39"/>
        <v>626205.84</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f t="shared" si="39"/>
        <v>1096966.4099999999</v>
      </c>
      <c r="N442" s="8">
        <f t="shared" si="39"/>
        <v>502679.56</v>
      </c>
      <c r="O442" s="8">
        <f t="shared" si="39"/>
        <v>546705.99</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1010739.28</v>
      </c>
      <c r="N443" s="8">
        <f t="shared" si="39"/>
        <v>516084.49</v>
      </c>
      <c r="O443" s="8">
        <f t="shared" si="39"/>
        <v>500237.87</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960801.04</v>
      </c>
      <c r="M444" s="8">
        <f t="shared" si="39"/>
        <v>352101.04</v>
      </c>
      <c r="N444" s="8">
        <f>IFERROR(VLOOKUP($B$440,$4:$126,MATCH($Q444&amp;"/"&amp;N$348,$2:$2,0),FALSE),IFERROR(VLOOKUP($B$440,$4:$126,MATCH($Q443&amp;"/"&amp;N$348,$2:$2,0),FALSE),IFERROR(VLOOKUP($B$440,$4:$126,MATCH($Q442&amp;"/"&amp;N$348,$2:$2,0),FALSE),IFERROR(VLOOKUP($B$440,$4:$126,MATCH($Q441&amp;"/"&amp;N$348,$2:$2,0),FALSE),""))))</f>
        <v>535876.32999999996</v>
      </c>
      <c r="O444" s="8">
        <f>IFERROR(VLOOKUP($B$440,$4:$126,MATCH($Q444&amp;"/"&amp;O$348,$2:$2,0),FALSE),IFERROR(VLOOKUP($B$440,$4:$126,MATCH($Q443&amp;"/"&amp;O$348,$2:$2,0),FALSE),IFERROR(VLOOKUP($B$440,$4:$126,MATCH($Q442&amp;"/"&amp;O$348,$2:$2,0),FALSE),IFERROR(VLOOKUP($B$440,$4:$126,MATCH($Q441&amp;"/"&amp;O$348,$2:$2,0),FALSE),""))))</f>
        <v>654666.89</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0.33620694901009679</v>
      </c>
      <c r="M445" s="12">
        <f t="shared" si="40"/>
        <v>8.6654785750637398E-2</v>
      </c>
      <c r="N445" s="12">
        <f>+N444/N$402</f>
        <v>0.12318486134946394</v>
      </c>
      <c r="O445" s="12">
        <f>+O444/O$402</f>
        <v>0.14582796066258541</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f t="shared" si="41"/>
        <v>475525.35</v>
      </c>
      <c r="O448" s="8">
        <f t="shared" si="41"/>
        <v>539075.57999999996</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f t="shared" si="41"/>
        <v>175087.87</v>
      </c>
      <c r="N449" s="8">
        <f t="shared" si="41"/>
        <v>246864.09</v>
      </c>
      <c r="O449" s="8">
        <f t="shared" si="41"/>
        <v>322797.58</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282194.57</v>
      </c>
      <c r="N450" s="8">
        <f t="shared" si="41"/>
        <v>364223.82</v>
      </c>
      <c r="O450" s="8">
        <f t="shared" si="41"/>
        <v>398051.01</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246302.5</v>
      </c>
      <c r="M451" s="8">
        <f t="shared" si="41"/>
        <v>351871.55</v>
      </c>
      <c r="N451" s="8">
        <f>IFERROR(VLOOKUP($B$447,$4:$126,MATCH($Q451&amp;"/"&amp;N$348,$2:$2,0),FALSE),IFERROR(VLOOKUP($B$447,$4:$126,MATCH($Q450&amp;"/"&amp;N$348,$2:$2,0),FALSE),IFERROR(VLOOKUP($B$447,$4:$126,MATCH($Q449&amp;"/"&amp;N$348,$2:$2,0),FALSE),IFERROR(VLOOKUP($B$447,$4:$126,MATCH($Q448&amp;"/"&amp;N$348,$2:$2,0),FALSE),""))))</f>
        <v>434715.01</v>
      </c>
      <c r="O451" s="8">
        <f>IFERROR(VLOOKUP($B$447,$4:$126,MATCH($Q451&amp;"/"&amp;O$348,$2:$2,0),FALSE),IFERROR(VLOOKUP($B$447,$4:$126,MATCH($Q450&amp;"/"&amp;O$348,$2:$2,0),FALSE),IFERROR(VLOOKUP($B$447,$4:$126,MATCH($Q449&amp;"/"&amp;O$348,$2:$2,0),FALSE),IFERROR(VLOOKUP($B$447,$4:$126,MATCH($Q448&amp;"/"&amp;O$348,$2:$2,0),FALSE),""))))</f>
        <v>438954.15</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8.6187054979207103E-2</v>
      </c>
      <c r="M452" s="12">
        <f t="shared" si="42"/>
        <v>8.6598306488940499E-2</v>
      </c>
      <c r="N452" s="12">
        <f>+N451/N$402</f>
        <v>9.9930348170781932E-2</v>
      </c>
      <c r="O452" s="12">
        <f>+O451/O$402</f>
        <v>9.777764768106513E-2</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f t="shared" si="43"/>
        <v>3834814.09</v>
      </c>
      <c r="O454" s="8">
        <f t="shared" si="43"/>
        <v>3918664.32</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f t="shared" si="43"/>
        <v>1839251.08</v>
      </c>
      <c r="N455" s="8">
        <f t="shared" si="43"/>
        <v>3606152.82</v>
      </c>
      <c r="O455" s="8">
        <f t="shared" si="43"/>
        <v>3702386.32</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1946357.78</v>
      </c>
      <c r="N456" s="8">
        <f t="shared" si="43"/>
        <v>3723512.56</v>
      </c>
      <c r="O456" s="8">
        <f t="shared" si="43"/>
        <v>3777639.75</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1896965.71</v>
      </c>
      <c r="M457" s="8">
        <f t="shared" si="43"/>
        <v>3711160.29</v>
      </c>
      <c r="N457" s="8">
        <f>IFERROR(VLOOKUP($B$453,$4:$126,MATCH($Q457&amp;"/"&amp;N$348,$2:$2,0),FALSE),IFERROR(VLOOKUP($B$453,$4:$126,MATCH($Q456&amp;"/"&amp;N$348,$2:$2,0),FALSE),IFERROR(VLOOKUP($B$453,$4:$126,MATCH($Q455&amp;"/"&amp;N$348,$2:$2,0),FALSE),IFERROR(VLOOKUP($B$453,$4:$126,MATCH($Q454&amp;"/"&amp;N$348,$2:$2,0),FALSE),""))))</f>
        <v>3814303.75</v>
      </c>
      <c r="O457" s="8">
        <f>IFERROR(VLOOKUP($B$453,$4:$126,MATCH($Q457&amp;"/"&amp;O$348,$2:$2,0),FALSE),IFERROR(VLOOKUP($B$453,$4:$126,MATCH($Q456&amp;"/"&amp;O$348,$2:$2,0),FALSE),IFERROR(VLOOKUP($B$453,$4:$126,MATCH($Q455&amp;"/"&amp;O$348,$2:$2,0),FALSE),IFERROR(VLOOKUP($B$453,$4:$126,MATCH($Q454&amp;"/"&amp;O$348,$2:$2,0),FALSE),""))))</f>
        <v>3834642.89</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0.66379305098990316</v>
      </c>
      <c r="M458" s="12">
        <f t="shared" si="44"/>
        <v>0.91334521424936255</v>
      </c>
      <c r="N458" s="12">
        <f>+N457/N$402</f>
        <v>0.87681513865053606</v>
      </c>
      <c r="O458" s="12">
        <f>+O457/O$402</f>
        <v>0.85417203933741459</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f t="shared" si="45"/>
        <v>602632.36</v>
      </c>
      <c r="O461" s="7">
        <f t="shared" si="45"/>
        <v>630644.02</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f t="shared" si="45"/>
        <v>505997.59</v>
      </c>
      <c r="N462" s="7">
        <f t="shared" si="45"/>
        <v>464473.15</v>
      </c>
      <c r="O462" s="7">
        <f t="shared" si="45"/>
        <v>576944.71</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502890.14</v>
      </c>
      <c r="N463" s="7">
        <f t="shared" si="45"/>
        <v>613906.88</v>
      </c>
      <c r="O463" s="7">
        <f t="shared" si="45"/>
        <v>587026.13</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476834.24</v>
      </c>
      <c r="M464" s="18">
        <f t="shared" si="45"/>
        <v>567537.68999999994</v>
      </c>
      <c r="N464" s="18">
        <f t="shared" si="45"/>
        <v>630917.68000000005</v>
      </c>
      <c r="O464" s="18">
        <f t="shared" si="45"/>
        <v>683938.58</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476834.24</v>
      </c>
      <c r="M465" s="16">
        <f t="shared" si="46"/>
        <v>1576425.42</v>
      </c>
      <c r="N465" s="16">
        <f>IF(N462="",N461*4,IF(N463="",(N462+N461)*2,IF(N464="",((N463+N462+N461)/3)*4,SUM(N461:N464))))</f>
        <v>2311930.0700000003</v>
      </c>
      <c r="O465" s="16">
        <f>IF(O462="",O461*4,IF(O463="",(O462+O461)*2,IF(O464="",((O463+O462+O461)/3)*4,SUM(O461:O464))))</f>
        <v>2478553.44</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2.3060239549911516</v>
      </c>
      <c r="N466" s="12">
        <f>N465/M465-1</f>
        <v>0.46656482486815043</v>
      </c>
      <c r="O466" s="12">
        <f>O465/N465-1</f>
        <v>7.2071111562643342E-2</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f t="shared" si="48"/>
        <v>23739.360000000001</v>
      </c>
      <c r="O468" s="7">
        <f t="shared" si="48"/>
        <v>15875.42</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f t="shared" si="48"/>
        <v>10982.07</v>
      </c>
      <c r="N469" s="7">
        <f t="shared" si="48"/>
        <v>14386.49</v>
      </c>
      <c r="O469" s="7">
        <f t="shared" si="48"/>
        <v>14137.56</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10676.73</v>
      </c>
      <c r="N470" s="7">
        <f t="shared" si="48"/>
        <v>17792.12</v>
      </c>
      <c r="O470" s="7">
        <f t="shared" si="48"/>
        <v>13794.16</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11550.64</v>
      </c>
      <c r="M471" s="18">
        <f t="shared" si="48"/>
        <v>22679.87</v>
      </c>
      <c r="N471" s="18">
        <f t="shared" si="48"/>
        <v>11984.55</v>
      </c>
      <c r="O471" s="18">
        <f t="shared" si="48"/>
        <v>12595.85</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11550.64</v>
      </c>
      <c r="M472" s="112">
        <f t="shared" si="49"/>
        <v>44338.67</v>
      </c>
      <c r="N472" s="112">
        <f>IF(N469="",N468*4,IF(N470="",(N469+N468)*2,IF(N471="",((N470+N469+N468)/3)*4,SUM(N468:N471))))</f>
        <v>67902.52</v>
      </c>
      <c r="O472" s="112">
        <f>IF(O469="",O468*4,IF(O470="",(O469+O468)*2,IF(O471="",((O470+O469+O468)/3)*4,SUM(O468:O471))))</f>
        <v>56402.99</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f t="shared" si="50"/>
        <v>0</v>
      </c>
      <c r="O474" s="7">
        <f t="shared" si="50"/>
        <v>0</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f t="shared" si="50"/>
        <v>65785.03</v>
      </c>
      <c r="N475" s="7">
        <f t="shared" si="50"/>
        <v>0</v>
      </c>
      <c r="O475" s="7">
        <f t="shared" si="50"/>
        <v>0</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f t="shared" si="50"/>
        <v>0</v>
      </c>
      <c r="N476" s="7">
        <f t="shared" si="50"/>
        <v>0</v>
      </c>
      <c r="O476" s="7">
        <f t="shared" si="50"/>
        <v>0</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f t="shared" si="50"/>
        <v>0</v>
      </c>
      <c r="M477" s="18">
        <f t="shared" si="50"/>
        <v>0</v>
      </c>
      <c r="N477" s="18">
        <f t="shared" si="50"/>
        <v>0</v>
      </c>
      <c r="O477" s="18">
        <f t="shared" si="50"/>
        <v>0</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65785.03</v>
      </c>
      <c r="N478" s="112">
        <f>IF(N475="",N474*4,IF(N476="",(N475+N474)*2,IF(N477="",((N476+N475+N474)/3)*4,SUM(N474:N477))))</f>
        <v>0</v>
      </c>
      <c r="O478" s="112">
        <f>IF(O475="",O474*4,IF(O476="",(O475+O474)*2,IF(O477="",((O476+O475+O474)/3)*4,SUM(O474:O477))))</f>
        <v>0</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f t="shared" si="54"/>
        <v>0</v>
      </c>
      <c r="O486" s="7">
        <f t="shared" si="54"/>
        <v>5846.61</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f t="shared" si="54"/>
        <v>0</v>
      </c>
      <c r="N487" s="7">
        <f t="shared" si="54"/>
        <v>0</v>
      </c>
      <c r="O487" s="7">
        <f t="shared" si="54"/>
        <v>3596.41</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f t="shared" si="54"/>
        <v>0</v>
      </c>
      <c r="N488" s="7">
        <f t="shared" si="54"/>
        <v>0</v>
      </c>
      <c r="O488" s="7">
        <f t="shared" si="54"/>
        <v>10253.51</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f t="shared" si="54"/>
        <v>0</v>
      </c>
      <c r="M489" s="18">
        <f t="shared" si="54"/>
        <v>0</v>
      </c>
      <c r="N489" s="18">
        <f t="shared" si="54"/>
        <v>0</v>
      </c>
      <c r="O489" s="18">
        <f t="shared" si="54"/>
        <v>-1502.35</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18194.18</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f t="shared" si="56"/>
        <v>626371.72</v>
      </c>
      <c r="O492" s="7">
        <f t="shared" si="56"/>
        <v>646519.43999999994</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f t="shared" si="56"/>
        <v>582764.68000000005</v>
      </c>
      <c r="N493" s="7">
        <f t="shared" si="56"/>
        <v>478859.63</v>
      </c>
      <c r="O493" s="7">
        <f t="shared" si="56"/>
        <v>591082.26</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513566.86</v>
      </c>
      <c r="N494" s="7">
        <f t="shared" si="56"/>
        <v>631699</v>
      </c>
      <c r="O494" s="7">
        <f t="shared" si="56"/>
        <v>600820.28</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488384.88</v>
      </c>
      <c r="M495" s="7">
        <f t="shared" si="56"/>
        <v>590217.56000000006</v>
      </c>
      <c r="N495" s="7">
        <f t="shared" si="56"/>
        <v>642902.23</v>
      </c>
      <c r="O495" s="7">
        <f t="shared" si="56"/>
        <v>696534.43</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488384.88</v>
      </c>
      <c r="M496" s="16">
        <f t="shared" si="57"/>
        <v>1686549.1</v>
      </c>
      <c r="N496" s="16">
        <f>IF(N493="",N492*4,IF(N494="",(N493+N492)*2,IF(N495="",((N494+N493+N492)/3)*4,SUM(N492:N495))))</f>
        <v>2379832.58</v>
      </c>
      <c r="O496" s="16">
        <f>IF(O493="",O492*4,IF(O494="",(O493+O492)*2,IF(O495="",((O494+O493+O492)/3)*4,SUM(O492:O495))))</f>
        <v>2534956.41</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f t="shared" si="58"/>
        <v>351221.21</v>
      </c>
      <c r="O499" s="7">
        <f t="shared" si="58"/>
        <v>400348.8</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f t="shared" si="58"/>
        <v>314048.69</v>
      </c>
      <c r="N500" s="7">
        <f t="shared" si="58"/>
        <v>296632.36</v>
      </c>
      <c r="O500" s="7">
        <f t="shared" si="58"/>
        <v>371053.58</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307087.56</v>
      </c>
      <c r="N501" s="7">
        <f t="shared" si="58"/>
        <v>368493.22</v>
      </c>
      <c r="O501" s="7">
        <f t="shared" si="58"/>
        <v>406030.34</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309323.62</v>
      </c>
      <c r="M502" s="18">
        <f t="shared" si="58"/>
        <v>366759.72</v>
      </c>
      <c r="N502" s="18">
        <f t="shared" si="58"/>
        <v>409866.06</v>
      </c>
      <c r="O502" s="18">
        <f t="shared" si="58"/>
        <v>493967.35999999999</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309323.62</v>
      </c>
      <c r="M503" s="18">
        <f t="shared" si="59"/>
        <v>987895.97</v>
      </c>
      <c r="N503" s="18">
        <f>IF(N500="",N499*4,IF(N501="",(N500+N499)*2,IF(N502="",((N501+N500+N499)/3)*4,SUM(N499:N502))))</f>
        <v>1426212.85</v>
      </c>
      <c r="O503" s="18">
        <f>IF(O500="",O499*4,IF(O501="",(O500+O499)*2,IF(O502="",((O501+O500+O499)/3)*4,SUM(O499:O502))))</f>
        <v>1671400.08</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0.64870261833546183</v>
      </c>
      <c r="M504" s="22">
        <f t="shared" si="60"/>
        <v>0.62666838371586275</v>
      </c>
      <c r="N504" s="23">
        <f t="shared" si="60"/>
        <v>0.61689272893967761</v>
      </c>
      <c r="O504" s="23">
        <f t="shared" si="60"/>
        <v>0.67434498406457599</v>
      </c>
      <c r="P504" s="6"/>
      <c r="Q504" s="11" t="s">
        <v>390</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2.1937294992215595</v>
      </c>
      <c r="N505" s="10">
        <f>N503/M503-1</f>
        <v>0.44368728419855796</v>
      </c>
      <c r="O505" s="10">
        <f>O503/N503-1</f>
        <v>0.17191489334849286</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f t="shared" si="62"/>
        <v>251411.14999999997</v>
      </c>
      <c r="O507" s="16">
        <f t="shared" si="62"/>
        <v>230295.22000000003</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f t="shared" si="62"/>
        <v>191948.90000000002</v>
      </c>
      <c r="N508" s="7">
        <f t="shared" si="62"/>
        <v>167840.79000000004</v>
      </c>
      <c r="O508" s="7">
        <f t="shared" si="62"/>
        <v>205891.12999999995</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195802.58000000002</v>
      </c>
      <c r="N509" s="7">
        <f t="shared" si="62"/>
        <v>245413.66000000003</v>
      </c>
      <c r="O509" s="7">
        <f t="shared" si="62"/>
        <v>180995.78999999998</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167510.62</v>
      </c>
      <c r="M510" s="18">
        <f t="shared" si="62"/>
        <v>200777.96999999997</v>
      </c>
      <c r="N510" s="18">
        <f t="shared" si="62"/>
        <v>221051.62000000005</v>
      </c>
      <c r="O510" s="18">
        <f t="shared" si="62"/>
        <v>189971.21999999997</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167510.62</v>
      </c>
      <c r="M511" s="16">
        <f t="shared" si="62"/>
        <v>588529.44999999995</v>
      </c>
      <c r="N511" s="16">
        <f t="shared" si="62"/>
        <v>885717.2200000002</v>
      </c>
      <c r="O511" s="16">
        <f t="shared" si="62"/>
        <v>807153.35999999987</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0.35129738166453817</v>
      </c>
      <c r="M512" s="10">
        <f t="shared" si="63"/>
        <v>0.3733316162841373</v>
      </c>
      <c r="N512" s="10">
        <f t="shared" si="63"/>
        <v>0.38310727106032239</v>
      </c>
      <c r="O512" s="10">
        <f t="shared" si="63"/>
        <v>0.32565501593542395</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2.513385897562793</v>
      </c>
      <c r="N513" s="10">
        <f>N511/M511-1</f>
        <v>0.50496669283075013</v>
      </c>
      <c r="O513" s="10">
        <f>O511/N511-1</f>
        <v>-8.8700838400771254E-2</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f t="shared" si="65"/>
        <v>36013.49</v>
      </c>
      <c r="O516" s="16">
        <f t="shared" si="65"/>
        <v>43222.79</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f t="shared" si="65"/>
        <v>33210.06</v>
      </c>
      <c r="N517" s="7">
        <f t="shared" si="65"/>
        <v>26209.85</v>
      </c>
      <c r="O517" s="7">
        <f t="shared" si="65"/>
        <v>37472.39</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33162.01</v>
      </c>
      <c r="N518" s="7">
        <f t="shared" si="65"/>
        <v>39390.959999999999</v>
      </c>
      <c r="O518" s="7">
        <f t="shared" si="65"/>
        <v>38993.82</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32625.42</v>
      </c>
      <c r="M519" s="18">
        <f t="shared" si="65"/>
        <v>29636.54</v>
      </c>
      <c r="N519" s="18">
        <f t="shared" si="65"/>
        <v>40210.879999999997</v>
      </c>
      <c r="O519" s="18">
        <f t="shared" si="65"/>
        <v>49080.71</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32625.42</v>
      </c>
      <c r="M520" s="18">
        <f t="shared" si="66"/>
        <v>96008.610000000015</v>
      </c>
      <c r="N520" s="18">
        <f>IF(N517="",N516*4,IF(N518="",(N517+N516)*2,IF(N519="",((N518+N517+N516)/3)*4,SUM(N516:N519))))</f>
        <v>141825.18</v>
      </c>
      <c r="O520" s="18">
        <f>IF(O517="",O516*4,IF(O518="",(O517+O516)*2,IF(O519="",((O518+O517+O516)/3)*4,SUM(O516:O519))))</f>
        <v>168769.71</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6.6802682343482869E-2</v>
      </c>
      <c r="M521" s="10">
        <f t="shared" si="67"/>
        <v>5.9236634493796084E-2</v>
      </c>
      <c r="N521" s="10">
        <f>+N520/(N$465+N$472)</f>
        <v>5.9594603669159758E-2</v>
      </c>
      <c r="O521" s="10">
        <f>+O520/(O$465+O$472)</f>
        <v>6.6576966768616214E-2</v>
      </c>
      <c r="P521" s="6"/>
      <c r="Q521" s="11" t="s">
        <v>390</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1.9427547599387234</v>
      </c>
      <c r="N522" s="10">
        <f>N520/M520-1</f>
        <v>0.47721313744673499</v>
      </c>
      <c r="O522" s="10">
        <f>O520/N520-1</f>
        <v>0.18998410578431835</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f t="shared" si="69"/>
        <v>72721</v>
      </c>
      <c r="O524" s="16">
        <f t="shared" si="69"/>
        <v>77838.02</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f t="shared" si="69"/>
        <v>80928.009999999995</v>
      </c>
      <c r="N525" s="7">
        <f t="shared" si="69"/>
        <v>69254.28</v>
      </c>
      <c r="O525" s="7">
        <f t="shared" si="69"/>
        <v>74944.789999999994</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55983.87</v>
      </c>
      <c r="N526" s="7">
        <f t="shared" si="69"/>
        <v>69054.16</v>
      </c>
      <c r="O526" s="7">
        <f t="shared" si="69"/>
        <v>76562.41</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60785.55</v>
      </c>
      <c r="M527" s="18">
        <f t="shared" si="69"/>
        <v>79839.009999999995</v>
      </c>
      <c r="N527" s="18">
        <f t="shared" si="69"/>
        <v>83398.23</v>
      </c>
      <c r="O527" s="18">
        <f t="shared" si="69"/>
        <v>79852.94</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60785.55</v>
      </c>
      <c r="M528" s="18">
        <f t="shared" si="70"/>
        <v>216750.89</v>
      </c>
      <c r="N528" s="18">
        <f>IF(N525="",N524*4,IF(N526="",(N525+N524)*2,IF(N527="",((N526+N525+N524)/3)*4,SUM(N524:N527))))</f>
        <v>294427.67</v>
      </c>
      <c r="O528" s="18">
        <f>IF(O525="",O524*4,IF(O526="",(O525+O524)*2,IF(O527="",((O526+O525+O524)/3)*4,SUM(O524:O527))))</f>
        <v>309198.16000000003</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0.12446239121899105</v>
      </c>
      <c r="M529" s="10">
        <f t="shared" si="71"/>
        <v>0.1337337687436054</v>
      </c>
      <c r="N529" s="10">
        <f t="shared" si="71"/>
        <v>0.12371780739417471</v>
      </c>
      <c r="O529" s="10">
        <f t="shared" si="71"/>
        <v>0.12197375715842186</v>
      </c>
      <c r="P529" s="6"/>
      <c r="Q529" s="11" t="s">
        <v>390</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2.5658292143445278</v>
      </c>
      <c r="N530" s="10">
        <f>N528/M528-1</f>
        <v>0.35836890911958874</v>
      </c>
      <c r="O530" s="10">
        <f>O528/N528-1</f>
        <v>5.0166786294236765E-2</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f t="shared" si="73"/>
        <v>108734.5</v>
      </c>
      <c r="O532" s="16">
        <f t="shared" si="73"/>
        <v>121060.82</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f t="shared" si="73"/>
        <v>114138.07</v>
      </c>
      <c r="N533" s="7">
        <f t="shared" si="73"/>
        <v>95464.13</v>
      </c>
      <c r="O533" s="7">
        <f t="shared" si="73"/>
        <v>112417.18</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89145.89</v>
      </c>
      <c r="N534" s="7">
        <f t="shared" si="73"/>
        <v>108445.12</v>
      </c>
      <c r="O534" s="7">
        <f t="shared" si="73"/>
        <v>115556.24</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93410.97</v>
      </c>
      <c r="M535" s="18">
        <f t="shared" si="73"/>
        <v>109475.55</v>
      </c>
      <c r="N535" s="18">
        <f t="shared" si="73"/>
        <v>123609.11</v>
      </c>
      <c r="O535" s="18">
        <f t="shared" si="73"/>
        <v>128933.65</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93410.97</v>
      </c>
      <c r="M536" s="25">
        <f t="shared" si="74"/>
        <v>312759.51</v>
      </c>
      <c r="N536" s="25">
        <f>IF(N533="",N532*4,IF(N534="",(N533+N532)*2,IF(N535="",((N534+N533+N532)/3)*4,SUM(N532:N535))))</f>
        <v>436252.86</v>
      </c>
      <c r="O536" s="25">
        <f>IF(O533="",O532*4,IF(O534="",(O533+O532)*2,IF(O535="",((O534+O533+O532)/3)*4,SUM(O532:O535))))</f>
        <v>477967.89</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0.19126507356247394</v>
      </c>
      <c r="M537" s="10">
        <f t="shared" si="75"/>
        <v>0.19297040940733085</v>
      </c>
      <c r="N537" s="10">
        <f t="shared" si="75"/>
        <v>0.18331241526531072</v>
      </c>
      <c r="O537" s="10">
        <f t="shared" si="75"/>
        <v>0.18855073181672002</v>
      </c>
      <c r="P537" s="6"/>
      <c r="Q537" s="11" t="s">
        <v>390</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2.3482096374761978</v>
      </c>
      <c r="N538" s="10">
        <f>N536/M536-1</f>
        <v>0.39485082324115406</v>
      </c>
      <c r="O538" s="10">
        <f>O536/N536-1</f>
        <v>9.5621218391553908E-2</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f t="shared" si="77"/>
        <v>0</v>
      </c>
      <c r="O540" s="16">
        <f t="shared" si="77"/>
        <v>0</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f t="shared" si="77"/>
        <v>0</v>
      </c>
      <c r="N541" s="7">
        <f t="shared" si="77"/>
        <v>0</v>
      </c>
      <c r="O541" s="7">
        <f t="shared" si="77"/>
        <v>0</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f t="shared" si="77"/>
        <v>0</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f t="shared" si="77"/>
        <v>0</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f t="shared" si="80"/>
        <v>166416.00999999995</v>
      </c>
      <c r="O547" s="16">
        <f t="shared" si="80"/>
        <v>125109.82000000004</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f t="shared" si="80"/>
        <v>88792.900000000023</v>
      </c>
      <c r="N548" s="7">
        <f t="shared" si="80"/>
        <v>86763.150000000023</v>
      </c>
      <c r="O548" s="7">
        <f t="shared" si="80"/>
        <v>107611.50999999995</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117333.42000000003</v>
      </c>
      <c r="N549" s="7">
        <f t="shared" si="80"/>
        <v>154760.66000000003</v>
      </c>
      <c r="O549" s="7">
        <f t="shared" si="80"/>
        <v>79233.709999999977</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85650.290000000008</v>
      </c>
      <c r="M550" s="18">
        <f t="shared" si="80"/>
        <v>113982.28999999996</v>
      </c>
      <c r="N550" s="18">
        <f t="shared" si="80"/>
        <v>109427.06000000004</v>
      </c>
      <c r="O550" s="18">
        <f t="shared" si="80"/>
        <v>73633.419999999984</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85650.290000000008</v>
      </c>
      <c r="M551" s="18">
        <f t="shared" si="80"/>
        <v>320108.61</v>
      </c>
      <c r="N551" s="18">
        <f t="shared" si="80"/>
        <v>517366.88000000024</v>
      </c>
      <c r="O551" s="18">
        <f t="shared" si="80"/>
        <v>385588.45999999985</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0.17537457343069263</v>
      </c>
      <c r="M552" s="10">
        <f t="shared" si="81"/>
        <v>0.19750475221844285</v>
      </c>
      <c r="N552" s="10">
        <f t="shared" si="81"/>
        <v>0.21739633374799702</v>
      </c>
      <c r="O552" s="10">
        <f t="shared" si="81"/>
        <v>0.15210851572703354</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2.7373908482971858</v>
      </c>
      <c r="N553" s="10">
        <f>N551/M551-1</f>
        <v>0.61622294383147103</v>
      </c>
      <c r="O553" s="10">
        <f>O551/N551-1</f>
        <v>-0.25470981057001629</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f t="shared" si="83"/>
        <v>192982.95999999996</v>
      </c>
      <c r="O555" s="16">
        <f t="shared" si="83"/>
        <v>158368.92000000004</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f t="shared" si="84"/>
        <v>114133.85000000002</v>
      </c>
      <c r="O556" s="7">
        <f t="shared" si="84"/>
        <v>141626.65999999995</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f t="shared" si="84"/>
        <v>141453.47000000003</v>
      </c>
      <c r="N557" s="7">
        <f t="shared" si="84"/>
        <v>181717.07000000004</v>
      </c>
      <c r="O557" s="7">
        <f t="shared" si="84"/>
        <v>116777.90999999997</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138181.55999999994</v>
      </c>
      <c r="N558" s="18">
        <f t="shared" si="84"/>
        <v>137404.81000000006</v>
      </c>
      <c r="O558" s="18">
        <f t="shared" si="84"/>
        <v>109512.90999999999</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183059.65000000002</v>
      </c>
      <c r="M559" s="18">
        <f t="shared" si="85"/>
        <v>419386.51</v>
      </c>
      <c r="N559" s="18">
        <f t="shared" si="85"/>
        <v>626238.69000000018</v>
      </c>
      <c r="O559" s="18">
        <f t="shared" si="85"/>
        <v>526286.39999999991</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0.37482661215883673</v>
      </c>
      <c r="M560" s="10">
        <f t="shared" si="86"/>
        <v>0.25875851555916446</v>
      </c>
      <c r="N560" s="10">
        <f t="shared" si="86"/>
        <v>0.26314400963808976</v>
      </c>
      <c r="O560" s="10">
        <f t="shared" si="86"/>
        <v>0.20761161563632866</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1.2909828026001358</v>
      </c>
      <c r="N561" s="10">
        <f>N559/M559-1</f>
        <v>0.49322564047184092</v>
      </c>
      <c r="O561" s="10">
        <f>O559/N559-1</f>
        <v>-0.15960733757922274</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f t="shared" si="88"/>
        <v>2209.92</v>
      </c>
      <c r="O563" s="16">
        <f t="shared" si="88"/>
        <v>2190.56</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f t="shared" si="88"/>
        <v>5049.33</v>
      </c>
      <c r="N564" s="7">
        <f t="shared" si="88"/>
        <v>2201.35</v>
      </c>
      <c r="O564" s="7">
        <f t="shared" si="88"/>
        <v>2313.3000000000002</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5253.85</v>
      </c>
      <c r="N565" s="7">
        <f t="shared" si="88"/>
        <v>2194.4899999999998</v>
      </c>
      <c r="O565" s="7">
        <f t="shared" si="88"/>
        <v>2179.3000000000002</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2559.54</v>
      </c>
      <c r="M566" s="18">
        <f t="shared" si="88"/>
        <v>2166.04</v>
      </c>
      <c r="N566" s="18">
        <f t="shared" si="88"/>
        <v>2185.02</v>
      </c>
      <c r="O566" s="18">
        <f t="shared" si="88"/>
        <v>2165.06</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2559.54</v>
      </c>
      <c r="M567" s="18">
        <f t="shared" si="89"/>
        <v>12469.220000000001</v>
      </c>
      <c r="N567" s="18">
        <f>IF(N564="",N563*4,IF(N565="",(N564+N563)*2,IF(N566="",((N565+N564+N563)/3)*4,SUM(N563:N566))))</f>
        <v>8790.7800000000007</v>
      </c>
      <c r="O567" s="18">
        <f>IF(O564="",O563*4,IF(O565="",(O564+O563)*2,IF(O566="",((O565+O564+O563)/3)*4,SUM(O563:O566))))</f>
        <v>8848.2200000000012</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5.2408256373538834E-3</v>
      </c>
      <c r="M568" s="10">
        <f t="shared" si="90"/>
        <v>7.6934207001094169E-3</v>
      </c>
      <c r="N568" s="10">
        <f t="shared" si="90"/>
        <v>3.6938648697133775E-3</v>
      </c>
      <c r="O568" s="10">
        <f t="shared" si="90"/>
        <v>3.490482082960298E-3</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f t="shared" si="91"/>
        <v>164206.08999999994</v>
      </c>
      <c r="O570" s="16">
        <f t="shared" si="91"/>
        <v>122919.26000000004</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f t="shared" si="91"/>
        <v>83743.570000000022</v>
      </c>
      <c r="N571" s="7">
        <f t="shared" si="91"/>
        <v>84561.800000000017</v>
      </c>
      <c r="O571" s="7">
        <f t="shared" si="91"/>
        <v>105298.20999999995</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112079.57000000002</v>
      </c>
      <c r="N572" s="7">
        <f t="shared" si="91"/>
        <v>152566.17000000004</v>
      </c>
      <c r="O572" s="7">
        <f t="shared" si="91"/>
        <v>77054.409999999974</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83090.750000000015</v>
      </c>
      <c r="M573" s="18">
        <f t="shared" si="91"/>
        <v>111816.24999999997</v>
      </c>
      <c r="N573" s="18">
        <f t="shared" si="91"/>
        <v>107242.04000000004</v>
      </c>
      <c r="O573" s="18">
        <f t="shared" si="91"/>
        <v>71468.359999999986</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83090.750000000015</v>
      </c>
      <c r="M574" s="18">
        <f t="shared" si="92"/>
        <v>307639.39</v>
      </c>
      <c r="N574" s="18">
        <f>IFERROR(N551-N567,"")</f>
        <v>508576.10000000021</v>
      </c>
      <c r="O574" s="18">
        <f>IFERROR(O551-O567,"")</f>
        <v>376740.23999999987</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0.17013374779333876</v>
      </c>
      <c r="M575" s="10">
        <f t="shared" si="93"/>
        <v>0.18981133151833346</v>
      </c>
      <c r="N575" s="10">
        <f t="shared" si="93"/>
        <v>0.21370246887828365</v>
      </c>
      <c r="O575" s="10">
        <f t="shared" si="93"/>
        <v>0.14861803364407325</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f t="shared" si="94"/>
        <v>31391.55</v>
      </c>
      <c r="O577" s="16">
        <f t="shared" si="94"/>
        <v>22658.03</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f t="shared" si="94"/>
        <v>29317.24</v>
      </c>
      <c r="N578" s="7">
        <f t="shared" si="94"/>
        <v>15387.71</v>
      </c>
      <c r="O578" s="7">
        <f t="shared" si="94"/>
        <v>18017.86</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8972.8700000000008</v>
      </c>
      <c r="N579" s="7">
        <f t="shared" si="94"/>
        <v>27091.67</v>
      </c>
      <c r="O579" s="7">
        <f t="shared" si="94"/>
        <v>13162.16</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16992.53</v>
      </c>
      <c r="M580" s="18">
        <f t="shared" si="94"/>
        <v>22289.27</v>
      </c>
      <c r="N580" s="18">
        <f t="shared" si="94"/>
        <v>11651.24</v>
      </c>
      <c r="O580" s="18">
        <f t="shared" si="94"/>
        <v>14427.56</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16992.53</v>
      </c>
      <c r="M581" s="18">
        <f t="shared" si="95"/>
        <v>60579.380000000005</v>
      </c>
      <c r="N581" s="18">
        <f>IF(N578="",N577*4,IF(N579="",(N578+N577)*2,IF(N580="",((N579+N578+N577)/3)*4,SUM(N577:N580))))</f>
        <v>85522.17</v>
      </c>
      <c r="O581" s="18">
        <f>IF(O578="",O577*4,IF(O579="",(O578+O577)*2,IF(O580="",((O579+O578+O577)/3)*4,SUM(O577:O580))))</f>
        <v>68265.61</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0.20450567602290262</v>
      </c>
      <c r="M582" s="10">
        <f t="shared" si="96"/>
        <v>0.19691685125237052</v>
      </c>
      <c r="N582" s="10">
        <f>+N581/N$574</f>
        <v>0.16816002560875346</v>
      </c>
      <c r="O582" s="10">
        <f>+O581/O$574</f>
        <v>0.18120073926799013</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f t="shared" si="97"/>
        <v>126136.76</v>
      </c>
      <c r="O584" s="16">
        <f t="shared" si="97"/>
        <v>104360.57</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f t="shared" si="97"/>
        <v>120211.34</v>
      </c>
      <c r="N585" s="7">
        <f t="shared" si="97"/>
        <v>71338.740000000005</v>
      </c>
      <c r="O585" s="7">
        <f t="shared" si="97"/>
        <v>83722</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103106.7</v>
      </c>
      <c r="N586" s="7">
        <f t="shared" si="97"/>
        <v>117359.74</v>
      </c>
      <c r="O586" s="7">
        <f t="shared" si="97"/>
        <v>75253.429999999993</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66098.22</v>
      </c>
      <c r="M587" s="18">
        <f t="shared" si="97"/>
        <v>89526.98</v>
      </c>
      <c r="N587" s="18">
        <f t="shared" si="97"/>
        <v>91020.75</v>
      </c>
      <c r="O587" s="18">
        <f t="shared" si="97"/>
        <v>57003.14</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66098.22</v>
      </c>
      <c r="M588" s="18">
        <f t="shared" si="98"/>
        <v>312845.01999999996</v>
      </c>
      <c r="N588" s="18">
        <f>IF(N585="",N584*4,IF(N586="",(N585+N584)*2,IF(N587="",((N586+N585+N584)/3)*4,SUM(N584:N587))))</f>
        <v>405855.99</v>
      </c>
      <c r="O588" s="18">
        <f>IF(O585="",O584*4,IF(O586="",(O585+O584)*2,IF(O587="",((O586+O585+O584)/3)*4,SUM(O584:O587))))</f>
        <v>320339.14</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0.13534043068655197</v>
      </c>
      <c r="M589" s="10">
        <f t="shared" si="99"/>
        <v>0.19302316847358086</v>
      </c>
      <c r="N589" s="10">
        <f t="shared" si="99"/>
        <v>0.17053972271217613</v>
      </c>
      <c r="O589" s="10">
        <f t="shared" si="99"/>
        <v>0.12636869660122718</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3.7330324477724206</v>
      </c>
      <c r="N590" s="10">
        <f>N588/M588-1</f>
        <v>0.2973068582009073</v>
      </c>
      <c r="O590" s="10">
        <f>O588/N588-1</f>
        <v>-0.21070737430781783</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f t="shared" si="101"/>
        <v>26566.95</v>
      </c>
      <c r="O593" s="8">
        <f t="shared" si="101"/>
        <v>33259.1</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f t="shared" si="101"/>
        <v>50958.58</v>
      </c>
      <c r="N594" s="8">
        <f t="shared" si="101"/>
        <v>53937.65</v>
      </c>
      <c r="O594" s="8">
        <f t="shared" si="101"/>
        <v>67274.25</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75078.63</v>
      </c>
      <c r="N595" s="8">
        <f t="shared" si="101"/>
        <v>80894.06</v>
      </c>
      <c r="O595" s="8">
        <f t="shared" si="101"/>
        <v>104818.45</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97409.36</v>
      </c>
      <c r="M596" s="7">
        <f t="shared" si="101"/>
        <v>99277.9</v>
      </c>
      <c r="N596" s="8">
        <f>IFERROR(VLOOKUP($B$592,$221:$343,MATCH($Q596&amp;"/"&amp;N$348,$219:$219,0),FALSE),IFERROR((VLOOKUP($B$592,$221:$343,MATCH($Q595&amp;"/"&amp;N$348,$219:$219,0),FALSE)/3)*4,IFERROR(VLOOKUP($B$592,$221:$343,MATCH($Q594&amp;"/"&amp;N$348,$219:$219,0),FALSE)*2,IFERROR(VLOOKUP($B$592,$221:$343,MATCH($Q593&amp;"/"&amp;N$348,$219:$219,0),FALSE)*4,""))))</f>
        <v>108871.81</v>
      </c>
      <c r="O596" s="8">
        <f>IFERROR(VLOOKUP($B$592,$221:$343,MATCH($Q596&amp;"/"&amp;O$348,$219:$219,0),FALSE),IFERROR((VLOOKUP($B$592,$221:$343,MATCH($Q595&amp;"/"&amp;O$348,$219:$219,0),FALSE)/3)*4,IFERROR(VLOOKUP($B$592,$221:$343,MATCH($Q594&amp;"/"&amp;O$348,$219:$219,0),FALSE)*2,IFERROR(VLOOKUP($B$592,$221:$343,MATCH($Q593&amp;"/"&amp;O$348,$219:$219,0),FALSE)*4,""))))</f>
        <v>140697.94</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0.19945203872814407</v>
      </c>
      <c r="M597" s="10">
        <f t="shared" si="102"/>
        <v>6.12537633407216E-2</v>
      </c>
      <c r="N597" s="10">
        <f t="shared" si="102"/>
        <v>4.5747675890092751E-2</v>
      </c>
      <c r="O597" s="10">
        <f t="shared" si="102"/>
        <v>5.5503099909295084E-2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f t="shared" si="103"/>
        <v>111177.56</v>
      </c>
      <c r="O599" s="8">
        <f t="shared" si="103"/>
        <v>75270.36</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f t="shared" si="103"/>
        <v>130272.28</v>
      </c>
      <c r="N600" s="8">
        <f t="shared" si="103"/>
        <v>216070.78</v>
      </c>
      <c r="O600" s="8">
        <f t="shared" si="103"/>
        <v>126884.94</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228732.43</v>
      </c>
      <c r="N601" s="8">
        <f t="shared" si="103"/>
        <v>255956.4</v>
      </c>
      <c r="O601" s="8">
        <f t="shared" si="103"/>
        <v>134136.66</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228956.75</v>
      </c>
      <c r="M602" s="7">
        <f t="shared" si="103"/>
        <v>315701.53999999998</v>
      </c>
      <c r="N602" s="8">
        <f t="shared" si="103"/>
        <v>398297.83</v>
      </c>
      <c r="O602" s="8">
        <f t="shared" si="103"/>
        <v>400718.18</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3.463886773350326</v>
      </c>
      <c r="M603" s="111">
        <f t="shared" si="104"/>
        <v>1.0091307830311635</v>
      </c>
      <c r="N603" s="111">
        <f>IFERROR(N602/N$588,IFERROR(N601/N$588,IFERROR(N600/N$588,N599/N$588)))</f>
        <v>0.98137723678785671</v>
      </c>
      <c r="O603" s="111">
        <f>IFERROR(O602/O$588,IFERROR(O601/O$588,IFERROR(O600/O$588,O599/O$588)))</f>
        <v>1.2509185733594714</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f t="shared" si="105"/>
        <v>80806.73</v>
      </c>
      <c r="O605" s="8">
        <f t="shared" si="105"/>
        <v>38250.85</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f t="shared" si="106"/>
        <v>98967.39</v>
      </c>
      <c r="N606" s="8">
        <f t="shared" si="106"/>
        <v>108119.93</v>
      </c>
      <c r="O606" s="8">
        <f t="shared" si="105"/>
        <v>59585.979999999996</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180650.88999999998</v>
      </c>
      <c r="N607" s="8">
        <f t="shared" si="106"/>
        <v>68841.359999999986</v>
      </c>
      <c r="O607" s="8">
        <f t="shared" si="105"/>
        <v>18179.380000000005</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-11678.209999999992</v>
      </c>
      <c r="M608" s="18">
        <f t="shared" si="106"/>
        <v>241906.93</v>
      </c>
      <c r="N608" s="18">
        <f t="shared" si="106"/>
        <v>85317.31</v>
      </c>
      <c r="O608" s="18">
        <f t="shared" si="105"/>
        <v>238735.57</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f t="shared" si="107"/>
        <v>-30370.83</v>
      </c>
      <c r="O611" s="8">
        <f t="shared" si="107"/>
        <v>-37019.51</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f t="shared" si="107"/>
        <v>-31304.89</v>
      </c>
      <c r="N612" s="8">
        <f t="shared" si="107"/>
        <v>-107950.85</v>
      </c>
      <c r="O612" s="8">
        <f t="shared" si="107"/>
        <v>-67298.960000000006</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-48081.54</v>
      </c>
      <c r="N613" s="8">
        <f t="shared" si="107"/>
        <v>-187115.04</v>
      </c>
      <c r="O613" s="8">
        <f t="shared" si="107"/>
        <v>-115957.28</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-240634.96</v>
      </c>
      <c r="M614" s="7">
        <f t="shared" si="107"/>
        <v>-73794.61</v>
      </c>
      <c r="N614" s="8">
        <f t="shared" si="107"/>
        <v>-312980.52</v>
      </c>
      <c r="O614" s="8">
        <f t="shared" si="107"/>
        <v>-161982.60999999999</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f t="shared" si="108"/>
        <v>-83156.3</v>
      </c>
      <c r="O616" s="8">
        <f t="shared" si="108"/>
        <v>-37396.800000000003</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f t="shared" si="108"/>
        <v>46657.77</v>
      </c>
      <c r="N617" s="8">
        <f t="shared" si="108"/>
        <v>-686947.69</v>
      </c>
      <c r="O617" s="8">
        <f t="shared" si="108"/>
        <v>142839.13</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10236.17</v>
      </c>
      <c r="N618" s="8">
        <f t="shared" si="108"/>
        <v>-757087.49</v>
      </c>
      <c r="O618" s="8">
        <f t="shared" si="108"/>
        <v>55720.89</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-202440.01</v>
      </c>
      <c r="M619" s="7">
        <f t="shared" si="108"/>
        <v>-146903.53</v>
      </c>
      <c r="N619" s="8">
        <f t="shared" si="108"/>
        <v>-771152.22</v>
      </c>
      <c r="O619" s="8">
        <f t="shared" si="108"/>
        <v>-156303.66</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f t="shared" si="109"/>
        <v>-164.49</v>
      </c>
      <c r="O621" s="7">
        <f t="shared" si="109"/>
        <v>-80.25</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f t="shared" si="109"/>
        <v>-110120</v>
      </c>
      <c r="N622" s="7">
        <f t="shared" si="109"/>
        <v>-300554.01</v>
      </c>
      <c r="O622" s="7">
        <f t="shared" si="109"/>
        <v>-300182.23</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-165980</v>
      </c>
      <c r="N623" s="7">
        <f t="shared" si="109"/>
        <v>-300936.88</v>
      </c>
      <c r="O623" s="7">
        <f t="shared" si="109"/>
        <v>-300298.53999999998</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-45760</v>
      </c>
      <c r="M624" s="7">
        <f t="shared" si="109"/>
        <v>830695.53</v>
      </c>
      <c r="N624" s="7">
        <f t="shared" si="109"/>
        <v>-304421.71999999997</v>
      </c>
      <c r="O624" s="7">
        <f t="shared" si="109"/>
        <v>-304310.52</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f t="shared" si="110"/>
        <v>27856.78</v>
      </c>
      <c r="O626" s="8">
        <f t="shared" si="110"/>
        <v>37793.31</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f t="shared" si="110"/>
        <v>66810.05</v>
      </c>
      <c r="N627" s="8">
        <f t="shared" si="110"/>
        <v>-771430.92</v>
      </c>
      <c r="O627" s="8">
        <f t="shared" si="110"/>
        <v>-30458.16</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72988.59</v>
      </c>
      <c r="N628" s="8">
        <f t="shared" si="110"/>
        <v>-802067.97</v>
      </c>
      <c r="O628" s="8">
        <f t="shared" si="110"/>
        <v>-110440.99</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-19243.259999999998</v>
      </c>
      <c r="M629" s="7">
        <f t="shared" si="110"/>
        <v>999493.54</v>
      </c>
      <c r="N629" s="8">
        <f t="shared" si="110"/>
        <v>-677276.1</v>
      </c>
      <c r="O629" s="8">
        <f t="shared" si="110"/>
        <v>-59896</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2.3129326422459077E-2</v>
      </c>
      <c r="M632" s="29">
        <f t="shared" si="111"/>
        <v>7.6993575995270763E-2</v>
      </c>
      <c r="N632" s="29">
        <f t="shared" si="111"/>
        <v>9.329636533115658E-2</v>
      </c>
      <c r="O632" s="29">
        <f t="shared" si="111"/>
        <v>7.1355989160543074E-2</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2.7302372891415544E-2</v>
      </c>
      <c r="M633" s="29">
        <f t="shared" si="112"/>
        <v>6.9270473483112993E-2</v>
      </c>
      <c r="N633" s="29">
        <f t="shared" si="112"/>
        <v>0.11282962249927771</v>
      </c>
      <c r="O633" s="29">
        <f t="shared" si="112"/>
        <v>8.2333493639819483E-2</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3.4844182818676253E-2</v>
      </c>
      <c r="M634" s="29">
        <f t="shared" si="113"/>
        <v>8.4298439181671653E-2</v>
      </c>
      <c r="N634" s="29">
        <f t="shared" si="113"/>
        <v>0.10640368900877388</v>
      </c>
      <c r="O634" s="29">
        <f t="shared" si="113"/>
        <v>8.3538193565659516E-2</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2.4508263211939294</v>
      </c>
      <c r="M636" s="27">
        <f t="shared" si="114"/>
        <v>7.7314001794651235</v>
      </c>
      <c r="N636" s="27">
        <f t="shared" si="114"/>
        <v>6.1041403144029873</v>
      </c>
      <c r="O636" s="27">
        <f>O378/O414</f>
        <v>4.573898536015383</v>
      </c>
      <c r="P636" s="6"/>
      <c r="Q636" s="89" t="s">
        <v>392</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1.3652469859146512</v>
      </c>
      <c r="M637" s="27">
        <f t="shared" si="115"/>
        <v>6.2810581257509162</v>
      </c>
      <c r="N637" s="27">
        <f t="shared" si="115"/>
        <v>4.8066990482050462</v>
      </c>
      <c r="O637" s="27">
        <f>(O378-O372)/O414</f>
        <v>3.2392433868112565</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0.31554603061327874</v>
      </c>
      <c r="M639" s="27">
        <f t="shared" si="116"/>
        <v>0</v>
      </c>
      <c r="N639" s="27">
        <f t="shared" si="116"/>
        <v>0</v>
      </c>
      <c r="O639" s="27">
        <f>O432/O457</f>
        <v>0</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9.0559170882362636</v>
      </c>
      <c r="M640" s="27">
        <f t="shared" si="117"/>
        <v>0</v>
      </c>
      <c r="N640" s="27">
        <f t="shared" si="117"/>
        <v>0</v>
      </c>
      <c r="O640" s="27">
        <f>O432/O588</f>
        <v>0</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129.35029983847889</v>
      </c>
      <c r="N642" s="44">
        <f t="shared" si="118"/>
        <v>109.54508549430302</v>
      </c>
      <c r="O642" s="44">
        <f>365/(O465/((O366+N366)/2))</f>
        <v>107.07568103716173</v>
      </c>
      <c r="P642" s="40"/>
      <c r="Q642" s="41" t="s">
        <v>60</v>
      </c>
    </row>
    <row r="643" spans="2:17">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165.51337973875934</v>
      </c>
      <c r="N643" s="44">
        <f t="shared" si="119"/>
        <v>110.22935361646755</v>
      </c>
      <c r="O643" s="44">
        <f>365/(O503/((O372+N372)/2))</f>
        <v>116.87352397697623</v>
      </c>
      <c r="P643" s="40"/>
      <c r="Q643" s="41" t="s">
        <v>61</v>
      </c>
    </row>
    <row r="644" spans="2:17">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97.080599513934658</v>
      </c>
      <c r="N644" s="44">
        <f t="shared" si="120"/>
        <v>70.899028307731214</v>
      </c>
      <c r="O644" s="44">
        <f>365/(O503/((O408+N408)/2))</f>
        <v>79.554199689280864</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197.7830800633036</v>
      </c>
      <c r="N645" s="47">
        <f>N643+N642-N644</f>
        <v>148.87541080303936</v>
      </c>
      <c r="O645" s="47">
        <f>O643+O642-O644</f>
        <v>144.3950053248571</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t="e">
        <v>#N/A</v>
      </c>
      <c r="C647" s="139" t="e">
        <v>#N/A</v>
      </c>
      <c r="D647" s="139" t="e">
        <v>#N/A</v>
      </c>
      <c r="E647" s="139" t="e">
        <v>#N/A</v>
      </c>
      <c r="F647" s="139" t="e">
        <v>#N/A</v>
      </c>
      <c r="G647" s="139" t="e">
        <v>#N/A</v>
      </c>
      <c r="H647" s="139" t="e">
        <v>#N/A</v>
      </c>
      <c r="I647" s="139" t="e">
        <v>#N/A</v>
      </c>
      <c r="J647" s="139" t="e">
        <v>#N/A</v>
      </c>
      <c r="K647" s="139" t="e">
        <v>#N/A</v>
      </c>
      <c r="L647" s="139" t="e">
        <v>#N/A</v>
      </c>
      <c r="M647" s="139">
        <v>2000000</v>
      </c>
      <c r="N647" s="140">
        <v>2000000</v>
      </c>
      <c r="O647" s="140">
        <v>2000000</v>
      </c>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#N/A</v>
      </c>
      <c r="M648" s="13">
        <f t="shared" si="122"/>
        <v>1.855580145</v>
      </c>
      <c r="N648" s="13">
        <f t="shared" si="122"/>
        <v>1.9071518750000001</v>
      </c>
      <c r="O648" s="13">
        <f t="shared" si="122"/>
        <v>1.917321445</v>
      </c>
      <c r="P648" s="6"/>
      <c r="Q648" s="90" t="s">
        <v>44</v>
      </c>
    </row>
    <row r="649" spans="2:17">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f t="shared" si="123"/>
        <v>0.15642250999999999</v>
      </c>
      <c r="N649" s="13">
        <f t="shared" si="123"/>
        <v>0.202927995</v>
      </c>
      <c r="O649" s="13">
        <f t="shared" si="123"/>
        <v>0.16016957000000001</v>
      </c>
      <c r="P649" s="6"/>
      <c r="Q649" s="89" t="s">
        <v>45</v>
      </c>
    </row>
    <row r="650" spans="2:17">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f>+N649/M649-1</f>
        <v>0.2973068582009073</v>
      </c>
      <c r="O650" s="93">
        <f>+O649/N649-1</f>
        <v>-0.21070737430781783</v>
      </c>
      <c r="P650" s="31"/>
      <c r="Q650" s="94" t="s">
        <v>46</v>
      </c>
    </row>
    <row r="651" spans="2:17">
      <c r="B651" s="138">
        <v>0</v>
      </c>
      <c r="C651" s="138">
        <v>0</v>
      </c>
      <c r="D651" s="138">
        <v>0</v>
      </c>
      <c r="E651" s="138">
        <v>0</v>
      </c>
      <c r="F651" s="138">
        <v>0</v>
      </c>
      <c r="G651" s="138">
        <v>0</v>
      </c>
      <c r="H651" s="138">
        <v>0</v>
      </c>
      <c r="I651" s="138">
        <v>0</v>
      </c>
      <c r="J651" s="138">
        <v>0</v>
      </c>
      <c r="K651" s="138">
        <v>0</v>
      </c>
      <c r="L651" s="138">
        <v>0</v>
      </c>
      <c r="M651" s="138">
        <v>0.15</v>
      </c>
      <c r="N651" s="138">
        <v>0.15</v>
      </c>
      <c r="O651" s="138"/>
      <c r="P651" s="6"/>
      <c r="Q651" s="90" t="s">
        <v>47</v>
      </c>
    </row>
    <row r="652" spans="2:17">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3.3928198869960728E-2</v>
      </c>
      <c r="N652" s="93">
        <f t="shared" si="125"/>
        <v>2.0544664424127782E-2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f t="shared" si="126"/>
        <v>0.95894126746847375</v>
      </c>
      <c r="N653" s="97">
        <f>+N651/N649</f>
        <v>0.73917844602958793</v>
      </c>
      <c r="O653" s="97">
        <f>+O651/O649</f>
        <v>0</v>
      </c>
      <c r="P653" s="28"/>
      <c r="Q653" s="98" t="s">
        <v>49</v>
      </c>
    </row>
    <row r="654" spans="2:17">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8842202.3565068562</v>
      </c>
      <c r="N654" s="16">
        <f>+N661*N647</f>
        <v>14602331.47676426</v>
      </c>
      <c r="O654" s="16">
        <f>+O661*O647</f>
        <v>25600000</v>
      </c>
      <c r="P654" s="6"/>
      <c r="Q654" s="89" t="s">
        <v>50</v>
      </c>
    </row>
    <row r="655" spans="2:17">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f t="shared" si="128"/>
        <v>2.3825978038008313</v>
      </c>
      <c r="N655" s="34">
        <f>+N661/N$648</f>
        <v>3.828308502374584</v>
      </c>
      <c r="O655" s="34">
        <f>+O661/O$648</f>
        <v>6.6759801979891797</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28.263842449871369</v>
      </c>
      <c r="N656" s="34">
        <f>+N661/N$649</f>
        <v>35.979095631345146</v>
      </c>
      <c r="O656" s="34">
        <f>+O661/O$649</f>
        <v>79.915304761072903</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18.480847384687831</v>
      </c>
      <c r="N657" s="34">
        <f t="shared" si="130"/>
        <v>22.653995071374872</v>
      </c>
      <c r="O657" s="34">
        <f t="shared" si="130"/>
        <v>47.962726872668576</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5.6090204105607837</v>
      </c>
      <c r="N658" s="34">
        <f t="shared" si="131"/>
        <v>6.3160783564548986</v>
      </c>
      <c r="O658" s="34">
        <f t="shared" si="131"/>
        <v>10.328605220632241</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25">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4.9400000000000004</v>
      </c>
      <c r="N659" s="145">
        <v>11.2</v>
      </c>
      <c r="O659" s="145">
        <v>24</v>
      </c>
      <c r="P659" s="31"/>
      <c r="Q659" s="37" t="s">
        <v>55</v>
      </c>
    </row>
    <row r="660" spans="1:17" s="71" customFormat="1" ht="14.25">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4</v>
      </c>
      <c r="N660" s="145">
        <v>2.78</v>
      </c>
      <c r="O660" s="145">
        <v>8.35</v>
      </c>
      <c r="P660" s="38"/>
      <c r="Q660" s="39" t="s">
        <v>56</v>
      </c>
    </row>
    <row r="661" spans="1:17" s="3" customFormat="1" ht="14.25">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4.4211011782534282</v>
      </c>
      <c r="N661" s="147">
        <v>7.3011657383821298</v>
      </c>
      <c r="O661" s="149" t="str">
        <f>VLOOKUP($P661,Price!$A$1:$F$1200,6,FALSE)</f>
        <v>12.80</v>
      </c>
      <c r="P661" s="148" t="s">
        <v>177</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f t="shared" si="132"/>
        <v>1.2101670257142876</v>
      </c>
      <c r="O663" s="104">
        <f t="shared" si="132"/>
        <v>-3.7927151350823807</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0.15</v>
      </c>
      <c r="O672" s="57">
        <f>+N$651+N672</f>
        <v>0.3</v>
      </c>
      <c r="P672" s="31"/>
      <c r="Q672" s="36" t="s">
        <v>74</v>
      </c>
    </row>
    <row r="673" spans="1:17" s="3" customFormat="1" ht="14.25">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4.4211011782534282</v>
      </c>
      <c r="N673" s="60">
        <f t="shared" si="136"/>
        <v>7.4511657383821301</v>
      </c>
      <c r="O673" s="60">
        <f t="shared" si="136"/>
        <v>13.100000000000001</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0.15</v>
      </c>
      <c r="O676" s="57">
        <f>+N$651+N676</f>
        <v>0.3</v>
      </c>
      <c r="P676" s="31"/>
      <c r="Q676" s="36" t="s">
        <v>74</v>
      </c>
    </row>
    <row r="677" spans="1:17" s="3" customFormat="1" ht="14.25">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4.4211011782534282</v>
      </c>
      <c r="N677" s="60">
        <f t="shared" si="139"/>
        <v>7.4511657383821301</v>
      </c>
      <c r="O677" s="60">
        <f t="shared" si="139"/>
        <v>13.100000000000001</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0.15</v>
      </c>
      <c r="O680" s="57">
        <f>+N$651+N680</f>
        <v>0.3</v>
      </c>
      <c r="P680" s="31"/>
      <c r="Q680" s="36" t="s">
        <v>74</v>
      </c>
    </row>
    <row r="681" spans="1:17" s="3" customFormat="1" ht="14.25">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4.4211011782534282</v>
      </c>
      <c r="N681" s="60">
        <f t="shared" si="142"/>
        <v>7.4511657383821301</v>
      </c>
      <c r="O681" s="60">
        <f t="shared" si="142"/>
        <v>13.100000000000001</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0.15</v>
      </c>
      <c r="O684" s="57">
        <f>+N$651+N684</f>
        <v>0.3</v>
      </c>
      <c r="P684" s="31"/>
      <c r="Q684" s="36" t="s">
        <v>74</v>
      </c>
    </row>
    <row r="685" spans="1:17" s="3" customFormat="1" ht="14.25">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4.4211011782534282</v>
      </c>
      <c r="N685" s="60">
        <f t="shared" si="145"/>
        <v>7.4511657383821301</v>
      </c>
      <c r="O685" s="60">
        <f t="shared" si="145"/>
        <v>13.100000000000001</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0.15</v>
      </c>
      <c r="O688" s="57">
        <f>+N$651+N688</f>
        <v>0.3</v>
      </c>
      <c r="P688" s="31"/>
      <c r="Q688" s="36" t="s">
        <v>74</v>
      </c>
    </row>
    <row r="689" spans="1:17" s="3" customFormat="1" ht="14.25">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4.4211011782534282</v>
      </c>
      <c r="N689" s="60">
        <f t="shared" si="148"/>
        <v>7.4511657383821301</v>
      </c>
      <c r="O689" s="60">
        <f t="shared" si="148"/>
        <v>13.100000000000001</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0.15</v>
      </c>
      <c r="O692" s="57">
        <f>+N$651+N692</f>
        <v>0.3</v>
      </c>
      <c r="P692" s="31"/>
      <c r="Q692" s="36" t="s">
        <v>74</v>
      </c>
    </row>
    <row r="693" spans="1:17" s="3" customFormat="1" ht="14.25">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f t="shared" si="151"/>
        <v>4.4211011782534282</v>
      </c>
      <c r="N693" s="60">
        <f t="shared" si="151"/>
        <v>7.4511657383821301</v>
      </c>
      <c r="O693" s="60">
        <f t="shared" si="151"/>
        <v>13.100000000000001</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0.15</v>
      </c>
      <c r="O696" s="57">
        <f>+N$651+N696</f>
        <v>0.3</v>
      </c>
      <c r="P696" s="31"/>
      <c r="Q696" s="36" t="s">
        <v>74</v>
      </c>
    </row>
    <row r="697" spans="1:17" s="3" customFormat="1" ht="14.25">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f t="shared" si="154"/>
        <v>4.4211011782534282</v>
      </c>
      <c r="N697" s="60">
        <f t="shared" si="154"/>
        <v>7.4511657383821301</v>
      </c>
      <c r="O697" s="60">
        <f t="shared" si="154"/>
        <v>13.100000000000001</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0.15</v>
      </c>
      <c r="O700" s="57">
        <f>+N$651+N700</f>
        <v>0.3</v>
      </c>
      <c r="P700" s="31"/>
      <c r="Q700" s="36" t="s">
        <v>74</v>
      </c>
    </row>
    <row r="701" spans="1:17" s="3" customFormat="1" ht="14.25">
      <c r="B701" s="58"/>
      <c r="C701" s="59"/>
      <c r="D701" s="59"/>
      <c r="E701" s="59"/>
      <c r="F701" s="59"/>
      <c r="G701" s="59"/>
      <c r="H701" s="59"/>
      <c r="I701" s="59" t="e">
        <f t="shared" ref="I701:O701" si="157">+I$661+I700</f>
        <v>#N/A</v>
      </c>
      <c r="J701" s="59" t="e">
        <f t="shared" si="157"/>
        <v>#N/A</v>
      </c>
      <c r="K701" s="59" t="e">
        <f t="shared" si="157"/>
        <v>#N/A</v>
      </c>
      <c r="L701" s="59" t="e">
        <f t="shared" si="157"/>
        <v>#N/A</v>
      </c>
      <c r="M701" s="59">
        <f t="shared" si="157"/>
        <v>4.4211011782534282</v>
      </c>
      <c r="N701" s="60">
        <f t="shared" si="157"/>
        <v>7.4511657383821301</v>
      </c>
      <c r="O701" s="60">
        <f t="shared" si="157"/>
        <v>13.100000000000001</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0.15</v>
      </c>
      <c r="O704" s="57">
        <f>+N$651+N704</f>
        <v>0.3</v>
      </c>
      <c r="P704" s="31"/>
      <c r="Q704" s="36" t="s">
        <v>74</v>
      </c>
    </row>
    <row r="705" spans="1:17" s="3" customFormat="1" ht="14.25">
      <c r="B705" s="58"/>
      <c r="C705" s="59"/>
      <c r="D705" s="59"/>
      <c r="E705" s="59"/>
      <c r="F705" s="59"/>
      <c r="G705" s="59"/>
      <c r="H705" s="59"/>
      <c r="I705" s="59"/>
      <c r="J705" s="59" t="e">
        <f t="shared" ref="J705:O705" si="159">+J$661+J704</f>
        <v>#N/A</v>
      </c>
      <c r="K705" s="59" t="e">
        <f t="shared" si="159"/>
        <v>#N/A</v>
      </c>
      <c r="L705" s="59" t="e">
        <f t="shared" si="159"/>
        <v>#N/A</v>
      </c>
      <c r="M705" s="59">
        <f t="shared" si="159"/>
        <v>4.4211011782534282</v>
      </c>
      <c r="N705" s="60">
        <f t="shared" si="159"/>
        <v>7.4511657383821301</v>
      </c>
      <c r="O705" s="60">
        <f t="shared" si="159"/>
        <v>13.100000000000001</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0.15</v>
      </c>
      <c r="O708" s="75">
        <f>+N$651+N708</f>
        <v>0.3</v>
      </c>
      <c r="P708" s="31"/>
      <c r="Q708" s="36" t="s">
        <v>74</v>
      </c>
    </row>
    <row r="709" spans="1:17" s="3" customFormat="1" ht="14.25">
      <c r="B709" s="76"/>
      <c r="C709" s="77"/>
      <c r="D709" s="77"/>
      <c r="E709" s="77"/>
      <c r="F709" s="77"/>
      <c r="G709" s="77"/>
      <c r="H709" s="77"/>
      <c r="I709" s="77"/>
      <c r="J709" s="77"/>
      <c r="K709" s="77" t="e">
        <f>+K$661+K708</f>
        <v>#N/A</v>
      </c>
      <c r="L709" s="77" t="e">
        <f>+L$661+L708</f>
        <v>#N/A</v>
      </c>
      <c r="M709" s="77">
        <f>+M$661+M708</f>
        <v>4.4211011782534282</v>
      </c>
      <c r="N709" s="78">
        <f>+N$661+N708</f>
        <v>7.4511657383821301</v>
      </c>
      <c r="O709" s="78">
        <f>+O$661+O708</f>
        <v>13.100000000000001</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0.15</v>
      </c>
      <c r="O712" s="75">
        <f>+N$651+N712</f>
        <v>0.3</v>
      </c>
      <c r="P712" s="31"/>
      <c r="Q712" s="36" t="s">
        <v>74</v>
      </c>
    </row>
    <row r="713" spans="1:17" s="3" customFormat="1" ht="14.25">
      <c r="B713" s="76"/>
      <c r="C713" s="77"/>
      <c r="D713" s="77"/>
      <c r="E713" s="77"/>
      <c r="F713" s="77"/>
      <c r="G713" s="77"/>
      <c r="H713" s="77"/>
      <c r="I713" s="77"/>
      <c r="J713" s="77"/>
      <c r="K713" s="77"/>
      <c r="L713" s="77" t="e">
        <f>+L$661+L712</f>
        <v>#N/A</v>
      </c>
      <c r="M713" s="77">
        <f>+M$661+M712</f>
        <v>4.4211011782534282</v>
      </c>
      <c r="N713" s="78">
        <f>+N$661+N712</f>
        <v>7.4511657383821301</v>
      </c>
      <c r="O713" s="78">
        <f>+O$661+O712</f>
        <v>13.100000000000001</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0.15</v>
      </c>
      <c r="O716" s="75">
        <f>+N$651+N716</f>
        <v>0.3</v>
      </c>
      <c r="P716" s="31"/>
      <c r="Q716" s="36" t="s">
        <v>74</v>
      </c>
    </row>
    <row r="717" spans="1:17" s="3" customFormat="1" ht="14.25">
      <c r="B717" s="76"/>
      <c r="C717" s="77"/>
      <c r="D717" s="77"/>
      <c r="E717" s="77"/>
      <c r="F717" s="77"/>
      <c r="G717" s="77"/>
      <c r="H717" s="77"/>
      <c r="I717" s="77"/>
      <c r="J717" s="77"/>
      <c r="K717" s="77"/>
      <c r="L717" s="77"/>
      <c r="M717" s="77">
        <f>+M$661+M716</f>
        <v>4.4211011782534282</v>
      </c>
      <c r="N717" s="78">
        <f>+N$661+N716</f>
        <v>7.4511657383821301</v>
      </c>
      <c r="O717" s="78">
        <f>+O$661+O716</f>
        <v>13.100000000000001</v>
      </c>
      <c r="P717" s="31"/>
      <c r="Q717" s="36" t="s">
        <v>75</v>
      </c>
    </row>
    <row r="718" spans="1:17" s="3" customFormat="1" ht="14.25">
      <c r="B718" s="72"/>
      <c r="I718" s="61"/>
      <c r="J718" s="61"/>
      <c r="K718" s="61"/>
      <c r="L718" s="61"/>
      <c r="M718" s="61"/>
      <c r="N718" s="62"/>
      <c r="O718" s="62">
        <f>+O717/M717-1</f>
        <v>1.9630627013099038</v>
      </c>
      <c r="P718" s="31"/>
      <c r="Q718" s="63" t="s">
        <v>76</v>
      </c>
    </row>
    <row r="719" spans="1:17" s="70" customFormat="1" ht="14.25">
      <c r="A719" s="64"/>
      <c r="B719" s="65"/>
      <c r="C719" s="66"/>
      <c r="D719" s="66"/>
      <c r="E719" s="66"/>
      <c r="F719" s="66"/>
      <c r="G719" s="66"/>
      <c r="H719" s="66"/>
      <c r="I719" s="66"/>
      <c r="J719" s="66"/>
      <c r="K719" s="66"/>
      <c r="L719" s="66"/>
      <c r="M719" s="66"/>
      <c r="N719" s="67">
        <f>RATE(N$348-$M$348,,-$M717,N717)</f>
        <v>0.68536421989911112</v>
      </c>
      <c r="O719" s="67">
        <f>RATE(O$348-$M$348,,-$M717,O717)</f>
        <v>0.72135490277563363</v>
      </c>
      <c r="P719" s="68"/>
      <c r="Q719" s="69" t="s">
        <v>77</v>
      </c>
    </row>
    <row r="720" spans="1:17" s="3" customFormat="1" ht="14.25">
      <c r="B720" s="73"/>
      <c r="C720" s="74"/>
      <c r="D720" s="74"/>
      <c r="E720" s="74"/>
      <c r="F720" s="74"/>
      <c r="G720" s="74"/>
      <c r="H720" s="74"/>
      <c r="I720" s="74"/>
      <c r="J720" s="74"/>
      <c r="K720" s="74"/>
      <c r="L720" s="74"/>
      <c r="M720" s="74"/>
      <c r="N720" s="75"/>
      <c r="O720" s="75">
        <f>+N$651+N720</f>
        <v>0.15</v>
      </c>
      <c r="P720" s="31"/>
      <c r="Q720" s="36" t="s">
        <v>74</v>
      </c>
    </row>
    <row r="721" spans="1:17" s="3" customFormat="1" ht="14.25">
      <c r="B721" s="76"/>
      <c r="C721" s="77"/>
      <c r="D721" s="77"/>
      <c r="E721" s="77"/>
      <c r="F721" s="77"/>
      <c r="G721" s="77"/>
      <c r="H721" s="77"/>
      <c r="I721" s="77"/>
      <c r="J721" s="77"/>
      <c r="K721" s="77"/>
      <c r="L721" s="77"/>
      <c r="M721" s="77"/>
      <c r="N721" s="78">
        <f>+N$661+N720</f>
        <v>7.3011657383821298</v>
      </c>
      <c r="O721" s="78">
        <f>+O$661+O720</f>
        <v>12.950000000000001</v>
      </c>
      <c r="P721" s="31"/>
      <c r="Q721" s="36" t="s">
        <v>75</v>
      </c>
    </row>
    <row r="722" spans="1:17" s="3" customFormat="1" ht="14.25">
      <c r="B722" s="72"/>
      <c r="I722" s="61"/>
      <c r="J722" s="61"/>
      <c r="K722" s="61"/>
      <c r="L722" s="61"/>
      <c r="M722" s="61"/>
      <c r="N722" s="62"/>
      <c r="O722" s="62">
        <f>+O721/N721-1</f>
        <v>0.77368936194969873</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0.77368936194969884</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667" priority="1192" operator="lessThan">
      <formula>0</formula>
    </cfRule>
  </conditionalFormatting>
  <conditionalFormatting sqref="P583">
    <cfRule type="cellIs" dxfId="12666" priority="1187" operator="lessThan">
      <formula>0</formula>
    </cfRule>
  </conditionalFormatting>
  <conditionalFormatting sqref="B348:N348">
    <cfRule type="cellIs" dxfId="12665" priority="1186" operator="lessThan">
      <formula>0</formula>
    </cfRule>
  </conditionalFormatting>
  <conditionalFormatting sqref="P514:P515">
    <cfRule type="cellIs" dxfId="12664" priority="1188" operator="lessThan">
      <formula>0</formula>
    </cfRule>
  </conditionalFormatting>
  <conditionalFormatting sqref="P523 Q529 Q539:Q545">
    <cfRule type="cellIs" dxfId="12663" priority="1189" operator="lessThan">
      <formula>0</formula>
    </cfRule>
  </conditionalFormatting>
  <conditionalFormatting sqref="P531">
    <cfRule type="cellIs" dxfId="12662" priority="1190" operator="lessThan">
      <formula>0</formula>
    </cfRule>
  </conditionalFormatting>
  <conditionalFormatting sqref="P562">
    <cfRule type="cellIs" dxfId="12661" priority="1191" operator="lessThan">
      <formula>0</formula>
    </cfRule>
  </conditionalFormatting>
  <conditionalFormatting sqref="B348:N348">
    <cfRule type="cellIs" dxfId="12660" priority="1185" operator="lessThan">
      <formula>0</formula>
    </cfRule>
  </conditionalFormatting>
  <conditionalFormatting sqref="Q588">
    <cfRule type="cellIs" dxfId="12659" priority="1170" operator="lessThan">
      <formula>0</formula>
    </cfRule>
  </conditionalFormatting>
  <conditionalFormatting sqref="Q499:Q502">
    <cfRule type="cellIs" dxfId="12658" priority="1184" operator="lessThan">
      <formula>0</formula>
    </cfRule>
  </conditionalFormatting>
  <conditionalFormatting sqref="Q503">
    <cfRule type="cellIs" dxfId="12657" priority="1183" operator="lessThan">
      <formula>0</formula>
    </cfRule>
  </conditionalFormatting>
  <conditionalFormatting sqref="Q503">
    <cfRule type="cellIs" dxfId="12656" priority="1182" operator="lessThan">
      <formula>0</formula>
    </cfRule>
  </conditionalFormatting>
  <conditionalFormatting sqref="B514">
    <cfRule type="cellIs" dxfId="12655" priority="1180" operator="lessThan">
      <formula>0</formula>
    </cfRule>
  </conditionalFormatting>
  <conditionalFormatting sqref="B531">
    <cfRule type="cellIs" dxfId="12654" priority="1179" operator="lessThan">
      <formula>0</formula>
    </cfRule>
  </conditionalFormatting>
  <conditionalFormatting sqref="Q520">
    <cfRule type="cellIs" dxfId="12653" priority="1178" operator="lessThan">
      <formula>0</formula>
    </cfRule>
  </conditionalFormatting>
  <conditionalFormatting sqref="Q520">
    <cfRule type="cellIs" dxfId="12652" priority="1177" operator="lessThan">
      <formula>0</formula>
    </cfRule>
  </conditionalFormatting>
  <conditionalFormatting sqref="Q567">
    <cfRule type="cellIs" dxfId="12651" priority="1172" operator="lessThan">
      <formula>0</formula>
    </cfRule>
  </conditionalFormatting>
  <conditionalFormatting sqref="B523 B515">
    <cfRule type="cellIs" dxfId="12650" priority="1181" operator="lessThan">
      <formula>0</formula>
    </cfRule>
  </conditionalFormatting>
  <conditionalFormatting sqref="Q528">
    <cfRule type="cellIs" dxfId="12649" priority="1175" operator="lessThan">
      <formula>0</formula>
    </cfRule>
  </conditionalFormatting>
  <conditionalFormatting sqref="Q536">
    <cfRule type="cellIs" dxfId="12648" priority="1174" operator="lessThan">
      <formula>0</formula>
    </cfRule>
  </conditionalFormatting>
  <conditionalFormatting sqref="Q536">
    <cfRule type="cellIs" dxfId="12647" priority="1173" operator="lessThan">
      <formula>0</formula>
    </cfRule>
  </conditionalFormatting>
  <conditionalFormatting sqref="P539">
    <cfRule type="cellIs" dxfId="12646" priority="1161" operator="lessThan">
      <formula>0</formula>
    </cfRule>
  </conditionalFormatting>
  <conditionalFormatting sqref="Q528">
    <cfRule type="cellIs" dxfId="12645" priority="1176" operator="lessThan">
      <formula>0</formula>
    </cfRule>
  </conditionalFormatting>
  <conditionalFormatting sqref="Q567">
    <cfRule type="cellIs" dxfId="12644" priority="1171" operator="lessThan">
      <formula>0</formula>
    </cfRule>
  </conditionalFormatting>
  <conditionalFormatting sqref="P584:P587">
    <cfRule type="cellIs" dxfId="12643" priority="1163" operator="lessThan">
      <formula>0</formula>
    </cfRule>
  </conditionalFormatting>
  <conditionalFormatting sqref="P563:P566">
    <cfRule type="cellIs" dxfId="12642" priority="1164" operator="lessThan">
      <formula>0</formula>
    </cfRule>
  </conditionalFormatting>
  <conditionalFormatting sqref="Q366">
    <cfRule type="cellIs" dxfId="12641" priority="1126" operator="lessThan">
      <formula>0</formula>
    </cfRule>
  </conditionalFormatting>
  <conditionalFormatting sqref="Q588">
    <cfRule type="cellIs" dxfId="12640" priority="1169" operator="lessThan">
      <formula>0</formula>
    </cfRule>
  </conditionalFormatting>
  <conditionalFormatting sqref="Q544">
    <cfRule type="cellIs" dxfId="12639" priority="1160" operator="lessThan">
      <formula>0</formula>
    </cfRule>
  </conditionalFormatting>
  <conditionalFormatting sqref="J353:N354 K351:N352">
    <cfRule type="cellIs" dxfId="12638" priority="1149" operator="lessThan">
      <formula>0</formula>
    </cfRule>
  </conditionalFormatting>
  <conditionalFormatting sqref="P516:P519">
    <cfRule type="cellIs" dxfId="12637" priority="1168" operator="lessThan">
      <formula>0</formula>
    </cfRule>
  </conditionalFormatting>
  <conditionalFormatting sqref="P524:P527">
    <cfRule type="cellIs" dxfId="12636" priority="1167" operator="lessThan">
      <formula>0</formula>
    </cfRule>
  </conditionalFormatting>
  <conditionalFormatting sqref="P539:P543">
    <cfRule type="cellIs" dxfId="12635" priority="1166" operator="lessThan">
      <formula>0</formula>
    </cfRule>
  </conditionalFormatting>
  <conditionalFormatting sqref="P532:P535">
    <cfRule type="cellIs" dxfId="12634" priority="1165" operator="lessThan">
      <formula>0</formula>
    </cfRule>
  </conditionalFormatting>
  <conditionalFormatting sqref="Q544">
    <cfRule type="cellIs" dxfId="12633" priority="1159" operator="lessThan">
      <formula>0</formula>
    </cfRule>
  </conditionalFormatting>
  <conditionalFormatting sqref="Q354">
    <cfRule type="cellIs" dxfId="12632" priority="1142" operator="lessThan">
      <formula>0</formula>
    </cfRule>
  </conditionalFormatting>
  <conditionalFormatting sqref="Q540:Q543 B539">
    <cfRule type="cellIs" dxfId="12631" priority="1162" operator="lessThan">
      <formula>0</formula>
    </cfRule>
  </conditionalFormatting>
  <conditionalFormatting sqref="P555:P558">
    <cfRule type="cellIs" dxfId="12630" priority="1154" operator="lessThan">
      <formula>0</formula>
    </cfRule>
  </conditionalFormatting>
  <conditionalFormatting sqref="Q555:Q558 Q560">
    <cfRule type="cellIs" dxfId="12629" priority="1157" operator="lessThan">
      <formula>0</formula>
    </cfRule>
  </conditionalFormatting>
  <conditionalFormatting sqref="Q559">
    <cfRule type="cellIs" dxfId="12628" priority="1156" operator="lessThan">
      <formula>0</formula>
    </cfRule>
  </conditionalFormatting>
  <conditionalFormatting sqref="Q468:Q472">
    <cfRule type="cellIs" dxfId="12627" priority="1153" operator="lessThan">
      <formula>0</formula>
    </cfRule>
  </conditionalFormatting>
  <conditionalFormatting sqref="Q559">
    <cfRule type="cellIs" dxfId="12626" priority="1155" operator="lessThan">
      <formula>0</formula>
    </cfRule>
  </conditionalFormatting>
  <conditionalFormatting sqref="J351">
    <cfRule type="cellIs" dxfId="12625" priority="1148" operator="lessThan">
      <formula>0</formula>
    </cfRule>
  </conditionalFormatting>
  <conditionalFormatting sqref="P540:P543">
    <cfRule type="cellIs" dxfId="12624" priority="1158" operator="lessThan">
      <formula>0</formula>
    </cfRule>
  </conditionalFormatting>
  <conditionalFormatting sqref="P349:Q350 Q351:Q353">
    <cfRule type="cellIs" dxfId="12623" priority="1152" operator="lessThan">
      <formula>0</formula>
    </cfRule>
  </conditionalFormatting>
  <conditionalFormatting sqref="Q396">
    <cfRule type="cellIs" dxfId="12622" priority="1079" operator="lessThan">
      <formula>0</formula>
    </cfRule>
  </conditionalFormatting>
  <conditionalFormatting sqref="B349">
    <cfRule type="cellIs" dxfId="12621" priority="1147" operator="lessThan">
      <formula>0</formula>
    </cfRule>
  </conditionalFormatting>
  <conditionalFormatting sqref="P393:P395">
    <cfRule type="cellIs" dxfId="12620" priority="1083" operator="lessThan">
      <formula>0</formula>
    </cfRule>
  </conditionalFormatting>
  <conditionalFormatting sqref="Q397">
    <cfRule type="cellIs" dxfId="12619" priority="1081" operator="lessThan">
      <formula>0</formula>
    </cfRule>
  </conditionalFormatting>
  <conditionalFormatting sqref="P349:P350">
    <cfRule type="cellIs" dxfId="12618" priority="1151" operator="lessThan">
      <formula>0</formula>
    </cfRule>
  </conditionalFormatting>
  <conditionalFormatting sqref="P351:P354">
    <cfRule type="cellIs" dxfId="12617" priority="1150" operator="lessThan">
      <formula>0</formula>
    </cfRule>
  </conditionalFormatting>
  <conditionalFormatting sqref="C397:M397">
    <cfRule type="cellIs" dxfId="12616" priority="1078" operator="lessThan">
      <formula>0</formula>
    </cfRule>
  </conditionalFormatting>
  <conditionalFormatting sqref="Q355">
    <cfRule type="cellIs" dxfId="12615" priority="1145" operator="lessThan">
      <formula>0</formula>
    </cfRule>
  </conditionalFormatting>
  <conditionalFormatting sqref="P398:Q398 Q399:Q401">
    <cfRule type="cellIs" dxfId="12614" priority="1077" operator="lessThan">
      <formula>0</formula>
    </cfRule>
  </conditionalFormatting>
  <conditionalFormatting sqref="P399:P401">
    <cfRule type="cellIs" dxfId="12613" priority="1075" operator="lessThan">
      <formula>0</formula>
    </cfRule>
  </conditionalFormatting>
  <conditionalFormatting sqref="H385">
    <cfRule type="cellIs" dxfId="12612" priority="1040" operator="lessThan">
      <formula>0</formula>
    </cfRule>
  </conditionalFormatting>
  <conditionalFormatting sqref="Q402">
    <cfRule type="cellIs" dxfId="12611" priority="1073" operator="lessThan">
      <formula>0</formula>
    </cfRule>
  </conditionalFormatting>
  <conditionalFormatting sqref="B350">
    <cfRule type="cellIs" dxfId="12610" priority="1146" operator="lessThan">
      <formula>0</formula>
    </cfRule>
  </conditionalFormatting>
  <conditionalFormatting sqref="J352">
    <cfRule type="cellIs" dxfId="12609" priority="1143" operator="lessThan">
      <formula>0</formula>
    </cfRule>
  </conditionalFormatting>
  <conditionalFormatting sqref="P355">
    <cfRule type="cellIs" dxfId="12608" priority="1144" operator="lessThan">
      <formula>0</formula>
    </cfRule>
  </conditionalFormatting>
  <conditionalFormatting sqref="P440">
    <cfRule type="cellIs" dxfId="12607" priority="1027" operator="lessThan">
      <formula>0</formula>
    </cfRule>
  </conditionalFormatting>
  <conditionalFormatting sqref="Q354">
    <cfRule type="cellIs" dxfId="12606" priority="1141" operator="lessThan">
      <formula>0</formula>
    </cfRule>
  </conditionalFormatting>
  <conditionalFormatting sqref="P356:Q356 Q357:Q359">
    <cfRule type="cellIs" dxfId="12605" priority="1140" operator="lessThan">
      <formula>0</formula>
    </cfRule>
  </conditionalFormatting>
  <conditionalFormatting sqref="P356">
    <cfRule type="cellIs" dxfId="12604" priority="1139" operator="lessThan">
      <formula>0</formula>
    </cfRule>
  </conditionalFormatting>
  <conditionalFormatting sqref="P357:P360">
    <cfRule type="cellIs" dxfId="12603" priority="1138" operator="lessThan">
      <formula>0</formula>
    </cfRule>
  </conditionalFormatting>
  <conditionalFormatting sqref="B356">
    <cfRule type="cellIs" dxfId="12602" priority="1137" operator="lessThan">
      <formula>0</formula>
    </cfRule>
  </conditionalFormatting>
  <conditionalFormatting sqref="Q361">
    <cfRule type="cellIs" dxfId="12601" priority="1136" operator="lessThan">
      <formula>0</formula>
    </cfRule>
  </conditionalFormatting>
  <conditionalFormatting sqref="Q360">
    <cfRule type="cellIs" dxfId="12600" priority="1135" operator="lessThan">
      <formula>0</formula>
    </cfRule>
  </conditionalFormatting>
  <conditionalFormatting sqref="Q360">
    <cfRule type="cellIs" dxfId="12599" priority="1134" operator="lessThan">
      <formula>0</formula>
    </cfRule>
  </conditionalFormatting>
  <conditionalFormatting sqref="P362:Q362 Q363:Q365">
    <cfRule type="cellIs" dxfId="12598" priority="1133" operator="lessThan">
      <formula>0</formula>
    </cfRule>
  </conditionalFormatting>
  <conditionalFormatting sqref="P362">
    <cfRule type="cellIs" dxfId="12597" priority="1132" operator="lessThan">
      <formula>0</formula>
    </cfRule>
  </conditionalFormatting>
  <conditionalFormatting sqref="J363">
    <cfRule type="cellIs" dxfId="12596" priority="1130" operator="lessThan">
      <formula>0</formula>
    </cfRule>
  </conditionalFormatting>
  <conditionalFormatting sqref="K363:N364 J365:M366">
    <cfRule type="cellIs" dxfId="12595" priority="1131" operator="lessThan">
      <formula>0</formula>
    </cfRule>
  </conditionalFormatting>
  <conditionalFormatting sqref="P368">
    <cfRule type="cellIs" dxfId="12594" priority="1123" operator="lessThan">
      <formula>0</formula>
    </cfRule>
  </conditionalFormatting>
  <conditionalFormatting sqref="Q367">
    <cfRule type="cellIs" dxfId="12593" priority="1128" operator="lessThan">
      <formula>0</formula>
    </cfRule>
  </conditionalFormatting>
  <conditionalFormatting sqref="B362">
    <cfRule type="cellIs" dxfId="12592" priority="1129" operator="lessThan">
      <formula>0</formula>
    </cfRule>
  </conditionalFormatting>
  <conditionalFormatting sqref="P405:P407">
    <cfRule type="cellIs" dxfId="12591" priority="1061" operator="lessThan">
      <formula>0</formula>
    </cfRule>
  </conditionalFormatting>
  <conditionalFormatting sqref="J364">
    <cfRule type="cellIs" dxfId="12590" priority="1127" operator="lessThan">
      <formula>0</formula>
    </cfRule>
  </conditionalFormatting>
  <conditionalFormatting sqref="Q366">
    <cfRule type="cellIs" dxfId="12589" priority="1125" operator="lessThan">
      <formula>0</formula>
    </cfRule>
  </conditionalFormatting>
  <conditionalFormatting sqref="P368:Q368 Q369:Q371">
    <cfRule type="cellIs" dxfId="12588" priority="1124" operator="lessThan">
      <formula>0</formula>
    </cfRule>
  </conditionalFormatting>
  <conditionalFormatting sqref="Q372">
    <cfRule type="cellIs" dxfId="12587" priority="1115" operator="lessThan">
      <formula>0</formula>
    </cfRule>
  </conditionalFormatting>
  <conditionalFormatting sqref="I370 K369:N370 C371:M372">
    <cfRule type="cellIs" dxfId="12586" priority="1122" operator="lessThan">
      <formula>0</formula>
    </cfRule>
  </conditionalFormatting>
  <conditionalFormatting sqref="I369">
    <cfRule type="cellIs" dxfId="12585" priority="1120" operator="lessThan">
      <formula>0</formula>
    </cfRule>
  </conditionalFormatting>
  <conditionalFormatting sqref="C369:J369">
    <cfRule type="cellIs" dxfId="12584" priority="1121" operator="lessThan">
      <formula>0</formula>
    </cfRule>
  </conditionalFormatting>
  <conditionalFormatting sqref="B368">
    <cfRule type="cellIs" dxfId="12583" priority="1119" operator="lessThan">
      <formula>0</formula>
    </cfRule>
  </conditionalFormatting>
  <conditionalFormatting sqref="Q373">
    <cfRule type="cellIs" dxfId="12582" priority="1118" operator="lessThan">
      <formula>0</formula>
    </cfRule>
  </conditionalFormatting>
  <conditionalFormatting sqref="P411:P413">
    <cfRule type="cellIs" dxfId="12581" priority="1054" operator="lessThan">
      <formula>0</formula>
    </cfRule>
  </conditionalFormatting>
  <conditionalFormatting sqref="C370:J370">
    <cfRule type="cellIs" dxfId="12580" priority="1117" operator="lessThan">
      <formula>0</formula>
    </cfRule>
  </conditionalFormatting>
  <conditionalFormatting sqref="Q372">
    <cfRule type="cellIs" dxfId="12579" priority="1116" operator="lessThan">
      <formula>0</formula>
    </cfRule>
  </conditionalFormatting>
  <conditionalFormatting sqref="P374:Q374 Q375:Q377">
    <cfRule type="cellIs" dxfId="12578" priority="1114" operator="lessThan">
      <formula>0</formula>
    </cfRule>
  </conditionalFormatting>
  <conditionalFormatting sqref="P374">
    <cfRule type="cellIs" dxfId="12577" priority="1113" operator="lessThan">
      <formula>0</formula>
    </cfRule>
  </conditionalFormatting>
  <conditionalFormatting sqref="P375:P377">
    <cfRule type="cellIs" dxfId="12576" priority="1112" operator="lessThan">
      <formula>0</formula>
    </cfRule>
  </conditionalFormatting>
  <conditionalFormatting sqref="I376 K375:N376 C377:M378">
    <cfRule type="cellIs" dxfId="12575" priority="1111" operator="lessThan">
      <formula>0</formula>
    </cfRule>
  </conditionalFormatting>
  <conditionalFormatting sqref="I375">
    <cfRule type="cellIs" dxfId="12574" priority="1109" operator="lessThan">
      <formula>0</formula>
    </cfRule>
  </conditionalFormatting>
  <conditionalFormatting sqref="C375:J375">
    <cfRule type="cellIs" dxfId="12573" priority="1110" operator="lessThan">
      <formula>0</formula>
    </cfRule>
  </conditionalFormatting>
  <conditionalFormatting sqref="B374">
    <cfRule type="cellIs" dxfId="12572" priority="1108" operator="lessThan">
      <formula>0</formula>
    </cfRule>
  </conditionalFormatting>
  <conditionalFormatting sqref="Q379">
    <cfRule type="cellIs" dxfId="12571" priority="1107" operator="lessThan">
      <formula>0</formula>
    </cfRule>
  </conditionalFormatting>
  <conditionalFormatting sqref="C376:J376">
    <cfRule type="cellIs" dxfId="12570" priority="1106" operator="lessThan">
      <formula>0</formula>
    </cfRule>
  </conditionalFormatting>
  <conditionalFormatting sqref="Q378">
    <cfRule type="cellIs" dxfId="12569" priority="1105" operator="lessThan">
      <formula>0</formula>
    </cfRule>
  </conditionalFormatting>
  <conditionalFormatting sqref="Q378">
    <cfRule type="cellIs" dxfId="12568" priority="1104" operator="lessThan">
      <formula>0</formula>
    </cfRule>
  </conditionalFormatting>
  <conditionalFormatting sqref="P380:Q380 Q381:Q383">
    <cfRule type="cellIs" dxfId="12567" priority="1103" operator="lessThan">
      <formula>0</formula>
    </cfRule>
  </conditionalFormatting>
  <conditionalFormatting sqref="P380">
    <cfRule type="cellIs" dxfId="12566" priority="1102" operator="lessThan">
      <formula>0</formula>
    </cfRule>
  </conditionalFormatting>
  <conditionalFormatting sqref="P381:P383">
    <cfRule type="cellIs" dxfId="12565" priority="1101" operator="lessThan">
      <formula>0</formula>
    </cfRule>
  </conditionalFormatting>
  <conditionalFormatting sqref="I382 K381:N382 C383:N383 C384:M384">
    <cfRule type="cellIs" dxfId="12564" priority="1100" operator="lessThan">
      <formula>0</formula>
    </cfRule>
  </conditionalFormatting>
  <conditionalFormatting sqref="I381">
    <cfRule type="cellIs" dxfId="12563" priority="1098" operator="lessThan">
      <formula>0</formula>
    </cfRule>
  </conditionalFormatting>
  <conditionalFormatting sqref="C381:J381">
    <cfRule type="cellIs" dxfId="12562" priority="1099" operator="lessThan">
      <formula>0</formula>
    </cfRule>
  </conditionalFormatting>
  <conditionalFormatting sqref="B380">
    <cfRule type="cellIs" dxfId="12561" priority="1097" operator="lessThan">
      <formula>0</formula>
    </cfRule>
  </conditionalFormatting>
  <conditionalFormatting sqref="Q385">
    <cfRule type="cellIs" dxfId="12560" priority="1096" operator="lessThan">
      <formula>0</formula>
    </cfRule>
  </conditionalFormatting>
  <conditionalFormatting sqref="C382:J382">
    <cfRule type="cellIs" dxfId="12559" priority="1095" operator="lessThan">
      <formula>0</formula>
    </cfRule>
  </conditionalFormatting>
  <conditionalFormatting sqref="Q384">
    <cfRule type="cellIs" dxfId="12558" priority="1094" operator="lessThan">
      <formula>0</formula>
    </cfRule>
  </conditionalFormatting>
  <conditionalFormatting sqref="Q384">
    <cfRule type="cellIs" dxfId="12557" priority="1093" operator="lessThan">
      <formula>0</formula>
    </cfRule>
  </conditionalFormatting>
  <conditionalFormatting sqref="P386:Q386 Q387:Q389">
    <cfRule type="cellIs" dxfId="12556" priority="1092" operator="lessThan">
      <formula>0</formula>
    </cfRule>
  </conditionalFormatting>
  <conditionalFormatting sqref="P386">
    <cfRule type="cellIs" dxfId="12555" priority="1091" operator="lessThan">
      <formula>0</formula>
    </cfRule>
  </conditionalFormatting>
  <conditionalFormatting sqref="P387:P389">
    <cfRule type="cellIs" dxfId="12554" priority="1090" operator="lessThan">
      <formula>0</formula>
    </cfRule>
  </conditionalFormatting>
  <conditionalFormatting sqref="B386">
    <cfRule type="cellIs" dxfId="12553" priority="1089" operator="lessThan">
      <formula>0</formula>
    </cfRule>
  </conditionalFormatting>
  <conditionalFormatting sqref="Q391">
    <cfRule type="cellIs" dxfId="12552" priority="1088" operator="lessThan">
      <formula>0</formula>
    </cfRule>
  </conditionalFormatting>
  <conditionalFormatting sqref="Q390">
    <cfRule type="cellIs" dxfId="12551" priority="1087" operator="lessThan">
      <formula>0</formula>
    </cfRule>
  </conditionalFormatting>
  <conditionalFormatting sqref="Q390">
    <cfRule type="cellIs" dxfId="12550" priority="1086" operator="lessThan">
      <formula>0</formula>
    </cfRule>
  </conditionalFormatting>
  <conditionalFormatting sqref="P392:Q392 Q393:Q395">
    <cfRule type="cellIs" dxfId="12549" priority="1085" operator="lessThan">
      <formula>0</formula>
    </cfRule>
  </conditionalFormatting>
  <conditionalFormatting sqref="P392">
    <cfRule type="cellIs" dxfId="12548" priority="1084" operator="lessThan">
      <formula>0</formula>
    </cfRule>
  </conditionalFormatting>
  <conditionalFormatting sqref="H397">
    <cfRule type="cellIs" dxfId="12547" priority="1043" operator="lessThan">
      <formula>0</formula>
    </cfRule>
  </conditionalFormatting>
  <conditionalFormatting sqref="B392">
    <cfRule type="cellIs" dxfId="12546" priority="1082" operator="lessThan">
      <formula>0</formula>
    </cfRule>
  </conditionalFormatting>
  <conditionalFormatting sqref="H378">
    <cfRule type="cellIs" dxfId="12545" priority="1039" operator="lessThan">
      <formula>0</formula>
    </cfRule>
  </conditionalFormatting>
  <conditionalFormatting sqref="Q396">
    <cfRule type="cellIs" dxfId="12544" priority="1080" operator="lessThan">
      <formula>0</formula>
    </cfRule>
  </conditionalFormatting>
  <conditionalFormatting sqref="H361">
    <cfRule type="cellIs" dxfId="12543" priority="1037" operator="lessThan">
      <formula>0</formula>
    </cfRule>
  </conditionalFormatting>
  <conditionalFormatting sqref="P398">
    <cfRule type="cellIs" dxfId="12542" priority="1076" operator="lessThan">
      <formula>0</formula>
    </cfRule>
  </conditionalFormatting>
  <conditionalFormatting sqref="Q438">
    <cfRule type="cellIs" dxfId="12541" priority="1030" operator="lessThan">
      <formula>0</formula>
    </cfRule>
  </conditionalFormatting>
  <conditionalFormatting sqref="H372">
    <cfRule type="cellIs" dxfId="12540" priority="1036" operator="lessThan">
      <formula>0</formula>
    </cfRule>
  </conditionalFormatting>
  <conditionalFormatting sqref="Q402">
    <cfRule type="cellIs" dxfId="12539" priority="1074" operator="lessThan">
      <formula>0</formula>
    </cfRule>
  </conditionalFormatting>
  <conditionalFormatting sqref="P440:Q440 Q441:Q443">
    <cfRule type="cellIs" dxfId="12538" priority="1028" operator="lessThan">
      <formula>0</formula>
    </cfRule>
  </conditionalFormatting>
  <conditionalFormatting sqref="C391:M391">
    <cfRule type="cellIs" dxfId="12537" priority="1072" operator="lessThan">
      <formula>0</formula>
    </cfRule>
  </conditionalFormatting>
  <conditionalFormatting sqref="C385:M385">
    <cfRule type="cellIs" dxfId="12536" priority="1071" operator="lessThan">
      <formula>0</formula>
    </cfRule>
  </conditionalFormatting>
  <conditionalFormatting sqref="C379:M379">
    <cfRule type="cellIs" dxfId="12535" priority="1070" operator="lessThan">
      <formula>0</formula>
    </cfRule>
  </conditionalFormatting>
  <conditionalFormatting sqref="C373:M373">
    <cfRule type="cellIs" dxfId="12534" priority="1069" operator="lessThan">
      <formula>0</formula>
    </cfRule>
  </conditionalFormatting>
  <conditionalFormatting sqref="J367:M367">
    <cfRule type="cellIs" dxfId="12533" priority="1068" operator="lessThan">
      <formula>0</formula>
    </cfRule>
  </conditionalFormatting>
  <conditionalFormatting sqref="C361:M361">
    <cfRule type="cellIs" dxfId="12532" priority="1067" operator="lessThan">
      <formula>0</formula>
    </cfRule>
  </conditionalFormatting>
  <conditionalFormatting sqref="J355:N355">
    <cfRule type="cellIs" dxfId="12531" priority="1066" operator="lessThan">
      <formula>0</formula>
    </cfRule>
  </conditionalFormatting>
  <conditionalFormatting sqref="B398">
    <cfRule type="cellIs" dxfId="12530" priority="1065" operator="lessThan">
      <formula>0</formula>
    </cfRule>
  </conditionalFormatting>
  <conditionalFormatting sqref="B403">
    <cfRule type="cellIs" dxfId="12529" priority="1064" operator="lessThan">
      <formula>0</formula>
    </cfRule>
  </conditionalFormatting>
  <conditionalFormatting sqref="Q408">
    <cfRule type="cellIs" dxfId="12528" priority="1058" operator="lessThan">
      <formula>0</formula>
    </cfRule>
  </conditionalFormatting>
  <conditionalFormatting sqref="Q409">
    <cfRule type="cellIs" dxfId="12527" priority="1060" operator="lessThan">
      <formula>0</formula>
    </cfRule>
  </conditionalFormatting>
  <conditionalFormatting sqref="P404:Q404 Q405:Q407">
    <cfRule type="cellIs" dxfId="12526" priority="1063" operator="lessThan">
      <formula>0</formula>
    </cfRule>
  </conditionalFormatting>
  <conditionalFormatting sqref="P404">
    <cfRule type="cellIs" dxfId="12525" priority="1062" operator="lessThan">
      <formula>0</formula>
    </cfRule>
  </conditionalFormatting>
  <conditionalFormatting sqref="Q408">
    <cfRule type="cellIs" dxfId="12524" priority="1059" operator="lessThan">
      <formula>0</formula>
    </cfRule>
  </conditionalFormatting>
  <conditionalFormatting sqref="B404">
    <cfRule type="cellIs" dxfId="12523" priority="1057" operator="lessThan">
      <formula>0</formula>
    </cfRule>
  </conditionalFormatting>
  <conditionalFormatting sqref="Q414">
    <cfRule type="cellIs" dxfId="12522" priority="1051" operator="lessThan">
      <formula>0</formula>
    </cfRule>
  </conditionalFormatting>
  <conditionalFormatting sqref="Q415">
    <cfRule type="cellIs" dxfId="12521" priority="1053" operator="lessThan">
      <formula>0</formula>
    </cfRule>
  </conditionalFormatting>
  <conditionalFormatting sqref="P410:Q410 Q411:Q413">
    <cfRule type="cellIs" dxfId="12520" priority="1056" operator="lessThan">
      <formula>0</formula>
    </cfRule>
  </conditionalFormatting>
  <conditionalFormatting sqref="P410">
    <cfRule type="cellIs" dxfId="12519" priority="1055" operator="lessThan">
      <formula>0</formula>
    </cfRule>
  </conditionalFormatting>
  <conditionalFormatting sqref="Q414">
    <cfRule type="cellIs" dxfId="12518" priority="1052" operator="lessThan">
      <formula>0</formula>
    </cfRule>
  </conditionalFormatting>
  <conditionalFormatting sqref="B410">
    <cfRule type="cellIs" dxfId="12517" priority="1050" operator="lessThan">
      <formula>0</formula>
    </cfRule>
  </conditionalFormatting>
  <conditionalFormatting sqref="Q432">
    <cfRule type="cellIs" dxfId="12516" priority="1044" operator="lessThan">
      <formula>0</formula>
    </cfRule>
  </conditionalFormatting>
  <conditionalFormatting sqref="P429:P431">
    <cfRule type="cellIs" dxfId="12515" priority="1047" operator="lessThan">
      <formula>0</formula>
    </cfRule>
  </conditionalFormatting>
  <conditionalFormatting sqref="Q433">
    <cfRule type="cellIs" dxfId="12514" priority="1046" operator="lessThan">
      <formula>0</formula>
    </cfRule>
  </conditionalFormatting>
  <conditionalFormatting sqref="P428:Q428 Q429:Q431">
    <cfRule type="cellIs" dxfId="12513" priority="1049" operator="lessThan">
      <formula>0</formula>
    </cfRule>
  </conditionalFormatting>
  <conditionalFormatting sqref="P428">
    <cfRule type="cellIs" dxfId="12512" priority="1048" operator="lessThan">
      <formula>0</formula>
    </cfRule>
  </conditionalFormatting>
  <conditionalFormatting sqref="Q432">
    <cfRule type="cellIs" dxfId="12511" priority="1045" operator="lessThan">
      <formula>0</formula>
    </cfRule>
  </conditionalFormatting>
  <conditionalFormatting sqref="H391">
    <cfRule type="cellIs" dxfId="12510" priority="1042" operator="lessThan">
      <formula>0</formula>
    </cfRule>
  </conditionalFormatting>
  <conditionalFormatting sqref="P435:P437">
    <cfRule type="cellIs" dxfId="12509" priority="1032" operator="lessThan">
      <formula>0</formula>
    </cfRule>
  </conditionalFormatting>
  <conditionalFormatting sqref="Q444">
    <cfRule type="cellIs" dxfId="12508" priority="1024" operator="lessThan">
      <formula>0</formula>
    </cfRule>
  </conditionalFormatting>
  <conditionalFormatting sqref="H384">
    <cfRule type="cellIs" dxfId="12507" priority="1041" operator="lessThan">
      <formula>0</formula>
    </cfRule>
  </conditionalFormatting>
  <conditionalFormatting sqref="H379">
    <cfRule type="cellIs" dxfId="12506" priority="1038" operator="lessThan">
      <formula>0</formula>
    </cfRule>
  </conditionalFormatting>
  <conditionalFormatting sqref="Q438">
    <cfRule type="cellIs" dxfId="12505" priority="1031" operator="lessThan">
      <formula>0</formula>
    </cfRule>
  </conditionalFormatting>
  <conditionalFormatting sqref="H373">
    <cfRule type="cellIs" dxfId="12504" priority="1035" operator="lessThan">
      <formula>0</formula>
    </cfRule>
  </conditionalFormatting>
  <conditionalFormatting sqref="P441:P443">
    <cfRule type="cellIs" dxfId="12503" priority="1026" operator="lessThan">
      <formula>0</formula>
    </cfRule>
  </conditionalFormatting>
  <conditionalFormatting sqref="P434:Q434 Q435:Q437">
    <cfRule type="cellIs" dxfId="12502" priority="1034" operator="lessThan">
      <formula>0</formula>
    </cfRule>
  </conditionalFormatting>
  <conditionalFormatting sqref="P434">
    <cfRule type="cellIs" dxfId="12501" priority="1033" operator="lessThan">
      <formula>0</formula>
    </cfRule>
  </conditionalFormatting>
  <conditionalFormatting sqref="B434">
    <cfRule type="cellIs" dxfId="12500" priority="1029" operator="lessThan">
      <formula>0</formula>
    </cfRule>
  </conditionalFormatting>
  <conditionalFormatting sqref="Q445:Q446">
    <cfRule type="cellIs" dxfId="12499" priority="1020" operator="lessThan">
      <formula>0</formula>
    </cfRule>
  </conditionalFormatting>
  <conditionalFormatting sqref="Q444">
    <cfRule type="cellIs" dxfId="12498" priority="1023" operator="lessThan">
      <formula>0</formula>
    </cfRule>
  </conditionalFormatting>
  <conditionalFormatting sqref="B446">
    <cfRule type="cellIs" dxfId="12497" priority="1019" operator="lessThan">
      <formula>0</formula>
    </cfRule>
  </conditionalFormatting>
  <conditionalFormatting sqref="B440">
    <cfRule type="cellIs" dxfId="12496" priority="1022" operator="lessThan">
      <formula>0</formula>
    </cfRule>
  </conditionalFormatting>
  <conditionalFormatting sqref="P446">
    <cfRule type="cellIs" dxfId="12495" priority="1025" operator="lessThan">
      <formula>0</formula>
    </cfRule>
  </conditionalFormatting>
  <conditionalFormatting sqref="B447">
    <cfRule type="cellIs" dxfId="12494" priority="1018" operator="lessThan">
      <formula>0</formula>
    </cfRule>
  </conditionalFormatting>
  <conditionalFormatting sqref="Q439">
    <cfRule type="cellIs" dxfId="12493" priority="1021" operator="lessThan">
      <formula>0</formula>
    </cfRule>
  </conditionalFormatting>
  <conditionalFormatting sqref="Q448:Q450">
    <cfRule type="cellIs" dxfId="12492" priority="1017" operator="lessThan">
      <formula>0</formula>
    </cfRule>
  </conditionalFormatting>
  <conditionalFormatting sqref="P448:P450">
    <cfRule type="cellIs" dxfId="12491" priority="1016" operator="lessThan">
      <formula>0</formula>
    </cfRule>
  </conditionalFormatting>
  <conditionalFormatting sqref="Q603">
    <cfRule type="cellIs" dxfId="12490" priority="991" operator="lessThan">
      <formula>0</formula>
    </cfRule>
  </conditionalFormatting>
  <conditionalFormatting sqref="B625">
    <cfRule type="cellIs" dxfId="12489" priority="955" operator="lessThan">
      <formula>0</formula>
    </cfRule>
  </conditionalFormatting>
  <conditionalFormatting sqref="P454:P456">
    <cfRule type="cellIs" dxfId="12488" priority="1012" operator="lessThan">
      <formula>0</formula>
    </cfRule>
  </conditionalFormatting>
  <conditionalFormatting sqref="Q457">
    <cfRule type="cellIs" dxfId="12487" priority="1011" operator="lessThan">
      <formula>0</formula>
    </cfRule>
  </conditionalFormatting>
  <conditionalFormatting sqref="Q597">
    <cfRule type="cellIs" dxfId="12486" priority="1000" operator="lessThan">
      <formula>0</formula>
    </cfRule>
  </conditionalFormatting>
  <conditionalFormatting sqref="Q451">
    <cfRule type="cellIs" dxfId="12485" priority="1015" operator="lessThan">
      <formula>0</formula>
    </cfRule>
  </conditionalFormatting>
  <conditionalFormatting sqref="Q451">
    <cfRule type="cellIs" dxfId="12484" priority="1014" operator="lessThan">
      <formula>0</formula>
    </cfRule>
  </conditionalFormatting>
  <conditionalFormatting sqref="Q457">
    <cfRule type="cellIs" dxfId="12483" priority="1010" operator="lessThan">
      <formula>0</formula>
    </cfRule>
  </conditionalFormatting>
  <conditionalFormatting sqref="J593:N595 J596:M596">
    <cfRule type="cellIs" dxfId="12482" priority="1004" operator="lessThan">
      <formula>0</formula>
    </cfRule>
  </conditionalFormatting>
  <conditionalFormatting sqref="B453">
    <cfRule type="cellIs" dxfId="12481" priority="1008" operator="lessThan">
      <formula>0</formula>
    </cfRule>
  </conditionalFormatting>
  <conditionalFormatting sqref="P599:P602">
    <cfRule type="cellIs" dxfId="12480" priority="997" operator="lessThan">
      <formula>0</formula>
    </cfRule>
  </conditionalFormatting>
  <conditionalFormatting sqref="Q454:Q456">
    <cfRule type="cellIs" dxfId="12479" priority="1013" operator="lessThan">
      <formula>0</formula>
    </cfRule>
  </conditionalFormatting>
  <conditionalFormatting sqref="Q593:Q595">
    <cfRule type="cellIs" dxfId="12478" priority="1007" operator="lessThan">
      <formula>0</formula>
    </cfRule>
  </conditionalFormatting>
  <conditionalFormatting sqref="Q596">
    <cfRule type="cellIs" dxfId="12477" priority="1002" operator="lessThan">
      <formula>0</formula>
    </cfRule>
  </conditionalFormatting>
  <conditionalFormatting sqref="Q452">
    <cfRule type="cellIs" dxfId="12476" priority="1009" operator="lessThan">
      <formula>0</formula>
    </cfRule>
  </conditionalFormatting>
  <conditionalFormatting sqref="B592">
    <cfRule type="cellIs" dxfId="12475" priority="999" operator="lessThan">
      <formula>0</formula>
    </cfRule>
  </conditionalFormatting>
  <conditionalFormatting sqref="P593:P595">
    <cfRule type="cellIs" dxfId="12474" priority="1006" operator="lessThan">
      <formula>0</formula>
    </cfRule>
  </conditionalFormatting>
  <conditionalFormatting sqref="J594">
    <cfRule type="cellIs" dxfId="12473" priority="1003" operator="lessThan">
      <formula>0</formula>
    </cfRule>
  </conditionalFormatting>
  <conditionalFormatting sqref="Q602">
    <cfRule type="cellIs" dxfId="12472" priority="992" operator="lessThan">
      <formula>0</formula>
    </cfRule>
  </conditionalFormatting>
  <conditionalFormatting sqref="J595:N595 K593:N594 J596:M596">
    <cfRule type="cellIs" dxfId="12471" priority="1005" operator="lessThan">
      <formula>0</formula>
    </cfRule>
  </conditionalFormatting>
  <conditionalFormatting sqref="Q596">
    <cfRule type="cellIs" dxfId="12470" priority="1001" operator="lessThan">
      <formula>0</formula>
    </cfRule>
  </conditionalFormatting>
  <conditionalFormatting sqref="J599:N599 J601:N602 J600:M600">
    <cfRule type="cellIs" dxfId="12469" priority="995" operator="lessThan">
      <formula>0</formula>
    </cfRule>
  </conditionalFormatting>
  <conditionalFormatting sqref="P616:P619">
    <cfRule type="cellIs" dxfId="12468" priority="989" operator="lessThan">
      <formula>0</formula>
    </cfRule>
  </conditionalFormatting>
  <conditionalFormatting sqref="Q602">
    <cfRule type="cellIs" dxfId="12467" priority="993" operator="lessThan">
      <formula>0</formula>
    </cfRule>
  </conditionalFormatting>
  <conditionalFormatting sqref="J600">
    <cfRule type="cellIs" dxfId="12466" priority="994" operator="lessThan">
      <formula>0</formula>
    </cfRule>
  </conditionalFormatting>
  <conditionalFormatting sqref="J601:N602 K599:N599 K600:M600">
    <cfRule type="cellIs" dxfId="12465" priority="996" operator="lessThan">
      <formula>0</formula>
    </cfRule>
  </conditionalFormatting>
  <conditionalFormatting sqref="Q599:Q601">
    <cfRule type="cellIs" dxfId="12464" priority="998" operator="lessThan">
      <formula>0</formula>
    </cfRule>
  </conditionalFormatting>
  <conditionalFormatting sqref="Q629">
    <cfRule type="cellIs" dxfId="12463" priority="959" operator="lessThan">
      <formula>0</formula>
    </cfRule>
  </conditionalFormatting>
  <conditionalFormatting sqref="I626">
    <cfRule type="cellIs" dxfId="12462" priority="962" operator="lessThan">
      <formula>0</formula>
    </cfRule>
  </conditionalFormatting>
  <conditionalFormatting sqref="C616:N619">
    <cfRule type="cellIs" dxfId="12461" priority="987" operator="lessThan">
      <formula>0</formula>
    </cfRule>
  </conditionalFormatting>
  <conditionalFormatting sqref="Q619">
    <cfRule type="cellIs" dxfId="12460" priority="983" operator="lessThan">
      <formula>0</formula>
    </cfRule>
  </conditionalFormatting>
  <conditionalFormatting sqref="I616">
    <cfRule type="cellIs" dxfId="12459" priority="986" operator="lessThan">
      <formula>0</formula>
    </cfRule>
  </conditionalFormatting>
  <conditionalFormatting sqref="H621:H624">
    <cfRule type="cellIs" dxfId="12458" priority="969" operator="lessThan">
      <formula>0</formula>
    </cfRule>
  </conditionalFormatting>
  <conditionalFormatting sqref="Q619">
    <cfRule type="cellIs" dxfId="12457" priority="984" operator="lessThan">
      <formula>0</formula>
    </cfRule>
  </conditionalFormatting>
  <conditionalFormatting sqref="H616">
    <cfRule type="cellIs" dxfId="12456" priority="980" operator="lessThan">
      <formula>0</formula>
    </cfRule>
  </conditionalFormatting>
  <conditionalFormatting sqref="H616:H619">
    <cfRule type="cellIs" dxfId="12455" priority="981" operator="lessThan">
      <formula>0</formula>
    </cfRule>
  </conditionalFormatting>
  <conditionalFormatting sqref="C617:J617">
    <cfRule type="cellIs" dxfId="12454" priority="985" operator="lessThan">
      <formula>0</formula>
    </cfRule>
  </conditionalFormatting>
  <conditionalFormatting sqref="H617:H619">
    <cfRule type="cellIs" dxfId="12453" priority="982" operator="lessThan">
      <formula>0</formula>
    </cfRule>
  </conditionalFormatting>
  <conditionalFormatting sqref="I617 K616:N617 C618:N619">
    <cfRule type="cellIs" dxfId="12452" priority="988" operator="lessThan">
      <formula>0</formula>
    </cfRule>
  </conditionalFormatting>
  <conditionalFormatting sqref="Q616:Q618">
    <cfRule type="cellIs" dxfId="12451" priority="990" operator="lessThan">
      <formula>0</formula>
    </cfRule>
  </conditionalFormatting>
  <conditionalFormatting sqref="B615">
    <cfRule type="cellIs" dxfId="12450" priority="979" operator="lessThan">
      <formula>0</formula>
    </cfRule>
  </conditionalFormatting>
  <conditionalFormatting sqref="Q624">
    <cfRule type="cellIs" dxfId="12449" priority="971" operator="lessThan">
      <formula>0</formula>
    </cfRule>
  </conditionalFormatting>
  <conditionalFormatting sqref="I621">
    <cfRule type="cellIs" dxfId="12448" priority="974" operator="lessThan">
      <formula>0</formula>
    </cfRule>
  </conditionalFormatting>
  <conditionalFormatting sqref="C621:N624">
    <cfRule type="cellIs" dxfId="12447" priority="975" operator="lessThan">
      <formula>0</formula>
    </cfRule>
  </conditionalFormatting>
  <conditionalFormatting sqref="Q624">
    <cfRule type="cellIs" dxfId="12446" priority="972" operator="lessThan">
      <formula>0</formula>
    </cfRule>
  </conditionalFormatting>
  <conditionalFormatting sqref="H621">
    <cfRule type="cellIs" dxfId="12445" priority="968" operator="lessThan">
      <formula>0</formula>
    </cfRule>
  </conditionalFormatting>
  <conditionalFormatting sqref="P621:P624">
    <cfRule type="cellIs" dxfId="12444" priority="977" operator="lessThan">
      <formula>0</formula>
    </cfRule>
  </conditionalFormatting>
  <conditionalFormatting sqref="C622:J622">
    <cfRule type="cellIs" dxfId="12443" priority="973" operator="lessThan">
      <formula>0</formula>
    </cfRule>
  </conditionalFormatting>
  <conditionalFormatting sqref="H622:H624">
    <cfRule type="cellIs" dxfId="12442" priority="970" operator="lessThan">
      <formula>0</formula>
    </cfRule>
  </conditionalFormatting>
  <conditionalFormatting sqref="I622 K621:N622 C623:N624">
    <cfRule type="cellIs" dxfId="12441" priority="976" operator="lessThan">
      <formula>0</formula>
    </cfRule>
  </conditionalFormatting>
  <conditionalFormatting sqref="Q621:Q623">
    <cfRule type="cellIs" dxfId="12440" priority="978" operator="lessThan">
      <formula>0</formula>
    </cfRule>
  </conditionalFormatting>
  <conditionalFormatting sqref="B620">
    <cfRule type="cellIs" dxfId="12439" priority="967" operator="lessThan">
      <formula>0</formula>
    </cfRule>
  </conditionalFormatting>
  <conditionalFormatting sqref="C626:N629">
    <cfRule type="cellIs" dxfId="12438" priority="963" operator="lessThan">
      <formula>0</formula>
    </cfRule>
  </conditionalFormatting>
  <conditionalFormatting sqref="Q629">
    <cfRule type="cellIs" dxfId="12437" priority="960" operator="lessThan">
      <formula>0</formula>
    </cfRule>
  </conditionalFormatting>
  <conditionalFormatting sqref="H626">
    <cfRule type="cellIs" dxfId="12436" priority="956" operator="lessThan">
      <formula>0</formula>
    </cfRule>
  </conditionalFormatting>
  <conditionalFormatting sqref="H626:H629">
    <cfRule type="cellIs" dxfId="12435" priority="957" operator="lessThan">
      <formula>0</formula>
    </cfRule>
  </conditionalFormatting>
  <conditionalFormatting sqref="P626:P629">
    <cfRule type="cellIs" dxfId="12434" priority="965" operator="lessThan">
      <formula>0</formula>
    </cfRule>
  </conditionalFormatting>
  <conditionalFormatting sqref="C627:J627">
    <cfRule type="cellIs" dxfId="12433" priority="961" operator="lessThan">
      <formula>0</formula>
    </cfRule>
  </conditionalFormatting>
  <conditionalFormatting sqref="H627:H629">
    <cfRule type="cellIs" dxfId="12432" priority="958" operator="lessThan">
      <formula>0</formula>
    </cfRule>
  </conditionalFormatting>
  <conditionalFormatting sqref="I627 K626:N627 C628:N629">
    <cfRule type="cellIs" dxfId="12431" priority="964" operator="lessThan">
      <formula>0</formula>
    </cfRule>
  </conditionalFormatting>
  <conditionalFormatting sqref="Q626:Q628">
    <cfRule type="cellIs" dxfId="12430" priority="966" operator="lessThan">
      <formula>0</formula>
    </cfRule>
  </conditionalFormatting>
  <conditionalFormatting sqref="C351:I351">
    <cfRule type="cellIs" dxfId="12429" priority="952" operator="lessThan">
      <formula>0</formula>
    </cfRule>
  </conditionalFormatting>
  <conditionalFormatting sqref="C353:I354">
    <cfRule type="cellIs" dxfId="12428" priority="953" operator="lessThan">
      <formula>0</formula>
    </cfRule>
  </conditionalFormatting>
  <conditionalFormatting sqref="P506:Q506">
    <cfRule type="cellIs" dxfId="12427" priority="936" operator="lessThan">
      <formula>0</formula>
    </cfRule>
  </conditionalFormatting>
  <conditionalFormatting sqref="P499:P502">
    <cfRule type="cellIs" dxfId="12426" priority="937" operator="lessThan">
      <formula>0</formula>
    </cfRule>
  </conditionalFormatting>
  <conditionalFormatting sqref="Q611:Q613">
    <cfRule type="cellIs" dxfId="12425" priority="899" operator="lessThan">
      <formula>0</formula>
    </cfRule>
  </conditionalFormatting>
  <conditionalFormatting sqref="B498">
    <cfRule type="cellIs" dxfId="12424" priority="954" operator="lessThan">
      <formula>0</formula>
    </cfRule>
  </conditionalFormatting>
  <conditionalFormatting sqref="N427">
    <cfRule type="cellIs" dxfId="12423" priority="678" operator="lessThan">
      <formula>0</formula>
    </cfRule>
  </conditionalFormatting>
  <conditionalFormatting sqref="C352:I352">
    <cfRule type="cellIs" dxfId="12422" priority="951" operator="lessThan">
      <formula>0</formula>
    </cfRule>
  </conditionalFormatting>
  <conditionalFormatting sqref="C355:I355">
    <cfRule type="cellIs" dxfId="12421" priority="950" operator="lessThan">
      <formula>0</formula>
    </cfRule>
  </conditionalFormatting>
  <conditionalFormatting sqref="C365:I366">
    <cfRule type="cellIs" dxfId="12420" priority="949" operator="lessThan">
      <formula>0</formula>
    </cfRule>
  </conditionalFormatting>
  <conditionalFormatting sqref="C363:I363">
    <cfRule type="cellIs" dxfId="12419" priority="948" operator="lessThan">
      <formula>0</formula>
    </cfRule>
  </conditionalFormatting>
  <conditionalFormatting sqref="C364:I364">
    <cfRule type="cellIs" dxfId="12418" priority="947" operator="lessThan">
      <formula>0</formula>
    </cfRule>
  </conditionalFormatting>
  <conditionalFormatting sqref="C367:I367">
    <cfRule type="cellIs" dxfId="12417" priority="946" operator="lessThan">
      <formula>0</formula>
    </cfRule>
  </conditionalFormatting>
  <conditionalFormatting sqref="C593:I596">
    <cfRule type="cellIs" dxfId="12416" priority="944" operator="lessThan">
      <formula>0</formula>
    </cfRule>
  </conditionalFormatting>
  <conditionalFormatting sqref="C594:I594">
    <cfRule type="cellIs" dxfId="12415" priority="943" operator="lessThan">
      <formula>0</formula>
    </cfRule>
  </conditionalFormatting>
  <conditionalFormatting sqref="C595:I596">
    <cfRule type="cellIs" dxfId="12414" priority="945" operator="lessThan">
      <formula>0</formula>
    </cfRule>
  </conditionalFormatting>
  <conditionalFormatting sqref="Q551">
    <cfRule type="cellIs" dxfId="12413" priority="925" operator="lessThan">
      <formula>0</formula>
    </cfRule>
  </conditionalFormatting>
  <conditionalFormatting sqref="Q551">
    <cfRule type="cellIs" dxfId="12412" priority="926" operator="lessThan">
      <formula>0</formula>
    </cfRule>
  </conditionalFormatting>
  <conditionalFormatting sqref="C599:I602">
    <cfRule type="cellIs" dxfId="12411" priority="941" operator="lessThan">
      <formula>0</formula>
    </cfRule>
  </conditionalFormatting>
  <conditionalFormatting sqref="C600:I600">
    <cfRule type="cellIs" dxfId="12410" priority="940" operator="lessThan">
      <formula>0</formula>
    </cfRule>
  </conditionalFormatting>
  <conditionalFormatting sqref="C601:I602">
    <cfRule type="cellIs" dxfId="12409" priority="942" operator="lessThan">
      <formula>0</formula>
    </cfRule>
  </conditionalFormatting>
  <conditionalFormatting sqref="C461:C464">
    <cfRule type="cellIs" dxfId="12408" priority="939" operator="lessThan">
      <formula>0</formula>
    </cfRule>
  </conditionalFormatting>
  <conditionalFormatting sqref="P468:P471">
    <cfRule type="cellIs" dxfId="12407" priority="938" operator="lessThan">
      <formula>0</formula>
    </cfRule>
  </conditionalFormatting>
  <conditionalFormatting sqref="Q507:Q510">
    <cfRule type="cellIs" dxfId="12406" priority="935" operator="lessThan">
      <formula>0</formula>
    </cfRule>
  </conditionalFormatting>
  <conditionalFormatting sqref="Q511:Q512">
    <cfRule type="cellIs" dxfId="12405" priority="934" operator="lessThan">
      <formula>0</formula>
    </cfRule>
  </conditionalFormatting>
  <conditionalFormatting sqref="Q512">
    <cfRule type="cellIs" dxfId="12404" priority="933" operator="lessThan">
      <formula>0</formula>
    </cfRule>
  </conditionalFormatting>
  <conditionalFormatting sqref="Q511">
    <cfRule type="cellIs" dxfId="12403" priority="932" operator="lessThan">
      <formula>0</formula>
    </cfRule>
  </conditionalFormatting>
  <conditionalFormatting sqref="P507:P510">
    <cfRule type="cellIs" dxfId="12402" priority="931" operator="lessThan">
      <formula>0</formula>
    </cfRule>
  </conditionalFormatting>
  <conditionalFormatting sqref="B506">
    <cfRule type="cellIs" dxfId="12401" priority="930" operator="lessThan">
      <formula>0</formula>
    </cfRule>
  </conditionalFormatting>
  <conditionalFormatting sqref="C611:N614">
    <cfRule type="cellIs" dxfId="12400" priority="896" operator="lessThan">
      <formula>0</formula>
    </cfRule>
  </conditionalFormatting>
  <conditionalFormatting sqref="Q614">
    <cfRule type="cellIs" dxfId="12399" priority="893" operator="lessThan">
      <formula>0</formula>
    </cfRule>
  </conditionalFormatting>
  <conditionalFormatting sqref="P547:P550">
    <cfRule type="cellIs" dxfId="12398" priority="924" operator="lessThan">
      <formula>0</formula>
    </cfRule>
  </conditionalFormatting>
  <conditionalFormatting sqref="H611:H614">
    <cfRule type="cellIs" dxfId="12397" priority="890" operator="lessThan">
      <formula>0</formula>
    </cfRule>
  </conditionalFormatting>
  <conditionalFormatting sqref="Q504">
    <cfRule type="cellIs" dxfId="12396" priority="929" operator="lessThan">
      <formula>0</formula>
    </cfRule>
  </conditionalFormatting>
  <conditionalFormatting sqref="Q547:Q550 Q552 Q554:Q560">
    <cfRule type="cellIs" dxfId="12395" priority="928" operator="lessThan">
      <formula>0</formula>
    </cfRule>
  </conditionalFormatting>
  <conditionalFormatting sqref="P546">
    <cfRule type="cellIs" dxfId="12394" priority="927" operator="lessThan">
      <formula>0</formula>
    </cfRule>
  </conditionalFormatting>
  <conditionalFormatting sqref="P554:P558">
    <cfRule type="cellIs" dxfId="12393" priority="923" operator="lessThan">
      <formula>0</formula>
    </cfRule>
  </conditionalFormatting>
  <conditionalFormatting sqref="Q570:Q573 Q575">
    <cfRule type="cellIs" dxfId="12392" priority="921" operator="lessThan">
      <formula>0</formula>
    </cfRule>
  </conditionalFormatting>
  <conditionalFormatting sqref="B546">
    <cfRule type="cellIs" dxfId="12391" priority="922" operator="lessThan">
      <formula>0</formula>
    </cfRule>
  </conditionalFormatting>
  <conditionalFormatting sqref="P569">
    <cfRule type="cellIs" dxfId="12390" priority="920" operator="lessThan">
      <formula>0</formula>
    </cfRule>
  </conditionalFormatting>
  <conditionalFormatting sqref="Q574">
    <cfRule type="cellIs" dxfId="12389" priority="919" operator="lessThan">
      <formula>0</formula>
    </cfRule>
  </conditionalFormatting>
  <conditionalFormatting sqref="Q574">
    <cfRule type="cellIs" dxfId="12388" priority="918" operator="lessThan">
      <formula>0</formula>
    </cfRule>
  </conditionalFormatting>
  <conditionalFormatting sqref="P570:P573">
    <cfRule type="cellIs" dxfId="12387" priority="917" operator="lessThan">
      <formula>0</formula>
    </cfRule>
  </conditionalFormatting>
  <conditionalFormatting sqref="Q582 Q577:Q580">
    <cfRule type="cellIs" dxfId="12386" priority="915" operator="lessThan">
      <formula>0</formula>
    </cfRule>
  </conditionalFormatting>
  <conditionalFormatting sqref="Q581">
    <cfRule type="cellIs" dxfId="12385" priority="913" operator="lessThan">
      <formula>0</formula>
    </cfRule>
  </conditionalFormatting>
  <conditionalFormatting sqref="B569">
    <cfRule type="cellIs" dxfId="12384" priority="916" operator="lessThan">
      <formula>0</formula>
    </cfRule>
  </conditionalFormatting>
  <conditionalFormatting sqref="P576">
    <cfRule type="cellIs" dxfId="12383" priority="914" operator="lessThan">
      <formula>0</formula>
    </cfRule>
  </conditionalFormatting>
  <conditionalFormatting sqref="P577:P580">
    <cfRule type="cellIs" dxfId="12382" priority="911" operator="lessThan">
      <formula>0</formula>
    </cfRule>
  </conditionalFormatting>
  <conditionalFormatting sqref="Q581">
    <cfRule type="cellIs" dxfId="12381" priority="912" operator="lessThan">
      <formula>0</formula>
    </cfRule>
  </conditionalFormatting>
  <conditionalFormatting sqref="P605:P607 P609">
    <cfRule type="cellIs" dxfId="12380" priority="909" operator="lessThan">
      <formula>0</formula>
    </cfRule>
  </conditionalFormatting>
  <conditionalFormatting sqref="Q605:Q607">
    <cfRule type="cellIs" dxfId="12379" priority="910" operator="lessThan">
      <formula>0</formula>
    </cfRule>
  </conditionalFormatting>
  <conditionalFormatting sqref="C607:I607">
    <cfRule type="cellIs" dxfId="12378" priority="902" operator="lessThan">
      <formula>0</formula>
    </cfRule>
  </conditionalFormatting>
  <conditionalFormatting sqref="C605:I607">
    <cfRule type="cellIs" dxfId="12377" priority="901" operator="lessThan">
      <formula>0</formula>
    </cfRule>
  </conditionalFormatting>
  <conditionalFormatting sqref="B604">
    <cfRule type="cellIs" dxfId="12376" priority="903" operator="lessThan">
      <formula>0</formula>
    </cfRule>
  </conditionalFormatting>
  <conditionalFormatting sqref="J605:N607">
    <cfRule type="cellIs" dxfId="12375" priority="907" operator="lessThan">
      <formula>0</formula>
    </cfRule>
  </conditionalFormatting>
  <conditionalFormatting sqref="P611:P614">
    <cfRule type="cellIs" dxfId="12374" priority="898" operator="lessThan">
      <formula>0</formula>
    </cfRule>
  </conditionalFormatting>
  <conditionalFormatting sqref="Q608:Q609">
    <cfRule type="cellIs" dxfId="12373" priority="904" operator="lessThan">
      <formula>0</formula>
    </cfRule>
  </conditionalFormatting>
  <conditionalFormatting sqref="C433:M433">
    <cfRule type="cellIs" dxfId="12372" priority="676" operator="lessThan">
      <formula>0</formula>
    </cfRule>
  </conditionalFormatting>
  <conditionalFormatting sqref="Q608:Q609">
    <cfRule type="cellIs" dxfId="12371" priority="905" operator="lessThan">
      <formula>0</formula>
    </cfRule>
  </conditionalFormatting>
  <conditionalFormatting sqref="J606">
    <cfRule type="cellIs" dxfId="12370" priority="906" operator="lessThan">
      <formula>0</formula>
    </cfRule>
  </conditionalFormatting>
  <conditionalFormatting sqref="J607:N607 K605:N606">
    <cfRule type="cellIs" dxfId="12369" priority="908" operator="lessThan">
      <formula>0</formula>
    </cfRule>
  </conditionalFormatting>
  <conditionalFormatting sqref="I612 K611:N612 C613:N614">
    <cfRule type="cellIs" dxfId="12368" priority="897" operator="lessThan">
      <formula>0</formula>
    </cfRule>
  </conditionalFormatting>
  <conditionalFormatting sqref="N427">
    <cfRule type="cellIs" dxfId="12367" priority="679" operator="lessThan">
      <formula>0</formula>
    </cfRule>
  </conditionalFormatting>
  <conditionalFormatting sqref="B429:N429">
    <cfRule type="cellIs" dxfId="12366" priority="671" operator="lessThan">
      <formula>0</formula>
    </cfRule>
  </conditionalFormatting>
  <conditionalFormatting sqref="C606:I606">
    <cfRule type="cellIs" dxfId="12365" priority="900" operator="lessThan">
      <formula>0</formula>
    </cfRule>
  </conditionalFormatting>
  <conditionalFormatting sqref="B429:N429">
    <cfRule type="cellIs" dxfId="12364" priority="672" operator="lessThan">
      <formula>0</formula>
    </cfRule>
  </conditionalFormatting>
  <conditionalFormatting sqref="H433">
    <cfRule type="cellIs" dxfId="12363" priority="675" operator="lessThan">
      <formula>0</formula>
    </cfRule>
  </conditionalFormatting>
  <conditionalFormatting sqref="B433">
    <cfRule type="cellIs" dxfId="12362" priority="674" operator="lessThan">
      <formula>0</formula>
    </cfRule>
  </conditionalFormatting>
  <conditionalFormatting sqref="B433">
    <cfRule type="cellIs" dxfId="12361" priority="673" operator="lessThan">
      <formula>0</formula>
    </cfRule>
  </conditionalFormatting>
  <conditionalFormatting sqref="B429:N429">
    <cfRule type="cellIs" dxfId="12360" priority="669" operator="lessThan">
      <formula>0</formula>
    </cfRule>
  </conditionalFormatting>
  <conditionalFormatting sqref="B429:N429">
    <cfRule type="cellIs" dxfId="12359" priority="670" operator="lessThan">
      <formula>0</formula>
    </cfRule>
  </conditionalFormatting>
  <conditionalFormatting sqref="B435:N435">
    <cfRule type="cellIs" dxfId="12358" priority="656" operator="lessThan">
      <formula>0</formula>
    </cfRule>
  </conditionalFormatting>
  <conditionalFormatting sqref="H611">
    <cfRule type="cellIs" dxfId="12357" priority="889" operator="lessThan">
      <formula>0</formula>
    </cfRule>
  </conditionalFormatting>
  <conditionalFormatting sqref="C433:M433">
    <cfRule type="cellIs" dxfId="12356" priority="677" operator="lessThan">
      <formula>0</formula>
    </cfRule>
  </conditionalFormatting>
  <conditionalFormatting sqref="H612:H614">
    <cfRule type="cellIs" dxfId="12355" priority="891" operator="lessThan">
      <formula>0</formula>
    </cfRule>
  </conditionalFormatting>
  <conditionalFormatting sqref="Q614">
    <cfRule type="cellIs" dxfId="12354" priority="892" operator="lessThan">
      <formula>0</formula>
    </cfRule>
  </conditionalFormatting>
  <conditionalFormatting sqref="I611">
    <cfRule type="cellIs" dxfId="12353" priority="895" operator="lessThan">
      <formula>0</formula>
    </cfRule>
  </conditionalFormatting>
  <conditionalFormatting sqref="N439">
    <cfRule type="cellIs" dxfId="12352" priority="649" operator="lessThan">
      <formula>0</formula>
    </cfRule>
  </conditionalFormatting>
  <conditionalFormatting sqref="C612:J612">
    <cfRule type="cellIs" dxfId="12351" priority="894" operator="lessThan">
      <formula>0</formula>
    </cfRule>
  </conditionalFormatting>
  <conditionalFormatting sqref="B610">
    <cfRule type="cellIs" dxfId="12350" priority="888" operator="lessThan">
      <formula>0</formula>
    </cfRule>
  </conditionalFormatting>
  <conditionalFormatting sqref="B435:N435">
    <cfRule type="cellIs" dxfId="12349" priority="655" operator="lessThan">
      <formula>0</formula>
    </cfRule>
  </conditionalFormatting>
  <conditionalFormatting sqref="C445:M445">
    <cfRule type="cellIs" dxfId="12348" priority="646" operator="lessThan">
      <formula>0</formula>
    </cfRule>
  </conditionalFormatting>
  <conditionalFormatting sqref="C445:M445">
    <cfRule type="cellIs" dxfId="12347" priority="647" operator="lessThan">
      <formula>0</formula>
    </cfRule>
  </conditionalFormatting>
  <conditionalFormatting sqref="B435:N435">
    <cfRule type="cellIs" dxfId="12346" priority="654" operator="lessThan">
      <formula>0</formula>
    </cfRule>
  </conditionalFormatting>
  <conditionalFormatting sqref="N438">
    <cfRule type="cellIs" dxfId="12345" priority="650" operator="lessThan">
      <formula>0</formula>
    </cfRule>
  </conditionalFormatting>
  <conditionalFormatting sqref="B435:N435">
    <cfRule type="cellIs" dxfId="12344" priority="653" operator="lessThan">
      <formula>0</formula>
    </cfRule>
  </conditionalFormatting>
  <conditionalFormatting sqref="B435:N435">
    <cfRule type="cellIs" dxfId="12343" priority="651" operator="lessThan">
      <formula>0</formula>
    </cfRule>
  </conditionalFormatting>
  <conditionalFormatting sqref="B598">
    <cfRule type="cellIs" dxfId="12342" priority="887" operator="lessThan">
      <formula>0</formula>
    </cfRule>
  </conditionalFormatting>
  <conditionalFormatting sqref="N439">
    <cfRule type="cellIs" dxfId="12341" priority="648" operator="lessThan">
      <formula>0</formula>
    </cfRule>
  </conditionalFormatting>
  <conditionalFormatting sqref="B435:N435">
    <cfRule type="cellIs" dxfId="12340" priority="652" operator="lessThan">
      <formula>0</formula>
    </cfRule>
  </conditionalFormatting>
  <conditionalFormatting sqref="B598">
    <cfRule type="cellIs" dxfId="12339" priority="886" operator="lessThan">
      <formula>0</formula>
    </cfRule>
  </conditionalFormatting>
  <conditionalFormatting sqref="B641">
    <cfRule type="cellIs" dxfId="12338" priority="874" operator="lessThan">
      <formula>0</formula>
    </cfRule>
  </conditionalFormatting>
  <conditionalFormatting sqref="B591">
    <cfRule type="cellIs" dxfId="12337" priority="884" operator="lessThan">
      <formula>0</formula>
    </cfRule>
  </conditionalFormatting>
  <conditionalFormatting sqref="B591">
    <cfRule type="cellIs" dxfId="12336" priority="885" operator="lessThan">
      <formula>0</formula>
    </cfRule>
  </conditionalFormatting>
  <conditionalFormatting sqref="B609">
    <cfRule type="cellIs" dxfId="12335" priority="882" operator="lessThan">
      <formula>0</formula>
    </cfRule>
  </conditionalFormatting>
  <conditionalFormatting sqref="B609">
    <cfRule type="cellIs" dxfId="12334"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2333" priority="881" operator="lessThan">
      <formula>0</formula>
    </cfRule>
  </conditionalFormatting>
  <conditionalFormatting sqref="B646">
    <cfRule type="cellIs" dxfId="12332" priority="878" operator="lessThan">
      <formula>0</formula>
    </cfRule>
  </conditionalFormatting>
  <conditionalFormatting sqref="B631">
    <cfRule type="cellIs" dxfId="12331" priority="880" operator="lessThan">
      <formula>0</formula>
    </cfRule>
  </conditionalFormatting>
  <conditionalFormatting sqref="B635">
    <cfRule type="cellIs" dxfId="12330" priority="879" operator="lessThan">
      <formula>0</formula>
    </cfRule>
  </conditionalFormatting>
  <conditionalFormatting sqref="B662">
    <cfRule type="cellIs" dxfId="12329" priority="877" operator="lessThan">
      <formula>0</formula>
    </cfRule>
  </conditionalFormatting>
  <conditionalFormatting sqref="B671">
    <cfRule type="cellIs" dxfId="12328" priority="876" operator="lessThan">
      <formula>0</formula>
    </cfRule>
  </conditionalFormatting>
  <conditionalFormatting sqref="I674:N674 P672:Q675">
    <cfRule type="cellIs" dxfId="12327" priority="875" operator="lessThan">
      <formula>0</formula>
    </cfRule>
  </conditionalFormatting>
  <conditionalFormatting sqref="P641">
    <cfRule type="cellIs" dxfId="12326" priority="872" operator="lessThan">
      <formula>0</formula>
    </cfRule>
  </conditionalFormatting>
  <conditionalFormatting sqref="P641">
    <cfRule type="cellIs" dxfId="12325" priority="873" operator="lessThan">
      <formula>0</formula>
    </cfRule>
  </conditionalFormatting>
  <conditionalFormatting sqref="P422:Q422 Q423:Q425">
    <cfRule type="cellIs" dxfId="12324" priority="859" operator="lessThan">
      <formula>0</formula>
    </cfRule>
  </conditionalFormatting>
  <conditionalFormatting sqref="B416">
    <cfRule type="cellIs" dxfId="12323" priority="860" operator="lessThan">
      <formula>0</formula>
    </cfRule>
  </conditionalFormatting>
  <conditionalFormatting sqref="P423:P425">
    <cfRule type="cellIs" dxfId="12322" priority="857" operator="lessThan">
      <formula>0</formula>
    </cfRule>
  </conditionalFormatting>
  <conditionalFormatting sqref="P422">
    <cfRule type="cellIs" dxfId="12321" priority="858" operator="lessThan">
      <formula>0</formula>
    </cfRule>
  </conditionalFormatting>
  <conditionalFormatting sqref="Q426">
    <cfRule type="cellIs" dxfId="12320" priority="855" operator="lessThan">
      <formula>0</formula>
    </cfRule>
  </conditionalFormatting>
  <conditionalFormatting sqref="Q427">
    <cfRule type="cellIs" dxfId="12319" priority="856" operator="lessThan">
      <formula>0</formula>
    </cfRule>
  </conditionalFormatting>
  <conditionalFormatting sqref="B422">
    <cfRule type="cellIs" dxfId="12318" priority="853" operator="lessThan">
      <formula>0</formula>
    </cfRule>
  </conditionalFormatting>
  <conditionalFormatting sqref="Q426">
    <cfRule type="cellIs" dxfId="12317" priority="854" operator="lessThan">
      <formula>0</formula>
    </cfRule>
  </conditionalFormatting>
  <conditionalFormatting sqref="B454:N454">
    <cfRule type="cellIs" dxfId="12316" priority="609" operator="lessThan">
      <formula>0</formula>
    </cfRule>
  </conditionalFormatting>
  <conditionalFormatting sqref="B454:N454">
    <cfRule type="cellIs" dxfId="12315" priority="610" operator="lessThan">
      <formula>0</formula>
    </cfRule>
  </conditionalFormatting>
  <conditionalFormatting sqref="C652:I652">
    <cfRule type="cellIs" dxfId="12314" priority="871" operator="lessThan">
      <formula>0</formula>
    </cfRule>
  </conditionalFormatting>
  <conditionalFormatting sqref="C653:I653">
    <cfRule type="cellIs" dxfId="12313" priority="870" operator="lessThan">
      <formula>0</formula>
    </cfRule>
  </conditionalFormatting>
  <conditionalFormatting sqref="C658:M658">
    <cfRule type="cellIs" dxfId="12312" priority="869" operator="lessThan">
      <formula>0</formula>
    </cfRule>
  </conditionalFormatting>
  <conditionalFormatting sqref="C647:N647">
    <cfRule type="cellIs" dxfId="12311" priority="868" operator="lessThan">
      <formula>0</formula>
    </cfRule>
  </conditionalFormatting>
  <conditionalFormatting sqref="P650">
    <cfRule type="cellIs" dxfId="12310" priority="867" operator="lessThan">
      <formula>0</formula>
    </cfRule>
  </conditionalFormatting>
  <conditionalFormatting sqref="P417:P419">
    <cfRule type="cellIs" dxfId="12309" priority="864" operator="lessThan">
      <formula>0</formula>
    </cfRule>
  </conditionalFormatting>
  <conditionalFormatting sqref="Q420">
    <cfRule type="cellIs" dxfId="12308" priority="861" operator="lessThan">
      <formula>0</formula>
    </cfRule>
  </conditionalFormatting>
  <conditionalFormatting sqref="Q421">
    <cfRule type="cellIs" dxfId="12307" priority="863" operator="lessThan">
      <formula>0</formula>
    </cfRule>
  </conditionalFormatting>
  <conditionalFormatting sqref="P416:Q416 Q417:Q419">
    <cfRule type="cellIs" dxfId="12306" priority="866" operator="lessThan">
      <formula>0</formula>
    </cfRule>
  </conditionalFormatting>
  <conditionalFormatting sqref="P416">
    <cfRule type="cellIs" dxfId="12305" priority="865" operator="lessThan">
      <formula>0</formula>
    </cfRule>
  </conditionalFormatting>
  <conditionalFormatting sqref="Q420">
    <cfRule type="cellIs" dxfId="12304" priority="862" operator="lessThan">
      <formula>0</formula>
    </cfRule>
  </conditionalFormatting>
  <conditionalFormatting sqref="B454:N454">
    <cfRule type="cellIs" dxfId="12303" priority="608" operator="lessThan">
      <formula>0</formula>
    </cfRule>
  </conditionalFormatting>
  <conditionalFormatting sqref="B454:N454">
    <cfRule type="cellIs" dxfId="12302" priority="607" operator="lessThan">
      <formula>0</formula>
    </cfRule>
  </conditionalFormatting>
  <conditionalFormatting sqref="B454:N454">
    <cfRule type="cellIs" dxfId="12301" priority="606" operator="lessThan">
      <formula>0</formula>
    </cfRule>
  </conditionalFormatting>
  <conditionalFormatting sqref="B454:N454">
    <cfRule type="cellIs" dxfId="12300" priority="604" operator="lessThan">
      <formula>0</formula>
    </cfRule>
  </conditionalFormatting>
  <conditionalFormatting sqref="B454:N454">
    <cfRule type="cellIs" dxfId="12299" priority="605" operator="lessThan">
      <formula>0</formula>
    </cfRule>
  </conditionalFormatting>
  <conditionalFormatting sqref="N457">
    <cfRule type="cellIs" dxfId="12298" priority="602" operator="lessThan">
      <formula>0</formula>
    </cfRule>
  </conditionalFormatting>
  <conditionalFormatting sqref="B454:N454">
    <cfRule type="cellIs" dxfId="12297" priority="603" operator="lessThan">
      <formula>0</formula>
    </cfRule>
  </conditionalFormatting>
  <conditionalFormatting sqref="N458">
    <cfRule type="cellIs" dxfId="12296" priority="601" operator="lessThan">
      <formula>0</formula>
    </cfRule>
  </conditionalFormatting>
  <conditionalFormatting sqref="P530">
    <cfRule type="cellIs" dxfId="12295" priority="323" operator="lessThan">
      <formula>0</formula>
    </cfRule>
  </conditionalFormatting>
  <conditionalFormatting sqref="N458">
    <cfRule type="cellIs" dxfId="12294" priority="600" operator="lessThan">
      <formula>0</formula>
    </cfRule>
  </conditionalFormatting>
  <conditionalFormatting sqref="D461:N464">
    <cfRule type="cellIs" dxfId="12293" priority="597" operator="lessThan">
      <formula>0</formula>
    </cfRule>
  </conditionalFormatting>
  <conditionalFormatting sqref="P538">
    <cfRule type="cellIs" dxfId="12292" priority="320" operator="lessThan">
      <formula>0</formula>
    </cfRule>
  </conditionalFormatting>
  <conditionalFormatting sqref="B461:B464">
    <cfRule type="cellIs" dxfId="12291" priority="594" operator="lessThan">
      <formula>0</formula>
    </cfRule>
  </conditionalFormatting>
  <conditionalFormatting sqref="P553">
    <cfRule type="cellIs" dxfId="12290" priority="317" operator="lessThan">
      <formula>0</formula>
    </cfRule>
  </conditionalFormatting>
  <conditionalFormatting sqref="B512">
    <cfRule type="cellIs" dxfId="12289" priority="591" operator="lessThan">
      <formula>0</formula>
    </cfRule>
  </conditionalFormatting>
  <conditionalFormatting sqref="C512">
    <cfRule type="cellIs" dxfId="12288" priority="588" operator="lessThan">
      <formula>0</formula>
    </cfRule>
  </conditionalFormatting>
  <conditionalFormatting sqref="P561">
    <cfRule type="cellIs" dxfId="12287" priority="314" operator="lessThan">
      <formula>0</formula>
    </cfRule>
  </conditionalFormatting>
  <conditionalFormatting sqref="P590">
    <cfRule type="cellIs" dxfId="12286" priority="311" operator="lessThan">
      <formula>0</formula>
    </cfRule>
  </conditionalFormatting>
  <conditionalFormatting sqref="N365">
    <cfRule type="cellIs" dxfId="12285" priority="852" operator="lessThan">
      <formula>0</formula>
    </cfRule>
  </conditionalFormatting>
  <conditionalFormatting sqref="N371">
    <cfRule type="cellIs" dxfId="12284" priority="851" operator="lessThan">
      <formula>0</formula>
    </cfRule>
  </conditionalFormatting>
  <conditionalFormatting sqref="N377">
    <cfRule type="cellIs" dxfId="12283" priority="850" operator="lessThan">
      <formula>0</formula>
    </cfRule>
  </conditionalFormatting>
  <conditionalFormatting sqref="B376">
    <cfRule type="cellIs" dxfId="12282" priority="837" operator="lessThan">
      <formula>0</formula>
    </cfRule>
  </conditionalFormatting>
  <conditionalFormatting sqref="B588">
    <cfRule type="cellIs" dxfId="12281" priority="844" operator="lessThan">
      <formula>0</formula>
    </cfRule>
  </conditionalFormatting>
  <conditionalFormatting sqref="B371:B372">
    <cfRule type="cellIs" dxfId="12280" priority="842" operator="lessThan">
      <formula>0</formula>
    </cfRule>
  </conditionalFormatting>
  <conditionalFormatting sqref="B377:B378">
    <cfRule type="cellIs" dxfId="12279" priority="839" operator="lessThan">
      <formula>0</formula>
    </cfRule>
  </conditionalFormatting>
  <conditionalFormatting sqref="C351:M354">
    <cfRule type="cellIs" dxfId="12278" priority="849" operator="lessThan">
      <formula>0</formula>
    </cfRule>
  </conditionalFormatting>
  <conditionalFormatting sqref="B428">
    <cfRule type="cellIs" dxfId="12277" priority="848" operator="lessThan">
      <formula>0</formula>
    </cfRule>
  </conditionalFormatting>
  <conditionalFormatting sqref="B428">
    <cfRule type="cellIs" dxfId="12276" priority="847" operator="lessThan">
      <formula>0</formula>
    </cfRule>
  </conditionalFormatting>
  <conditionalFormatting sqref="B391 B397 B381:B385 B375:B379 B369:B373 B363:B367 B361 B351:B355">
    <cfRule type="cellIs" dxfId="12275" priority="846" operator="lessThan">
      <formula>0</formula>
    </cfRule>
  </conditionalFormatting>
  <conditionalFormatting sqref="B585:B587">
    <cfRule type="cellIs" dxfId="12274" priority="845" operator="lessThan">
      <formula>0</formula>
    </cfRule>
  </conditionalFormatting>
  <conditionalFormatting sqref="B584">
    <cfRule type="cellIs" dxfId="12273" priority="843" operator="lessThan">
      <formula>0</formula>
    </cfRule>
  </conditionalFormatting>
  <conditionalFormatting sqref="B397">
    <cfRule type="cellIs" dxfId="12272" priority="833" operator="lessThan">
      <formula>0</formula>
    </cfRule>
  </conditionalFormatting>
  <conditionalFormatting sqref="B369">
    <cfRule type="cellIs" dxfId="12271" priority="841" operator="lessThan">
      <formula>0</formula>
    </cfRule>
  </conditionalFormatting>
  <conditionalFormatting sqref="B370">
    <cfRule type="cellIs" dxfId="12270" priority="840" operator="lessThan">
      <formula>0</formula>
    </cfRule>
  </conditionalFormatting>
  <conditionalFormatting sqref="B375">
    <cfRule type="cellIs" dxfId="12269" priority="838" operator="lessThan">
      <formula>0</formula>
    </cfRule>
  </conditionalFormatting>
  <conditionalFormatting sqref="B383:B384">
    <cfRule type="cellIs" dxfId="12268" priority="836" operator="lessThan">
      <formula>0</formula>
    </cfRule>
  </conditionalFormatting>
  <conditionalFormatting sqref="B381">
    <cfRule type="cellIs" dxfId="12267" priority="835" operator="lessThan">
      <formula>0</formula>
    </cfRule>
  </conditionalFormatting>
  <conditionalFormatting sqref="B382">
    <cfRule type="cellIs" dxfId="12266" priority="834" operator="lessThan">
      <formula>0</formula>
    </cfRule>
  </conditionalFormatting>
  <conditionalFormatting sqref="B391">
    <cfRule type="cellIs" dxfId="12265" priority="832" operator="lessThan">
      <formula>0</formula>
    </cfRule>
  </conditionalFormatting>
  <conditionalFormatting sqref="B385">
    <cfRule type="cellIs" dxfId="12264" priority="831" operator="lessThan">
      <formula>0</formula>
    </cfRule>
  </conditionalFormatting>
  <conditionalFormatting sqref="B379">
    <cfRule type="cellIs" dxfId="12263" priority="830" operator="lessThan">
      <formula>0</formula>
    </cfRule>
  </conditionalFormatting>
  <conditionalFormatting sqref="B373">
    <cfRule type="cellIs" dxfId="12262" priority="829" operator="lessThan">
      <formula>0</formula>
    </cfRule>
  </conditionalFormatting>
  <conditionalFormatting sqref="B361">
    <cfRule type="cellIs" dxfId="12261" priority="828" operator="lessThan">
      <formula>0</formula>
    </cfRule>
  </conditionalFormatting>
  <conditionalFormatting sqref="B621:B624">
    <cfRule type="cellIs" dxfId="12260" priority="823" operator="lessThan">
      <formula>0</formula>
    </cfRule>
  </conditionalFormatting>
  <conditionalFormatting sqref="B616:B619">
    <cfRule type="cellIs" dxfId="12259" priority="826" operator="lessThan">
      <formula>0</formula>
    </cfRule>
  </conditionalFormatting>
  <conditionalFormatting sqref="B617">
    <cfRule type="cellIs" dxfId="12258" priority="825" operator="lessThan">
      <formula>0</formula>
    </cfRule>
  </conditionalFormatting>
  <conditionalFormatting sqref="B618:B619">
    <cfRule type="cellIs" dxfId="12257" priority="827" operator="lessThan">
      <formula>0</formula>
    </cfRule>
  </conditionalFormatting>
  <conditionalFormatting sqref="B628:B629">
    <cfRule type="cellIs" dxfId="12256" priority="821" operator="lessThan">
      <formula>0</formula>
    </cfRule>
  </conditionalFormatting>
  <conditionalFormatting sqref="B622">
    <cfRule type="cellIs" dxfId="12255" priority="822" operator="lessThan">
      <formula>0</formula>
    </cfRule>
  </conditionalFormatting>
  <conditionalFormatting sqref="B623:B624">
    <cfRule type="cellIs" dxfId="12254" priority="824" operator="lessThan">
      <formula>0</formula>
    </cfRule>
  </conditionalFormatting>
  <conditionalFormatting sqref="B626:B629">
    <cfRule type="cellIs" dxfId="12253" priority="820" operator="lessThan">
      <formula>0</formula>
    </cfRule>
  </conditionalFormatting>
  <conditionalFormatting sqref="B627">
    <cfRule type="cellIs" dxfId="12252" priority="819" operator="lessThan">
      <formula>0</formula>
    </cfRule>
  </conditionalFormatting>
  <conditionalFormatting sqref="B365:B366">
    <cfRule type="cellIs" dxfId="12251" priority="814" operator="lessThan">
      <formula>0</formula>
    </cfRule>
  </conditionalFormatting>
  <conditionalFormatting sqref="B355">
    <cfRule type="cellIs" dxfId="12250" priority="815" operator="lessThan">
      <formula>0</formula>
    </cfRule>
  </conditionalFormatting>
  <conditionalFormatting sqref="B393:N393">
    <cfRule type="cellIs" dxfId="12249" priority="770" operator="lessThan">
      <formula>0</formula>
    </cfRule>
  </conditionalFormatting>
  <conditionalFormatting sqref="B387:N387">
    <cfRule type="cellIs" dxfId="12248" priority="781" operator="lessThan">
      <formula>0</formula>
    </cfRule>
  </conditionalFormatting>
  <conditionalFormatting sqref="B387:N387">
    <cfRule type="cellIs" dxfId="12247" priority="780" operator="lessThan">
      <formula>0</formula>
    </cfRule>
  </conditionalFormatting>
  <conditionalFormatting sqref="B353:B354">
    <cfRule type="cellIs" dxfId="12246" priority="818" operator="lessThan">
      <formula>0</formula>
    </cfRule>
  </conditionalFormatting>
  <conditionalFormatting sqref="B351">
    <cfRule type="cellIs" dxfId="12245" priority="817" operator="lessThan">
      <formula>0</formula>
    </cfRule>
  </conditionalFormatting>
  <conditionalFormatting sqref="B352">
    <cfRule type="cellIs" dxfId="12244" priority="816" operator="lessThan">
      <formula>0</formula>
    </cfRule>
  </conditionalFormatting>
  <conditionalFormatting sqref="B363">
    <cfRule type="cellIs" dxfId="12243" priority="813" operator="lessThan">
      <formula>0</formula>
    </cfRule>
  </conditionalFormatting>
  <conditionalFormatting sqref="B364">
    <cfRule type="cellIs" dxfId="12242" priority="812" operator="lessThan">
      <formula>0</formula>
    </cfRule>
  </conditionalFormatting>
  <conditionalFormatting sqref="B367">
    <cfRule type="cellIs" dxfId="12241" priority="811" operator="lessThan">
      <formula>0</formula>
    </cfRule>
  </conditionalFormatting>
  <conditionalFormatting sqref="B593:B596">
    <cfRule type="cellIs" dxfId="12240" priority="809" operator="lessThan">
      <formula>0</formula>
    </cfRule>
  </conditionalFormatting>
  <conditionalFormatting sqref="B594">
    <cfRule type="cellIs" dxfId="12239" priority="808" operator="lessThan">
      <formula>0</formula>
    </cfRule>
  </conditionalFormatting>
  <conditionalFormatting sqref="B595:B596">
    <cfRule type="cellIs" dxfId="12238" priority="810" operator="lessThan">
      <formula>0</formula>
    </cfRule>
  </conditionalFormatting>
  <conditionalFormatting sqref="B603">
    <cfRule type="cellIs" dxfId="12237" priority="803" operator="lessThan">
      <formula>0</formula>
    </cfRule>
  </conditionalFormatting>
  <conditionalFormatting sqref="B603">
    <cfRule type="cellIs" dxfId="12236" priority="804" operator="lessThan">
      <formula>0</formula>
    </cfRule>
  </conditionalFormatting>
  <conditionalFormatting sqref="B599:B602">
    <cfRule type="cellIs" dxfId="12235" priority="806" operator="lessThan">
      <formula>0</formula>
    </cfRule>
  </conditionalFormatting>
  <conditionalFormatting sqref="B600">
    <cfRule type="cellIs" dxfId="12234" priority="805" operator="lessThan">
      <formula>0</formula>
    </cfRule>
  </conditionalFormatting>
  <conditionalFormatting sqref="B601:B602">
    <cfRule type="cellIs" dxfId="12233" priority="807" operator="lessThan">
      <formula>0</formula>
    </cfRule>
  </conditionalFormatting>
  <conditionalFormatting sqref="N390">
    <cfRule type="cellIs" dxfId="12232" priority="775" operator="lessThan">
      <formula>0</formula>
    </cfRule>
  </conditionalFormatting>
  <conditionalFormatting sqref="B393:N393">
    <cfRule type="cellIs" dxfId="12231" priority="773" operator="lessThan">
      <formula>0</formula>
    </cfRule>
  </conditionalFormatting>
  <conditionalFormatting sqref="B571:B573">
    <cfRule type="cellIs" dxfId="12230" priority="802" operator="lessThan">
      <formula>0</formula>
    </cfRule>
  </conditionalFormatting>
  <conditionalFormatting sqref="B574">
    <cfRule type="cellIs" dxfId="12229" priority="801" operator="lessThan">
      <formula>0</formula>
    </cfRule>
  </conditionalFormatting>
  <conditionalFormatting sqref="B570">
    <cfRule type="cellIs" dxfId="12228" priority="800" operator="lessThan">
      <formula>0</formula>
    </cfRule>
  </conditionalFormatting>
  <conditionalFormatting sqref="B607:B608">
    <cfRule type="cellIs" dxfId="12227" priority="799" operator="lessThan">
      <formula>0</formula>
    </cfRule>
  </conditionalFormatting>
  <conditionalFormatting sqref="B605:B608">
    <cfRule type="cellIs" dxfId="12226" priority="798" operator="lessThan">
      <formula>0</formula>
    </cfRule>
  </conditionalFormatting>
  <conditionalFormatting sqref="B589">
    <cfRule type="cellIs" dxfId="12225" priority="525" operator="lessThan">
      <formula>0</formula>
    </cfRule>
  </conditionalFormatting>
  <conditionalFormatting sqref="B613:B614">
    <cfRule type="cellIs" dxfId="12224" priority="796" operator="lessThan">
      <formula>0</formula>
    </cfRule>
  </conditionalFormatting>
  <conditionalFormatting sqref="B606">
    <cfRule type="cellIs" dxfId="12223" priority="797" operator="lessThan">
      <formula>0</formula>
    </cfRule>
  </conditionalFormatting>
  <conditionalFormatting sqref="B611:B614">
    <cfRule type="cellIs" dxfId="12222" priority="795" operator="lessThan">
      <formula>0</formula>
    </cfRule>
  </conditionalFormatting>
  <conditionalFormatting sqref="O616:O619">
    <cfRule type="cellIs" dxfId="12221" priority="277" operator="lessThan">
      <formula>0</formula>
    </cfRule>
  </conditionalFormatting>
  <conditionalFormatting sqref="O599 O601:O602">
    <cfRule type="cellIs" dxfId="12220" priority="279" operator="lessThan">
      <formula>0</formula>
    </cfRule>
  </conditionalFormatting>
  <conditionalFormatting sqref="B612">
    <cfRule type="cellIs" dxfId="12219" priority="794" operator="lessThan">
      <formula>0</formula>
    </cfRule>
  </conditionalFormatting>
  <conditionalFormatting sqref="D589">
    <cfRule type="cellIs" dxfId="12218" priority="519" operator="lessThan">
      <formula>0</formula>
    </cfRule>
  </conditionalFormatting>
  <conditionalFormatting sqref="O605:O607">
    <cfRule type="cellIs" dxfId="12217" priority="271" operator="lessThan">
      <formula>0</formula>
    </cfRule>
  </conditionalFormatting>
  <conditionalFormatting sqref="O626:O629">
    <cfRule type="cellIs" dxfId="12216" priority="273" operator="lessThan">
      <formula>0</formula>
    </cfRule>
  </conditionalFormatting>
  <conditionalFormatting sqref="B650 B655:B657 B663 B665:B668 B642:B645 B670">
    <cfRule type="cellIs" dxfId="12215" priority="793" operator="lessThan">
      <formula>0</formula>
    </cfRule>
  </conditionalFormatting>
  <conditionalFormatting sqref="N378">
    <cfRule type="cellIs" dxfId="12214" priority="785" operator="lessThan">
      <formula>0</formula>
    </cfRule>
  </conditionalFormatting>
  <conditionalFormatting sqref="N372">
    <cfRule type="cellIs" dxfId="12213" priority="786" operator="lessThan">
      <formula>0</formula>
    </cfRule>
  </conditionalFormatting>
  <conditionalFormatting sqref="B387:N387">
    <cfRule type="cellIs" dxfId="12212" priority="783" operator="lessThan">
      <formula>0</formula>
    </cfRule>
  </conditionalFormatting>
  <conditionalFormatting sqref="N384">
    <cfRule type="cellIs" dxfId="12211" priority="784" operator="lessThan">
      <formula>0</formula>
    </cfRule>
  </conditionalFormatting>
  <conditionalFormatting sqref="B387:N387">
    <cfRule type="cellIs" dxfId="12210" priority="782" operator="lessThan">
      <formula>0</formula>
    </cfRule>
  </conditionalFormatting>
  <conditionalFormatting sqref="B387:N387">
    <cfRule type="cellIs" dxfId="12209" priority="779" operator="lessThan">
      <formula>0</formula>
    </cfRule>
  </conditionalFormatting>
  <conditionalFormatting sqref="B652">
    <cfRule type="cellIs" dxfId="12208" priority="792" operator="lessThan">
      <formula>0</formula>
    </cfRule>
  </conditionalFormatting>
  <conditionalFormatting sqref="B653">
    <cfRule type="cellIs" dxfId="12207" priority="791" operator="lessThan">
      <formula>0</formula>
    </cfRule>
  </conditionalFormatting>
  <conditionalFormatting sqref="B658">
    <cfRule type="cellIs" dxfId="12206" priority="790" operator="lessThan">
      <formula>0</formula>
    </cfRule>
  </conditionalFormatting>
  <conditionalFormatting sqref="B647">
    <cfRule type="cellIs" dxfId="12205" priority="789" operator="lessThan">
      <formula>0</formula>
    </cfRule>
  </conditionalFormatting>
  <conditionalFormatting sqref="O365">
    <cfRule type="cellIs" dxfId="12204" priority="265" operator="lessThan">
      <formula>0</formula>
    </cfRule>
  </conditionalFormatting>
  <conditionalFormatting sqref="O371">
    <cfRule type="cellIs" dxfId="12203" priority="264" operator="lessThan">
      <formula>0</formula>
    </cfRule>
  </conditionalFormatting>
  <conditionalFormatting sqref="G589">
    <cfRule type="cellIs" dxfId="12202" priority="510" operator="lessThan">
      <formula>0</formula>
    </cfRule>
  </conditionalFormatting>
  <conditionalFormatting sqref="H589">
    <cfRule type="cellIs" dxfId="12201" priority="507" operator="lessThan">
      <formula>0</formula>
    </cfRule>
  </conditionalFormatting>
  <conditionalFormatting sqref="B351:B354">
    <cfRule type="cellIs" dxfId="12200" priority="788" operator="lessThan">
      <formula>0</formula>
    </cfRule>
  </conditionalFormatting>
  <conditionalFormatting sqref="N366">
    <cfRule type="cellIs" dxfId="12199" priority="787" operator="lessThan">
      <formula>0</formula>
    </cfRule>
  </conditionalFormatting>
  <conditionalFormatting sqref="B387:N387">
    <cfRule type="cellIs" dxfId="12198" priority="778" operator="lessThan">
      <formula>0</formula>
    </cfRule>
  </conditionalFormatting>
  <conditionalFormatting sqref="B387:N387">
    <cfRule type="cellIs" dxfId="12197" priority="777" operator="lessThan">
      <formula>0</formula>
    </cfRule>
  </conditionalFormatting>
  <conditionalFormatting sqref="B387:N387">
    <cfRule type="cellIs" dxfId="12196" priority="776" operator="lessThan">
      <formula>0</formula>
    </cfRule>
  </conditionalFormatting>
  <conditionalFormatting sqref="B393:N393">
    <cfRule type="cellIs" dxfId="12195" priority="771" operator="lessThan">
      <formula>0</formula>
    </cfRule>
  </conditionalFormatting>
  <conditionalFormatting sqref="B393:N393">
    <cfRule type="cellIs" dxfId="12194" priority="774" operator="lessThan">
      <formula>0</formula>
    </cfRule>
  </conditionalFormatting>
  <conditionalFormatting sqref="B393:N393">
    <cfRule type="cellIs" dxfId="12193" priority="769" operator="lessThan">
      <formula>0</formula>
    </cfRule>
  </conditionalFormatting>
  <conditionalFormatting sqref="B393:N393">
    <cfRule type="cellIs" dxfId="12192" priority="772" operator="lessThan">
      <formula>0</formula>
    </cfRule>
  </conditionalFormatting>
  <conditionalFormatting sqref="B393:N393">
    <cfRule type="cellIs" dxfId="12191" priority="767" operator="lessThan">
      <formula>0</formula>
    </cfRule>
  </conditionalFormatting>
  <conditionalFormatting sqref="B393:N393">
    <cfRule type="cellIs" dxfId="12190" priority="768" operator="lessThan">
      <formula>0</formula>
    </cfRule>
  </conditionalFormatting>
  <conditionalFormatting sqref="B399:N399">
    <cfRule type="cellIs" dxfId="12189" priority="765" operator="lessThan">
      <formula>0</formula>
    </cfRule>
  </conditionalFormatting>
  <conditionalFormatting sqref="N396">
    <cfRule type="cellIs" dxfId="12188" priority="766" operator="lessThan">
      <formula>0</formula>
    </cfRule>
  </conditionalFormatting>
  <conditionalFormatting sqref="B399:N399">
    <cfRule type="cellIs" dxfId="12187" priority="764" operator="lessThan">
      <formula>0</formula>
    </cfRule>
  </conditionalFormatting>
  <conditionalFormatting sqref="B399:N399">
    <cfRule type="cellIs" dxfId="12186" priority="763" operator="lessThan">
      <formula>0</formula>
    </cfRule>
  </conditionalFormatting>
  <conditionalFormatting sqref="B399:N399">
    <cfRule type="cellIs" dxfId="12185" priority="762" operator="lessThan">
      <formula>0</formula>
    </cfRule>
  </conditionalFormatting>
  <conditionalFormatting sqref="B399:N399">
    <cfRule type="cellIs" dxfId="12184" priority="761" operator="lessThan">
      <formula>0</formula>
    </cfRule>
  </conditionalFormatting>
  <conditionalFormatting sqref="B399:N399">
    <cfRule type="cellIs" dxfId="12183" priority="760" operator="lessThan">
      <formula>0</formula>
    </cfRule>
  </conditionalFormatting>
  <conditionalFormatting sqref="B399:N399">
    <cfRule type="cellIs" dxfId="12182" priority="759" operator="lessThan">
      <formula>0</formula>
    </cfRule>
  </conditionalFormatting>
  <conditionalFormatting sqref="B399:N399">
    <cfRule type="cellIs" dxfId="12181" priority="758" operator="lessThan">
      <formula>0</formula>
    </cfRule>
  </conditionalFormatting>
  <conditionalFormatting sqref="N402">
    <cfRule type="cellIs" dxfId="12180" priority="757" operator="lessThan">
      <formula>0</formula>
    </cfRule>
  </conditionalFormatting>
  <conditionalFormatting sqref="N355">
    <cfRule type="cellIs" dxfId="12179" priority="756" operator="lessThan">
      <formula>0</formula>
    </cfRule>
  </conditionalFormatting>
  <conditionalFormatting sqref="N361">
    <cfRule type="cellIs" dxfId="12178" priority="755" operator="lessThan">
      <formula>0</formula>
    </cfRule>
  </conditionalFormatting>
  <conditionalFormatting sqref="N361">
    <cfRule type="cellIs" dxfId="12177" priority="754" operator="lessThan">
      <formula>0</formula>
    </cfRule>
  </conditionalFormatting>
  <conditionalFormatting sqref="N367">
    <cfRule type="cellIs" dxfId="12176" priority="753" operator="lessThan">
      <formula>0</formula>
    </cfRule>
  </conditionalFormatting>
  <conditionalFormatting sqref="N367">
    <cfRule type="cellIs" dxfId="12175" priority="752" operator="lessThan">
      <formula>0</formula>
    </cfRule>
  </conditionalFormatting>
  <conditionalFormatting sqref="N373">
    <cfRule type="cellIs" dxfId="12174" priority="751" operator="lessThan">
      <formula>0</formula>
    </cfRule>
  </conditionalFormatting>
  <conditionalFormatting sqref="N373">
    <cfRule type="cellIs" dxfId="12173" priority="750" operator="lessThan">
      <formula>0</formula>
    </cfRule>
  </conditionalFormatting>
  <conditionalFormatting sqref="N379">
    <cfRule type="cellIs" dxfId="12172" priority="749" operator="lessThan">
      <formula>0</formula>
    </cfRule>
  </conditionalFormatting>
  <conditionalFormatting sqref="N379">
    <cfRule type="cellIs" dxfId="12171" priority="748" operator="lessThan">
      <formula>0</formula>
    </cfRule>
  </conditionalFormatting>
  <conditionalFormatting sqref="N385">
    <cfRule type="cellIs" dxfId="12170" priority="747" operator="lessThan">
      <formula>0</formula>
    </cfRule>
  </conditionalFormatting>
  <conditionalFormatting sqref="N385">
    <cfRule type="cellIs" dxfId="12169" priority="746" operator="lessThan">
      <formula>0</formula>
    </cfRule>
  </conditionalFormatting>
  <conditionalFormatting sqref="N391">
    <cfRule type="cellIs" dxfId="12168" priority="745" operator="lessThan">
      <formula>0</formula>
    </cfRule>
  </conditionalFormatting>
  <conditionalFormatting sqref="N391">
    <cfRule type="cellIs" dxfId="12167" priority="744" operator="lessThan">
      <formula>0</formula>
    </cfRule>
  </conditionalFormatting>
  <conditionalFormatting sqref="N397">
    <cfRule type="cellIs" dxfId="12166" priority="743" operator="lessThan">
      <formula>0</formula>
    </cfRule>
  </conditionalFormatting>
  <conditionalFormatting sqref="N397">
    <cfRule type="cellIs" dxfId="12165" priority="742" operator="lessThan">
      <formula>0</formula>
    </cfRule>
  </conditionalFormatting>
  <conditionalFormatting sqref="C409:M409">
    <cfRule type="cellIs" dxfId="12164" priority="741" operator="lessThan">
      <formula>0</formula>
    </cfRule>
  </conditionalFormatting>
  <conditionalFormatting sqref="C409:M409">
    <cfRule type="cellIs" dxfId="12163" priority="740" operator="lessThan">
      <formula>0</formula>
    </cfRule>
  </conditionalFormatting>
  <conditionalFormatting sqref="H409">
    <cfRule type="cellIs" dxfId="12162" priority="739" operator="lessThan">
      <formula>0</formula>
    </cfRule>
  </conditionalFormatting>
  <conditionalFormatting sqref="B409">
    <cfRule type="cellIs" dxfId="12161" priority="738" operator="lessThan">
      <formula>0</formula>
    </cfRule>
  </conditionalFormatting>
  <conditionalFormatting sqref="B409">
    <cfRule type="cellIs" dxfId="12160" priority="737" operator="lessThan">
      <formula>0</formula>
    </cfRule>
  </conditionalFormatting>
  <conditionalFormatting sqref="B405:N405">
    <cfRule type="cellIs" dxfId="12159" priority="736" operator="lessThan">
      <formula>0</formula>
    </cfRule>
  </conditionalFormatting>
  <conditionalFormatting sqref="B405:N405">
    <cfRule type="cellIs" dxfId="12158" priority="735" operator="lessThan">
      <formula>0</formula>
    </cfRule>
  </conditionalFormatting>
  <conditionalFormatting sqref="B405:N405">
    <cfRule type="cellIs" dxfId="12157" priority="734" operator="lessThan">
      <formula>0</formula>
    </cfRule>
  </conditionalFormatting>
  <conditionalFormatting sqref="B405:N405">
    <cfRule type="cellIs" dxfId="12156" priority="733" operator="lessThan">
      <formula>0</formula>
    </cfRule>
  </conditionalFormatting>
  <conditionalFormatting sqref="B405:N405">
    <cfRule type="cellIs" dxfId="12155" priority="732" operator="lessThan">
      <formula>0</formula>
    </cfRule>
  </conditionalFormatting>
  <conditionalFormatting sqref="B405:N405">
    <cfRule type="cellIs" dxfId="12154" priority="731" operator="lessThan">
      <formula>0</formula>
    </cfRule>
  </conditionalFormatting>
  <conditionalFormatting sqref="B405:N405">
    <cfRule type="cellIs" dxfId="12153" priority="730" operator="lessThan">
      <formula>0</formula>
    </cfRule>
  </conditionalFormatting>
  <conditionalFormatting sqref="B405:N405">
    <cfRule type="cellIs" dxfId="12152" priority="729" operator="lessThan">
      <formula>0</formula>
    </cfRule>
  </conditionalFormatting>
  <conditionalFormatting sqref="N408">
    <cfRule type="cellIs" dxfId="12151" priority="728" operator="lessThan">
      <formula>0</formula>
    </cfRule>
  </conditionalFormatting>
  <conditionalFormatting sqref="N409">
    <cfRule type="cellIs" dxfId="12150" priority="727" operator="lessThan">
      <formula>0</formula>
    </cfRule>
  </conditionalFormatting>
  <conditionalFormatting sqref="N409">
    <cfRule type="cellIs" dxfId="12149" priority="726" operator="lessThan">
      <formula>0</formula>
    </cfRule>
  </conditionalFormatting>
  <conditionalFormatting sqref="C415:M415">
    <cfRule type="cellIs" dxfId="12148" priority="725" operator="lessThan">
      <formula>0</formula>
    </cfRule>
  </conditionalFormatting>
  <conditionalFormatting sqref="C415:M415">
    <cfRule type="cellIs" dxfId="12147" priority="724" operator="lessThan">
      <formula>0</formula>
    </cfRule>
  </conditionalFormatting>
  <conditionalFormatting sqref="H415">
    <cfRule type="cellIs" dxfId="12146" priority="723" operator="lessThan">
      <formula>0</formula>
    </cfRule>
  </conditionalFormatting>
  <conditionalFormatting sqref="B415">
    <cfRule type="cellIs" dxfId="12145" priority="722" operator="lessThan">
      <formula>0</formula>
    </cfRule>
  </conditionalFormatting>
  <conditionalFormatting sqref="B415">
    <cfRule type="cellIs" dxfId="12144" priority="721" operator="lessThan">
      <formula>0</formula>
    </cfRule>
  </conditionalFormatting>
  <conditionalFormatting sqref="B411:N411">
    <cfRule type="cellIs" dxfId="12143" priority="720" operator="lessThan">
      <formula>0</formula>
    </cfRule>
  </conditionalFormatting>
  <conditionalFormatting sqref="B411:N411">
    <cfRule type="cellIs" dxfId="12142" priority="719" operator="lessThan">
      <formula>0</formula>
    </cfRule>
  </conditionalFormatting>
  <conditionalFormatting sqref="B411:N411">
    <cfRule type="cellIs" dxfId="12141" priority="718" operator="lessThan">
      <formula>0</formula>
    </cfRule>
  </conditionalFormatting>
  <conditionalFormatting sqref="B411:N411">
    <cfRule type="cellIs" dxfId="12140" priority="717" operator="lessThan">
      <formula>0</formula>
    </cfRule>
  </conditionalFormatting>
  <conditionalFormatting sqref="B411:N411">
    <cfRule type="cellIs" dxfId="12139" priority="716" operator="lessThan">
      <formula>0</formula>
    </cfRule>
  </conditionalFormatting>
  <conditionalFormatting sqref="B411:N411">
    <cfRule type="cellIs" dxfId="12138" priority="715" operator="lessThan">
      <formula>0</formula>
    </cfRule>
  </conditionalFormatting>
  <conditionalFormatting sqref="B411:N411">
    <cfRule type="cellIs" dxfId="12137" priority="714" operator="lessThan">
      <formula>0</formula>
    </cfRule>
  </conditionalFormatting>
  <conditionalFormatting sqref="B411:N411">
    <cfRule type="cellIs" dxfId="12136" priority="713" operator="lessThan">
      <formula>0</formula>
    </cfRule>
  </conditionalFormatting>
  <conditionalFormatting sqref="N414">
    <cfRule type="cellIs" dxfId="12135" priority="712" operator="lessThan">
      <formula>0</formula>
    </cfRule>
  </conditionalFormatting>
  <conditionalFormatting sqref="N415">
    <cfRule type="cellIs" dxfId="12134" priority="711" operator="lessThan">
      <formula>0</formula>
    </cfRule>
  </conditionalFormatting>
  <conditionalFormatting sqref="N415">
    <cfRule type="cellIs" dxfId="12133" priority="710" operator="lessThan">
      <formula>0</formula>
    </cfRule>
  </conditionalFormatting>
  <conditionalFormatting sqref="C421:M421">
    <cfRule type="cellIs" dxfId="12132" priority="709" operator="lessThan">
      <formula>0</formula>
    </cfRule>
  </conditionalFormatting>
  <conditionalFormatting sqref="C421:M421">
    <cfRule type="cellIs" dxfId="12131" priority="708" operator="lessThan">
      <formula>0</formula>
    </cfRule>
  </conditionalFormatting>
  <conditionalFormatting sqref="H421">
    <cfRule type="cellIs" dxfId="12130" priority="707" operator="lessThan">
      <formula>0</formula>
    </cfRule>
  </conditionalFormatting>
  <conditionalFormatting sqref="B421">
    <cfRule type="cellIs" dxfId="12129" priority="706" operator="lessThan">
      <formula>0</formula>
    </cfRule>
  </conditionalFormatting>
  <conditionalFormatting sqref="B421">
    <cfRule type="cellIs" dxfId="12128" priority="705" operator="lessThan">
      <formula>0</formula>
    </cfRule>
  </conditionalFormatting>
  <conditionalFormatting sqref="B417:N417">
    <cfRule type="cellIs" dxfId="12127" priority="704" operator="lessThan">
      <formula>0</formula>
    </cfRule>
  </conditionalFormatting>
  <conditionalFormatting sqref="B417:N417">
    <cfRule type="cellIs" dxfId="12126" priority="703" operator="lessThan">
      <formula>0</formula>
    </cfRule>
  </conditionalFormatting>
  <conditionalFormatting sqref="B417:N417">
    <cfRule type="cellIs" dxfId="12125" priority="702" operator="lessThan">
      <formula>0</formula>
    </cfRule>
  </conditionalFormatting>
  <conditionalFormatting sqref="B417:N417">
    <cfRule type="cellIs" dxfId="12124" priority="701" operator="lessThan">
      <formula>0</formula>
    </cfRule>
  </conditionalFormatting>
  <conditionalFormatting sqref="B417:N417">
    <cfRule type="cellIs" dxfId="12123" priority="700" operator="lessThan">
      <formula>0</formula>
    </cfRule>
  </conditionalFormatting>
  <conditionalFormatting sqref="B417:N417">
    <cfRule type="cellIs" dxfId="12122" priority="699" operator="lessThan">
      <formula>0</formula>
    </cfRule>
  </conditionalFormatting>
  <conditionalFormatting sqref="B417:N417">
    <cfRule type="cellIs" dxfId="12121" priority="698" operator="lessThan">
      <formula>0</formula>
    </cfRule>
  </conditionalFormatting>
  <conditionalFormatting sqref="B417:N417">
    <cfRule type="cellIs" dxfId="12120" priority="697" operator="lessThan">
      <formula>0</formula>
    </cfRule>
  </conditionalFormatting>
  <conditionalFormatting sqref="N420">
    <cfRule type="cellIs" dxfId="12119" priority="696" operator="lessThan">
      <formula>0</formula>
    </cfRule>
  </conditionalFormatting>
  <conditionalFormatting sqref="N421">
    <cfRule type="cellIs" dxfId="12118" priority="695" operator="lessThan">
      <formula>0</formula>
    </cfRule>
  </conditionalFormatting>
  <conditionalFormatting sqref="N421">
    <cfRule type="cellIs" dxfId="12117" priority="694" operator="lessThan">
      <formula>0</formula>
    </cfRule>
  </conditionalFormatting>
  <conditionalFormatting sqref="C427:M427">
    <cfRule type="cellIs" dxfId="12116" priority="693" operator="lessThan">
      <formula>0</formula>
    </cfRule>
  </conditionalFormatting>
  <conditionalFormatting sqref="C427:M427">
    <cfRule type="cellIs" dxfId="12115" priority="692" operator="lessThan">
      <formula>0</formula>
    </cfRule>
  </conditionalFormatting>
  <conditionalFormatting sqref="H427">
    <cfRule type="cellIs" dxfId="12114" priority="691" operator="lessThan">
      <formula>0</formula>
    </cfRule>
  </conditionalFormatting>
  <conditionalFormatting sqref="B427">
    <cfRule type="cellIs" dxfId="12113" priority="690" operator="lessThan">
      <formula>0</formula>
    </cfRule>
  </conditionalFormatting>
  <conditionalFormatting sqref="B427">
    <cfRule type="cellIs" dxfId="12112" priority="689" operator="lessThan">
      <formula>0</formula>
    </cfRule>
  </conditionalFormatting>
  <conditionalFormatting sqref="B423:N423">
    <cfRule type="cellIs" dxfId="12111" priority="688" operator="lessThan">
      <formula>0</formula>
    </cfRule>
  </conditionalFormatting>
  <conditionalFormatting sqref="B423:N423">
    <cfRule type="cellIs" dxfId="12110" priority="687" operator="lessThan">
      <formula>0</formula>
    </cfRule>
  </conditionalFormatting>
  <conditionalFormatting sqref="B423:N423">
    <cfRule type="cellIs" dxfId="12109" priority="686" operator="lessThan">
      <formula>0</formula>
    </cfRule>
  </conditionalFormatting>
  <conditionalFormatting sqref="B423:N423">
    <cfRule type="cellIs" dxfId="12108" priority="685" operator="lessThan">
      <formula>0</formula>
    </cfRule>
  </conditionalFormatting>
  <conditionalFormatting sqref="B423:N423">
    <cfRule type="cellIs" dxfId="12107" priority="684" operator="lessThan">
      <formula>0</formula>
    </cfRule>
  </conditionalFormatting>
  <conditionalFormatting sqref="B423:N423">
    <cfRule type="cellIs" dxfId="12106" priority="683" operator="lessThan">
      <formula>0</formula>
    </cfRule>
  </conditionalFormatting>
  <conditionalFormatting sqref="B423:N423">
    <cfRule type="cellIs" dxfId="12105" priority="682" operator="lessThan">
      <formula>0</formula>
    </cfRule>
  </conditionalFormatting>
  <conditionalFormatting sqref="B423:N423">
    <cfRule type="cellIs" dxfId="12104" priority="681" operator="lessThan">
      <formula>0</formula>
    </cfRule>
  </conditionalFormatting>
  <conditionalFormatting sqref="N426">
    <cfRule type="cellIs" dxfId="12103" priority="680" operator="lessThan">
      <formula>0</formula>
    </cfRule>
  </conditionalFormatting>
  <conditionalFormatting sqref="C537:N537">
    <cfRule type="cellIs" dxfId="12102" priority="400" operator="lessThan">
      <formula>0</formula>
    </cfRule>
  </conditionalFormatting>
  <conditionalFormatting sqref="C568:N568">
    <cfRule type="cellIs" dxfId="12101" priority="397" operator="lessThan">
      <formula>0</formula>
    </cfRule>
  </conditionalFormatting>
  <conditionalFormatting sqref="I552:N552">
    <cfRule type="cellIs" dxfId="12100" priority="394" operator="lessThan">
      <formula>0</formula>
    </cfRule>
  </conditionalFormatting>
  <conditionalFormatting sqref="I560:N560">
    <cfRule type="cellIs" dxfId="12099" priority="391" operator="lessThan">
      <formula>0</formula>
    </cfRule>
  </conditionalFormatting>
  <conditionalFormatting sqref="B429:N429">
    <cfRule type="cellIs" dxfId="12098" priority="668" operator="lessThan">
      <formula>0</formula>
    </cfRule>
  </conditionalFormatting>
  <conditionalFormatting sqref="B429:N429">
    <cfRule type="cellIs" dxfId="12097" priority="667" operator="lessThan">
      <formula>0</formula>
    </cfRule>
  </conditionalFormatting>
  <conditionalFormatting sqref="B429:N429">
    <cfRule type="cellIs" dxfId="12096" priority="666" operator="lessThan">
      <formula>0</formula>
    </cfRule>
  </conditionalFormatting>
  <conditionalFormatting sqref="B429:N429">
    <cfRule type="cellIs" dxfId="12095" priority="665" operator="lessThan">
      <formula>0</formula>
    </cfRule>
  </conditionalFormatting>
  <conditionalFormatting sqref="N432">
    <cfRule type="cellIs" dxfId="12094" priority="664" operator="lessThan">
      <formula>0</formula>
    </cfRule>
  </conditionalFormatting>
  <conditionalFormatting sqref="C439:M439">
    <cfRule type="cellIs" dxfId="12093" priority="663" operator="lessThan">
      <formula>0</formula>
    </cfRule>
  </conditionalFormatting>
  <conditionalFormatting sqref="C439:M439">
    <cfRule type="cellIs" dxfId="12092" priority="662" operator="lessThan">
      <formula>0</formula>
    </cfRule>
  </conditionalFormatting>
  <conditionalFormatting sqref="H439">
    <cfRule type="cellIs" dxfId="12091" priority="661" operator="lessThan">
      <formula>0</formula>
    </cfRule>
  </conditionalFormatting>
  <conditionalFormatting sqref="B439">
    <cfRule type="cellIs" dxfId="12090" priority="660" operator="lessThan">
      <formula>0</formula>
    </cfRule>
  </conditionalFormatting>
  <conditionalFormatting sqref="B439">
    <cfRule type="cellIs" dxfId="12089" priority="659" operator="lessThan">
      <formula>0</formula>
    </cfRule>
  </conditionalFormatting>
  <conditionalFormatting sqref="B435:N435">
    <cfRule type="cellIs" dxfId="12088" priority="658" operator="lessThan">
      <formula>0</formula>
    </cfRule>
  </conditionalFormatting>
  <conditionalFormatting sqref="B435:N435">
    <cfRule type="cellIs" dxfId="12087" priority="657" operator="lessThan">
      <formula>0</formula>
    </cfRule>
  </conditionalFormatting>
  <conditionalFormatting sqref="C641:N645">
    <cfRule type="cellIs" dxfId="12086" priority="376" operator="lessThan">
      <formula>0</formula>
    </cfRule>
  </conditionalFormatting>
  <conditionalFormatting sqref="C597:N597">
    <cfRule type="cellIs" dxfId="12085" priority="375" operator="lessThan">
      <formula>0</formula>
    </cfRule>
  </conditionalFormatting>
  <conditionalFormatting sqref="C603:N603">
    <cfRule type="cellIs" dxfId="12084" priority="372" operator="lessThan">
      <formula>0</formula>
    </cfRule>
  </conditionalFormatting>
  <conditionalFormatting sqref="C603:N603">
    <cfRule type="cellIs" dxfId="12083" priority="371" operator="lessThan">
      <formula>0</formula>
    </cfRule>
  </conditionalFormatting>
  <conditionalFormatting sqref="C603:N603">
    <cfRule type="cellIs" dxfId="12082" priority="370" operator="lessThan">
      <formula>0</formula>
    </cfRule>
  </conditionalFormatting>
  <conditionalFormatting sqref="H445">
    <cfRule type="cellIs" dxfId="12081" priority="645" operator="lessThan">
      <formula>0</formula>
    </cfRule>
  </conditionalFormatting>
  <conditionalFormatting sqref="B445">
    <cfRule type="cellIs" dxfId="12080" priority="644" operator="lessThan">
      <formula>0</formula>
    </cfRule>
  </conditionalFormatting>
  <conditionalFormatting sqref="B445">
    <cfRule type="cellIs" dxfId="12079" priority="643" operator="lessThan">
      <formula>0</formula>
    </cfRule>
  </conditionalFormatting>
  <conditionalFormatting sqref="B441:N441">
    <cfRule type="cellIs" dxfId="12078" priority="642" operator="lessThan">
      <formula>0</formula>
    </cfRule>
  </conditionalFormatting>
  <conditionalFormatting sqref="B441:N441">
    <cfRule type="cellIs" dxfId="12077" priority="641" operator="lessThan">
      <formula>0</formula>
    </cfRule>
  </conditionalFormatting>
  <conditionalFormatting sqref="B441:N441">
    <cfRule type="cellIs" dxfId="12076" priority="640" operator="lessThan">
      <formula>0</formula>
    </cfRule>
  </conditionalFormatting>
  <conditionalFormatting sqref="B441:N441">
    <cfRule type="cellIs" dxfId="12075" priority="639" operator="lessThan">
      <formula>0</formula>
    </cfRule>
  </conditionalFormatting>
  <conditionalFormatting sqref="B441:N441">
    <cfRule type="cellIs" dxfId="12074" priority="638" operator="lessThan">
      <formula>0</formula>
    </cfRule>
  </conditionalFormatting>
  <conditionalFormatting sqref="B441:N441">
    <cfRule type="cellIs" dxfId="12073" priority="637" operator="lessThan">
      <formula>0</formula>
    </cfRule>
  </conditionalFormatting>
  <conditionalFormatting sqref="B441:N441">
    <cfRule type="cellIs" dxfId="12072" priority="636" operator="lessThan">
      <formula>0</formula>
    </cfRule>
  </conditionalFormatting>
  <conditionalFormatting sqref="B441:N441">
    <cfRule type="cellIs" dxfId="12071" priority="635" operator="lessThan">
      <formula>0</formula>
    </cfRule>
  </conditionalFormatting>
  <conditionalFormatting sqref="N444">
    <cfRule type="cellIs" dxfId="12070" priority="634" operator="lessThan">
      <formula>0</formula>
    </cfRule>
  </conditionalFormatting>
  <conditionalFormatting sqref="N445">
    <cfRule type="cellIs" dxfId="12069" priority="633" operator="lessThan">
      <formula>0</formula>
    </cfRule>
  </conditionalFormatting>
  <conditionalFormatting sqref="N445">
    <cfRule type="cellIs" dxfId="12068" priority="632" operator="lessThan">
      <formula>0</formula>
    </cfRule>
  </conditionalFormatting>
  <conditionalFormatting sqref="C452:M452">
    <cfRule type="cellIs" dxfId="12067" priority="631" operator="lessThan">
      <formula>0</formula>
    </cfRule>
  </conditionalFormatting>
  <conditionalFormatting sqref="C452:M452">
    <cfRule type="cellIs" dxfId="12066" priority="630" operator="lessThan">
      <formula>0</formula>
    </cfRule>
  </conditionalFormatting>
  <conditionalFormatting sqref="H452">
    <cfRule type="cellIs" dxfId="12065" priority="629" operator="lessThan">
      <formula>0</formula>
    </cfRule>
  </conditionalFormatting>
  <conditionalFormatting sqref="B452">
    <cfRule type="cellIs" dxfId="12064" priority="628" operator="lessThan">
      <formula>0</formula>
    </cfRule>
  </conditionalFormatting>
  <conditionalFormatting sqref="B452">
    <cfRule type="cellIs" dxfId="12063" priority="627" operator="lessThan">
      <formula>0</formula>
    </cfRule>
  </conditionalFormatting>
  <conditionalFormatting sqref="B448:N448">
    <cfRule type="cellIs" dxfId="12062" priority="626" operator="lessThan">
      <formula>0</formula>
    </cfRule>
  </conditionalFormatting>
  <conditionalFormatting sqref="B448:N448">
    <cfRule type="cellIs" dxfId="12061" priority="625" operator="lessThan">
      <formula>0</formula>
    </cfRule>
  </conditionalFormatting>
  <conditionalFormatting sqref="B448:N448">
    <cfRule type="cellIs" dxfId="12060" priority="624" operator="lessThan">
      <formula>0</formula>
    </cfRule>
  </conditionalFormatting>
  <conditionalFormatting sqref="B448:N448">
    <cfRule type="cellIs" dxfId="12059" priority="623" operator="lessThan">
      <formula>0</formula>
    </cfRule>
  </conditionalFormatting>
  <conditionalFormatting sqref="B448:N448">
    <cfRule type="cellIs" dxfId="12058" priority="622" operator="lessThan">
      <formula>0</formula>
    </cfRule>
  </conditionalFormatting>
  <conditionalFormatting sqref="B448:N448">
    <cfRule type="cellIs" dxfId="12057" priority="621" operator="lessThan">
      <formula>0</formula>
    </cfRule>
  </conditionalFormatting>
  <conditionalFormatting sqref="B448:N448">
    <cfRule type="cellIs" dxfId="12056" priority="620" operator="lessThan">
      <formula>0</formula>
    </cfRule>
  </conditionalFormatting>
  <conditionalFormatting sqref="B448:N448">
    <cfRule type="cellIs" dxfId="12055" priority="619" operator="lessThan">
      <formula>0</formula>
    </cfRule>
  </conditionalFormatting>
  <conditionalFormatting sqref="N451">
    <cfRule type="cellIs" dxfId="12054" priority="618" operator="lessThan">
      <formula>0</formula>
    </cfRule>
  </conditionalFormatting>
  <conditionalFormatting sqref="N452">
    <cfRule type="cellIs" dxfId="12053" priority="617" operator="lessThan">
      <formula>0</formula>
    </cfRule>
  </conditionalFormatting>
  <conditionalFormatting sqref="N452">
    <cfRule type="cellIs" dxfId="12052" priority="616" operator="lessThan">
      <formula>0</formula>
    </cfRule>
  </conditionalFormatting>
  <conditionalFormatting sqref="C458:M458">
    <cfRule type="cellIs" dxfId="12051" priority="615" operator="lessThan">
      <formula>0</formula>
    </cfRule>
  </conditionalFormatting>
  <conditionalFormatting sqref="C458:M458">
    <cfRule type="cellIs" dxfId="12050" priority="614" operator="lessThan">
      <formula>0</formula>
    </cfRule>
  </conditionalFormatting>
  <conditionalFormatting sqref="H458">
    <cfRule type="cellIs" dxfId="12049" priority="613" operator="lessThan">
      <formula>0</formula>
    </cfRule>
  </conditionalFormatting>
  <conditionalFormatting sqref="B458">
    <cfRule type="cellIs" dxfId="12048" priority="612" operator="lessThan">
      <formula>0</formula>
    </cfRule>
  </conditionalFormatting>
  <conditionalFormatting sqref="B458">
    <cfRule type="cellIs" dxfId="12047" priority="611" operator="lessThan">
      <formula>0</formula>
    </cfRule>
  </conditionalFormatting>
  <conditionalFormatting sqref="Q505">
    <cfRule type="cellIs" dxfId="12046" priority="333" operator="lessThan">
      <formula>0</formula>
    </cfRule>
  </conditionalFormatting>
  <conditionalFormatting sqref="P505">
    <cfRule type="cellIs" dxfId="12045" priority="332" operator="lessThan">
      <formula>0</formula>
    </cfRule>
  </conditionalFormatting>
  <conditionalFormatting sqref="Q513">
    <cfRule type="cellIs" dxfId="12044" priority="330" operator="lessThan">
      <formula>0</formula>
    </cfRule>
  </conditionalFormatting>
  <conditionalFormatting sqref="P513">
    <cfRule type="cellIs" dxfId="12043" priority="329" operator="lessThan">
      <formula>0</formula>
    </cfRule>
  </conditionalFormatting>
  <conditionalFormatting sqref="Q522">
    <cfRule type="cellIs" dxfId="12042" priority="327" operator="lessThan">
      <formula>0</formula>
    </cfRule>
  </conditionalFormatting>
  <conditionalFormatting sqref="P522">
    <cfRule type="cellIs" dxfId="12041" priority="326" operator="lessThan">
      <formula>0</formula>
    </cfRule>
  </conditionalFormatting>
  <conditionalFormatting sqref="Q530">
    <cfRule type="cellIs" dxfId="12040" priority="324" operator="lessThan">
      <formula>0</formula>
    </cfRule>
  </conditionalFormatting>
  <conditionalFormatting sqref="C461:C464">
    <cfRule type="expression" dxfId="12039" priority="598">
      <formula>C461/B461&gt;1</formula>
    </cfRule>
    <cfRule type="expression" dxfId="12038" priority="599">
      <formula>C461/B461&lt;1</formula>
    </cfRule>
  </conditionalFormatting>
  <conditionalFormatting sqref="Q538">
    <cfRule type="cellIs" dxfId="12037" priority="321" operator="lessThan">
      <formula>0</formula>
    </cfRule>
  </conditionalFormatting>
  <conditionalFormatting sqref="D461:N464">
    <cfRule type="expression" dxfId="12036" priority="595">
      <formula>D461/C461&gt;1</formula>
    </cfRule>
    <cfRule type="expression" dxfId="12035" priority="596">
      <formula>D461/C461&lt;1</formula>
    </cfRule>
  </conditionalFormatting>
  <conditionalFormatting sqref="Q553">
    <cfRule type="cellIs" dxfId="12034" priority="318" operator="lessThan">
      <formula>0</formula>
    </cfRule>
  </conditionalFormatting>
  <conditionalFormatting sqref="B461:B464 B552:N552 B560:N560 B575:N575 B589:N589">
    <cfRule type="expression" dxfId="12033" priority="592">
      <formula>B461/#REF!&gt;1</formula>
    </cfRule>
    <cfRule type="expression" dxfId="12032" priority="593">
      <formula>B461/#REF!&lt;1</formula>
    </cfRule>
  </conditionalFormatting>
  <conditionalFormatting sqref="Q561">
    <cfRule type="cellIs" dxfId="12031" priority="315" operator="lessThan">
      <formula>0</formula>
    </cfRule>
  </conditionalFormatting>
  <conditionalFormatting sqref="B512">
    <cfRule type="expression" dxfId="12030" priority="589">
      <formula>B512/#REF!&gt;1</formula>
    </cfRule>
    <cfRule type="expression" dxfId="12029" priority="590">
      <formula>B512/#REF!&lt;1</formula>
    </cfRule>
  </conditionalFormatting>
  <conditionalFormatting sqref="Q590">
    <cfRule type="cellIs" dxfId="12028" priority="312" operator="lessThan">
      <formula>0</formula>
    </cfRule>
  </conditionalFormatting>
  <conditionalFormatting sqref="C512">
    <cfRule type="expression" dxfId="12027" priority="586">
      <formula>C512/B512&gt;1</formula>
    </cfRule>
    <cfRule type="expression" dxfId="12026" priority="587">
      <formula>C512/B512&lt;1</formula>
    </cfRule>
  </conditionalFormatting>
  <conditionalFormatting sqref="D512">
    <cfRule type="cellIs" dxfId="12025" priority="585" operator="lessThan">
      <formula>0</formula>
    </cfRule>
  </conditionalFormatting>
  <conditionalFormatting sqref="D512">
    <cfRule type="expression" dxfId="12024" priority="583">
      <formula>D512/C512&gt;1</formula>
    </cfRule>
    <cfRule type="expression" dxfId="12023" priority="584">
      <formula>D512/C512&lt;1</formula>
    </cfRule>
  </conditionalFormatting>
  <conditionalFormatting sqref="E512">
    <cfRule type="cellIs" dxfId="12022" priority="582" operator="lessThan">
      <formula>0</formula>
    </cfRule>
  </conditionalFormatting>
  <conditionalFormatting sqref="E512">
    <cfRule type="expression" dxfId="12021" priority="580">
      <formula>E512/D512&gt;1</formula>
    </cfRule>
    <cfRule type="expression" dxfId="12020" priority="581">
      <formula>E512/D512&lt;1</formula>
    </cfRule>
  </conditionalFormatting>
  <conditionalFormatting sqref="F512">
    <cfRule type="cellIs" dxfId="12019" priority="579" operator="lessThan">
      <formula>0</formula>
    </cfRule>
  </conditionalFormatting>
  <conditionalFormatting sqref="F512">
    <cfRule type="expression" dxfId="12018" priority="577">
      <formula>F512/E512&gt;1</formula>
    </cfRule>
    <cfRule type="expression" dxfId="12017" priority="578">
      <formula>F512/E512&lt;1</formula>
    </cfRule>
  </conditionalFormatting>
  <conditionalFormatting sqref="G512">
    <cfRule type="cellIs" dxfId="12016" priority="576" operator="lessThan">
      <formula>0</formula>
    </cfRule>
  </conditionalFormatting>
  <conditionalFormatting sqref="G512">
    <cfRule type="expression" dxfId="12015" priority="574">
      <formula>G512/F512&gt;1</formula>
    </cfRule>
    <cfRule type="expression" dxfId="12014" priority="575">
      <formula>G512/F512&lt;1</formula>
    </cfRule>
  </conditionalFormatting>
  <conditionalFormatting sqref="H512">
    <cfRule type="cellIs" dxfId="12013" priority="573" operator="lessThan">
      <formula>0</formula>
    </cfRule>
  </conditionalFormatting>
  <conditionalFormatting sqref="H512">
    <cfRule type="expression" dxfId="12012" priority="571">
      <formula>H512/G512&gt;1</formula>
    </cfRule>
    <cfRule type="expression" dxfId="12011" priority="572">
      <formula>H512/G512&lt;1</formula>
    </cfRule>
  </conditionalFormatting>
  <conditionalFormatting sqref="I512:N512">
    <cfRule type="cellIs" dxfId="12010" priority="570" operator="lessThan">
      <formula>0</formula>
    </cfRule>
  </conditionalFormatting>
  <conditionalFormatting sqref="I512:N512">
    <cfRule type="expression" dxfId="12009" priority="568">
      <formula>I512/H512&gt;1</formula>
    </cfRule>
    <cfRule type="expression" dxfId="12008" priority="569">
      <formula>I512/H512&lt;1</formula>
    </cfRule>
  </conditionalFormatting>
  <conditionalFormatting sqref="B552">
    <cfRule type="cellIs" dxfId="12007" priority="567" operator="lessThan">
      <formula>0</formula>
    </cfRule>
  </conditionalFormatting>
  <conditionalFormatting sqref="B552">
    <cfRule type="expression" dxfId="12006" priority="565">
      <formula>B552/#REF!&gt;1</formula>
    </cfRule>
    <cfRule type="expression" dxfId="12005" priority="566">
      <formula>B552/#REF!&lt;1</formula>
    </cfRule>
  </conditionalFormatting>
  <conditionalFormatting sqref="C552">
    <cfRule type="cellIs" dxfId="12004" priority="564" operator="lessThan">
      <formula>0</formula>
    </cfRule>
  </conditionalFormatting>
  <conditionalFormatting sqref="C552">
    <cfRule type="expression" dxfId="12003" priority="562">
      <formula>C552/B552&gt;1</formula>
    </cfRule>
    <cfRule type="expression" dxfId="12002" priority="563">
      <formula>C552/B552&lt;1</formula>
    </cfRule>
  </conditionalFormatting>
  <conditionalFormatting sqref="D552">
    <cfRule type="cellIs" dxfId="12001" priority="561" operator="lessThan">
      <formula>0</formula>
    </cfRule>
  </conditionalFormatting>
  <conditionalFormatting sqref="D552">
    <cfRule type="expression" dxfId="12000" priority="559">
      <formula>D552/C552&gt;1</formula>
    </cfRule>
    <cfRule type="expression" dxfId="11999" priority="560">
      <formula>D552/C552&lt;1</formula>
    </cfRule>
  </conditionalFormatting>
  <conditionalFormatting sqref="E552">
    <cfRule type="cellIs" dxfId="11998" priority="558" operator="lessThan">
      <formula>0</formula>
    </cfRule>
  </conditionalFormatting>
  <conditionalFormatting sqref="E552">
    <cfRule type="expression" dxfId="11997" priority="556">
      <formula>E552/D552&gt;1</formula>
    </cfRule>
    <cfRule type="expression" dxfId="11996" priority="557">
      <formula>E552/D552&lt;1</formula>
    </cfRule>
  </conditionalFormatting>
  <conditionalFormatting sqref="F552">
    <cfRule type="cellIs" dxfId="11995" priority="555" operator="lessThan">
      <formula>0</formula>
    </cfRule>
  </conditionalFormatting>
  <conditionalFormatting sqref="F552">
    <cfRule type="expression" dxfId="11994" priority="553">
      <formula>F552/E552&gt;1</formula>
    </cfRule>
    <cfRule type="expression" dxfId="11993" priority="554">
      <formula>F552/E552&lt;1</formula>
    </cfRule>
  </conditionalFormatting>
  <conditionalFormatting sqref="G552">
    <cfRule type="cellIs" dxfId="11992" priority="552" operator="lessThan">
      <formula>0</formula>
    </cfRule>
  </conditionalFormatting>
  <conditionalFormatting sqref="G552">
    <cfRule type="expression" dxfId="11991" priority="550">
      <formula>G552/F552&gt;1</formula>
    </cfRule>
    <cfRule type="expression" dxfId="11990" priority="551">
      <formula>G552/F552&lt;1</formula>
    </cfRule>
  </conditionalFormatting>
  <conditionalFormatting sqref="H552">
    <cfRule type="cellIs" dxfId="11989" priority="549" operator="lessThan">
      <formula>0</formula>
    </cfRule>
  </conditionalFormatting>
  <conditionalFormatting sqref="H552">
    <cfRule type="expression" dxfId="11988" priority="547">
      <formula>H552/G552&gt;1</formula>
    </cfRule>
    <cfRule type="expression" dxfId="11987" priority="548">
      <formula>H552/G552&lt;1</formula>
    </cfRule>
  </conditionalFormatting>
  <conditionalFormatting sqref="B560">
    <cfRule type="cellIs" dxfId="11986" priority="546" operator="lessThan">
      <formula>0</formula>
    </cfRule>
  </conditionalFormatting>
  <conditionalFormatting sqref="B560">
    <cfRule type="expression" dxfId="11985" priority="544">
      <formula>B560/#REF!&gt;1</formula>
    </cfRule>
    <cfRule type="expression" dxfId="11984" priority="545">
      <formula>B560/#REF!&lt;1</formula>
    </cfRule>
  </conditionalFormatting>
  <conditionalFormatting sqref="C560">
    <cfRule type="cellIs" dxfId="11983" priority="543" operator="lessThan">
      <formula>0</formula>
    </cfRule>
  </conditionalFormatting>
  <conditionalFormatting sqref="C560">
    <cfRule type="expression" dxfId="11982" priority="541">
      <formula>C560/B560&gt;1</formula>
    </cfRule>
    <cfRule type="expression" dxfId="11981" priority="542">
      <formula>C560/B560&lt;1</formula>
    </cfRule>
  </conditionalFormatting>
  <conditionalFormatting sqref="D560">
    <cfRule type="cellIs" dxfId="11980" priority="540" operator="lessThan">
      <formula>0</formula>
    </cfRule>
  </conditionalFormatting>
  <conditionalFormatting sqref="D560">
    <cfRule type="expression" dxfId="11979" priority="538">
      <formula>D560/C560&gt;1</formula>
    </cfRule>
    <cfRule type="expression" dxfId="11978" priority="539">
      <formula>D560/C560&lt;1</formula>
    </cfRule>
  </conditionalFormatting>
  <conditionalFormatting sqref="E560">
    <cfRule type="cellIs" dxfId="11977" priority="537" operator="lessThan">
      <formula>0</formula>
    </cfRule>
  </conditionalFormatting>
  <conditionalFormatting sqref="E560">
    <cfRule type="expression" dxfId="11976" priority="535">
      <formula>E560/D560&gt;1</formula>
    </cfRule>
    <cfRule type="expression" dxfId="11975" priority="536">
      <formula>E560/D560&lt;1</formula>
    </cfRule>
  </conditionalFormatting>
  <conditionalFormatting sqref="F560">
    <cfRule type="cellIs" dxfId="11974" priority="534" operator="lessThan">
      <formula>0</formula>
    </cfRule>
  </conditionalFormatting>
  <conditionalFormatting sqref="F560">
    <cfRule type="expression" dxfId="11973" priority="532">
      <formula>F560/E560&gt;1</formula>
    </cfRule>
    <cfRule type="expression" dxfId="11972" priority="533">
      <formula>F560/E560&lt;1</formula>
    </cfRule>
  </conditionalFormatting>
  <conditionalFormatting sqref="G560">
    <cfRule type="cellIs" dxfId="11971" priority="531" operator="lessThan">
      <formula>0</formula>
    </cfRule>
  </conditionalFormatting>
  <conditionalFormatting sqref="G560">
    <cfRule type="expression" dxfId="11970" priority="529">
      <formula>G560/F560&gt;1</formula>
    </cfRule>
    <cfRule type="expression" dxfId="11969" priority="530">
      <formula>G560/F560&lt;1</formula>
    </cfRule>
  </conditionalFormatting>
  <conditionalFormatting sqref="H560">
    <cfRule type="cellIs" dxfId="11968" priority="528" operator="lessThan">
      <formula>0</formula>
    </cfRule>
  </conditionalFormatting>
  <conditionalFormatting sqref="H560">
    <cfRule type="expression" dxfId="11967" priority="526">
      <formula>H560/G560&gt;1</formula>
    </cfRule>
    <cfRule type="expression" dxfId="11966" priority="527">
      <formula>H560/G560&lt;1</formula>
    </cfRule>
  </conditionalFormatting>
  <conditionalFormatting sqref="O616:O619">
    <cfRule type="cellIs" dxfId="11965" priority="278" operator="lessThan">
      <formula>0</formula>
    </cfRule>
  </conditionalFormatting>
  <conditionalFormatting sqref="B589">
    <cfRule type="expression" dxfId="11964" priority="523">
      <formula>B589/#REF!&gt;1</formula>
    </cfRule>
    <cfRule type="expression" dxfId="11963" priority="524">
      <formula>B589/#REF!&lt;1</formula>
    </cfRule>
  </conditionalFormatting>
  <conditionalFormatting sqref="C589">
    <cfRule type="cellIs" dxfId="11962" priority="522" operator="lessThan">
      <formula>0</formula>
    </cfRule>
  </conditionalFormatting>
  <conditionalFormatting sqref="C589">
    <cfRule type="expression" dxfId="11961" priority="520">
      <formula>C589/B589&gt;1</formula>
    </cfRule>
    <cfRule type="expression" dxfId="11960" priority="521">
      <formula>C589/B589&lt;1</formula>
    </cfRule>
  </conditionalFormatting>
  <conditionalFormatting sqref="O605:O607">
    <cfRule type="cellIs" dxfId="11959" priority="272" operator="lessThan">
      <formula>0</formula>
    </cfRule>
  </conditionalFormatting>
  <conditionalFormatting sqref="D589">
    <cfRule type="expression" dxfId="11958" priority="517">
      <formula>D589/C589&gt;1</formula>
    </cfRule>
    <cfRule type="expression" dxfId="11957" priority="518">
      <formula>D589/C589&lt;1</formula>
    </cfRule>
  </conditionalFormatting>
  <conditionalFormatting sqref="E589">
    <cfRule type="cellIs" dxfId="11956" priority="516" operator="lessThan">
      <formula>0</formula>
    </cfRule>
  </conditionalFormatting>
  <conditionalFormatting sqref="E589">
    <cfRule type="expression" dxfId="11955" priority="514">
      <formula>E589/D589&gt;1</formula>
    </cfRule>
    <cfRule type="expression" dxfId="11954" priority="515">
      <formula>E589/D589&lt;1</formula>
    </cfRule>
  </conditionalFormatting>
  <conditionalFormatting sqref="F589">
    <cfRule type="cellIs" dxfId="11953" priority="513" operator="lessThan">
      <formula>0</formula>
    </cfRule>
  </conditionalFormatting>
  <conditionalFormatting sqref="F589">
    <cfRule type="expression" dxfId="11952" priority="511">
      <formula>F589/E589&gt;1</formula>
    </cfRule>
    <cfRule type="expression" dxfId="11951" priority="512">
      <formula>F589/E589&lt;1</formula>
    </cfRule>
  </conditionalFormatting>
  <conditionalFormatting sqref="O377">
    <cfRule type="cellIs" dxfId="11950" priority="263" operator="lessThan">
      <formula>0</formula>
    </cfRule>
  </conditionalFormatting>
  <conditionalFormatting sqref="G589">
    <cfRule type="expression" dxfId="11949" priority="508">
      <formula>G589/F589&gt;1</formula>
    </cfRule>
    <cfRule type="expression" dxfId="11948" priority="509">
      <formula>G589/F589&lt;1</formula>
    </cfRule>
  </conditionalFormatting>
  <conditionalFormatting sqref="O366">
    <cfRule type="cellIs" dxfId="11947" priority="262" operator="lessThan">
      <formula>0</formula>
    </cfRule>
  </conditionalFormatting>
  <conditionalFormatting sqref="H589">
    <cfRule type="expression" dxfId="11946" priority="505">
      <formula>H589/G589&gt;1</formula>
    </cfRule>
    <cfRule type="expression" dxfId="11945" priority="506">
      <formula>H589/G589&lt;1</formula>
    </cfRule>
  </conditionalFormatting>
  <conditionalFormatting sqref="N596">
    <cfRule type="cellIs" dxfId="11944" priority="504" operator="lessThan">
      <formula>0</formula>
    </cfRule>
  </conditionalFormatting>
  <conditionalFormatting sqref="O387">
    <cfRule type="cellIs" dxfId="11943" priority="257" operator="lessThan">
      <formula>0</formula>
    </cfRule>
  </conditionalFormatting>
  <conditionalFormatting sqref="O387">
    <cfRule type="cellIs" dxfId="11942" priority="258" operator="lessThan">
      <formula>0</formula>
    </cfRule>
  </conditionalFormatting>
  <conditionalFormatting sqref="O387">
    <cfRule type="cellIs" dxfId="11941" priority="255" operator="lessThan">
      <formula>0</formula>
    </cfRule>
  </conditionalFormatting>
  <conditionalFormatting sqref="O387">
    <cfRule type="cellIs" dxfId="11940" priority="256" operator="lessThan">
      <formula>0</formula>
    </cfRule>
  </conditionalFormatting>
  <conditionalFormatting sqref="N600">
    <cfRule type="cellIs" dxfId="11939" priority="503" operator="lessThan">
      <formula>0</formula>
    </cfRule>
  </conditionalFormatting>
  <conditionalFormatting sqref="N600">
    <cfRule type="cellIs" dxfId="11938" priority="502" operator="lessThan">
      <formula>0</formula>
    </cfRule>
  </conditionalFormatting>
  <conditionalFormatting sqref="P363">
    <cfRule type="cellIs" dxfId="11937" priority="501" operator="lessThan">
      <formula>0</formula>
    </cfRule>
  </conditionalFormatting>
  <conditionalFormatting sqref="P364:P365">
    <cfRule type="cellIs" dxfId="11936" priority="500" operator="lessThan">
      <formula>0</formula>
    </cfRule>
  </conditionalFormatting>
  <conditionalFormatting sqref="P461:P464">
    <cfRule type="cellIs" dxfId="11935" priority="499" operator="lessThan">
      <formula>0</formula>
    </cfRule>
  </conditionalFormatting>
  <conditionalFormatting sqref="P361">
    <cfRule type="cellIs" dxfId="11934" priority="498" operator="lessThan">
      <formula>0</formula>
    </cfRule>
  </conditionalFormatting>
  <conditionalFormatting sqref="P366:P367">
    <cfRule type="cellIs" dxfId="11933" priority="497" operator="lessThan">
      <formula>0</formula>
    </cfRule>
  </conditionalFormatting>
  <conditionalFormatting sqref="P369:P373">
    <cfRule type="cellIs" dxfId="11932" priority="496" operator="lessThan">
      <formula>0</formula>
    </cfRule>
  </conditionalFormatting>
  <conditionalFormatting sqref="P378:P379">
    <cfRule type="cellIs" dxfId="11931" priority="495" operator="lessThan">
      <formula>0</formula>
    </cfRule>
  </conditionalFormatting>
  <conditionalFormatting sqref="P384:P385">
    <cfRule type="cellIs" dxfId="11930" priority="494" operator="lessThan">
      <formula>0</formula>
    </cfRule>
  </conditionalFormatting>
  <conditionalFormatting sqref="P390:P391">
    <cfRule type="cellIs" dxfId="11929" priority="493" operator="lessThan">
      <formula>0</formula>
    </cfRule>
  </conditionalFormatting>
  <conditionalFormatting sqref="P396:P397">
    <cfRule type="cellIs" dxfId="11928" priority="492" operator="lessThan">
      <formula>0</formula>
    </cfRule>
  </conditionalFormatting>
  <conditionalFormatting sqref="P402">
    <cfRule type="cellIs" dxfId="11927" priority="491" operator="lessThan">
      <formula>0</formula>
    </cfRule>
  </conditionalFormatting>
  <conditionalFormatting sqref="P408:P409">
    <cfRule type="cellIs" dxfId="11926" priority="490" operator="lessThan">
      <formula>0</formula>
    </cfRule>
  </conditionalFormatting>
  <conditionalFormatting sqref="P414:P415">
    <cfRule type="cellIs" dxfId="11925" priority="489" operator="lessThan">
      <formula>0</formula>
    </cfRule>
  </conditionalFormatting>
  <conditionalFormatting sqref="P420:P421">
    <cfRule type="cellIs" dxfId="11924" priority="488" operator="lessThan">
      <formula>0</formula>
    </cfRule>
  </conditionalFormatting>
  <conditionalFormatting sqref="P426:P427">
    <cfRule type="cellIs" dxfId="11923" priority="487" operator="lessThan">
      <formula>0</formula>
    </cfRule>
  </conditionalFormatting>
  <conditionalFormatting sqref="P432:P433">
    <cfRule type="cellIs" dxfId="11922" priority="486" operator="lessThan">
      <formula>0</formula>
    </cfRule>
  </conditionalFormatting>
  <conditionalFormatting sqref="P438:P439">
    <cfRule type="cellIs" dxfId="11921" priority="485" operator="lessThan">
      <formula>0</formula>
    </cfRule>
  </conditionalFormatting>
  <conditionalFormatting sqref="P444:P445">
    <cfRule type="cellIs" dxfId="11920" priority="484" operator="lessThan">
      <formula>0</formula>
    </cfRule>
  </conditionalFormatting>
  <conditionalFormatting sqref="P451:P452">
    <cfRule type="cellIs" dxfId="11919" priority="483" operator="lessThan">
      <formula>0</formula>
    </cfRule>
  </conditionalFormatting>
  <conditionalFormatting sqref="P457:P458">
    <cfRule type="cellIs" dxfId="11918" priority="482" operator="lessThan">
      <formula>0</formula>
    </cfRule>
  </conditionalFormatting>
  <conditionalFormatting sqref="P465">
    <cfRule type="cellIs" dxfId="11917" priority="481" operator="lessThan">
      <formula>0</formula>
    </cfRule>
  </conditionalFormatting>
  <conditionalFormatting sqref="P472">
    <cfRule type="cellIs" dxfId="11916" priority="480" operator="lessThan">
      <formula>0</formula>
    </cfRule>
  </conditionalFormatting>
  <conditionalFormatting sqref="P503:P504">
    <cfRule type="cellIs" dxfId="11915" priority="479" operator="lessThan">
      <formula>0</formula>
    </cfRule>
  </conditionalFormatting>
  <conditionalFormatting sqref="P511:P512">
    <cfRule type="cellIs" dxfId="11914" priority="478" operator="lessThan">
      <formula>0</formula>
    </cfRule>
  </conditionalFormatting>
  <conditionalFormatting sqref="P520:P521">
    <cfRule type="cellIs" dxfId="11913" priority="477" operator="lessThan">
      <formula>0</formula>
    </cfRule>
  </conditionalFormatting>
  <conditionalFormatting sqref="P528:P529">
    <cfRule type="cellIs" dxfId="11912" priority="476" operator="lessThan">
      <formula>0</formula>
    </cfRule>
  </conditionalFormatting>
  <conditionalFormatting sqref="P544:P545">
    <cfRule type="cellIs" dxfId="11911" priority="475" operator="lessThan">
      <formula>0</formula>
    </cfRule>
  </conditionalFormatting>
  <conditionalFormatting sqref="P536:P537">
    <cfRule type="cellIs" dxfId="11910" priority="474" operator="lessThan">
      <formula>0</formula>
    </cfRule>
  </conditionalFormatting>
  <conditionalFormatting sqref="P551:P552">
    <cfRule type="cellIs" dxfId="11909" priority="473" operator="lessThan">
      <formula>0</formula>
    </cfRule>
  </conditionalFormatting>
  <conditionalFormatting sqref="P559:P560">
    <cfRule type="cellIs" dxfId="11908" priority="472" operator="lessThan">
      <formula>0</formula>
    </cfRule>
  </conditionalFormatting>
  <conditionalFormatting sqref="P567:P568">
    <cfRule type="cellIs" dxfId="11907" priority="471" operator="lessThan">
      <formula>0</formula>
    </cfRule>
  </conditionalFormatting>
  <conditionalFormatting sqref="P574:P575">
    <cfRule type="cellIs" dxfId="11906" priority="470" operator="lessThan">
      <formula>0</formula>
    </cfRule>
  </conditionalFormatting>
  <conditionalFormatting sqref="P581:P582">
    <cfRule type="cellIs" dxfId="11905" priority="469" operator="lessThan">
      <formula>0</formula>
    </cfRule>
  </conditionalFormatting>
  <conditionalFormatting sqref="P588:P589">
    <cfRule type="cellIs" dxfId="11904" priority="468" operator="lessThan">
      <formula>0</formula>
    </cfRule>
  </conditionalFormatting>
  <conditionalFormatting sqref="P596:P597">
    <cfRule type="cellIs" dxfId="11903" priority="467" operator="lessThan">
      <formula>0</formula>
    </cfRule>
  </conditionalFormatting>
  <conditionalFormatting sqref="P603">
    <cfRule type="cellIs" dxfId="11902" priority="466" operator="lessThan">
      <formula>0</formula>
    </cfRule>
  </conditionalFormatting>
  <conditionalFormatting sqref="P608">
    <cfRule type="cellIs" dxfId="11901" priority="465" operator="lessThan">
      <formula>0</formula>
    </cfRule>
  </conditionalFormatting>
  <conditionalFormatting sqref="O405">
    <cfRule type="cellIs" dxfId="11900" priority="215" operator="lessThan">
      <formula>0</formula>
    </cfRule>
  </conditionalFormatting>
  <conditionalFormatting sqref="P632:P634">
    <cfRule type="cellIs" dxfId="11899" priority="464" operator="lessThan">
      <formula>0</formula>
    </cfRule>
  </conditionalFormatting>
  <conditionalFormatting sqref="I710:N710 P708:Q711">
    <cfRule type="cellIs" dxfId="11898" priority="458" operator="lessThan">
      <formula>0</formula>
    </cfRule>
  </conditionalFormatting>
  <conditionalFormatting sqref="P636:P637 P641:P645">
    <cfRule type="cellIs" dxfId="11897" priority="463" operator="lessThan">
      <formula>0</formula>
    </cfRule>
  </conditionalFormatting>
  <conditionalFormatting sqref="P648">
    <cfRule type="cellIs" dxfId="11896" priority="462" operator="lessThan">
      <formula>0</formula>
    </cfRule>
  </conditionalFormatting>
  <conditionalFormatting sqref="P649">
    <cfRule type="cellIs" dxfId="11895" priority="461" operator="lessThan">
      <formula>0</formula>
    </cfRule>
  </conditionalFormatting>
  <conditionalFormatting sqref="P651">
    <cfRule type="cellIs" dxfId="11894" priority="460" operator="lessThan">
      <formula>0</formula>
    </cfRule>
  </conditionalFormatting>
  <conditionalFormatting sqref="P652">
    <cfRule type="cellIs" dxfId="11893" priority="459" operator="lessThan">
      <formula>0</formula>
    </cfRule>
  </conditionalFormatting>
  <conditionalFormatting sqref="D654:N654 D651:N651 D648:N649 D632:N634">
    <cfRule type="expression" dxfId="11892" priority="431">
      <formula>D632/C632&gt;1</formula>
    </cfRule>
    <cfRule type="expression" dxfId="11891" priority="432">
      <formula>D632/C632&lt;1</formula>
    </cfRule>
  </conditionalFormatting>
  <conditionalFormatting sqref="C507:C510">
    <cfRule type="cellIs" dxfId="11890" priority="457" operator="lessThan">
      <formula>0</formula>
    </cfRule>
  </conditionalFormatting>
  <conditionalFormatting sqref="C507:C510">
    <cfRule type="expression" dxfId="11889" priority="455">
      <formula>C507/B507&gt;1</formula>
    </cfRule>
    <cfRule type="expression" dxfId="11888" priority="456">
      <formula>C507/B507&lt;1</formula>
    </cfRule>
  </conditionalFormatting>
  <conditionalFormatting sqref="D507:N510">
    <cfRule type="cellIs" dxfId="11887" priority="454" operator="lessThan">
      <formula>0</formula>
    </cfRule>
  </conditionalFormatting>
  <conditionalFormatting sqref="D507:N510">
    <cfRule type="expression" dxfId="11886" priority="452">
      <formula>D507/C507&gt;1</formula>
    </cfRule>
    <cfRule type="expression" dxfId="11885" priority="453">
      <formula>D507/C507&lt;1</formula>
    </cfRule>
  </conditionalFormatting>
  <conditionalFormatting sqref="B507:B510">
    <cfRule type="cellIs" dxfId="11884" priority="451" operator="lessThan">
      <formula>0</formula>
    </cfRule>
  </conditionalFormatting>
  <conditionalFormatting sqref="B507:B510">
    <cfRule type="expression" dxfId="11883" priority="449">
      <formula>B507/#REF!&gt;1</formula>
    </cfRule>
    <cfRule type="expression" dxfId="11882" priority="450">
      <formula>B507/#REF!&lt;1</formula>
    </cfRule>
  </conditionalFormatting>
  <conditionalFormatting sqref="J588:N588 J574:N574 J559:N559 J551:N551">
    <cfRule type="cellIs" dxfId="11881" priority="448" operator="lessThan">
      <formula>0</formula>
    </cfRule>
  </conditionalFormatting>
  <conditionalFormatting sqref="C588:I588 C584:C587 C574:I574 C570:C573 C559:I559 C555:C558 C551:I551 C547:C550">
    <cfRule type="cellIs" dxfId="11880" priority="447" operator="lessThan">
      <formula>0</formula>
    </cfRule>
  </conditionalFormatting>
  <conditionalFormatting sqref="C588:M588 C574:M574 C559:M559 C551:M551">
    <cfRule type="cellIs" dxfId="11879" priority="446" operator="lessThan">
      <formula>0</formula>
    </cfRule>
  </conditionalFormatting>
  <conditionalFormatting sqref="C584:C587 C570:C573 C555:C558 C547:C550">
    <cfRule type="expression" dxfId="11878" priority="444">
      <formula>C547/B547&gt;1</formula>
    </cfRule>
    <cfRule type="expression" dxfId="11877" priority="445">
      <formula>C547/B547&lt;1</formula>
    </cfRule>
  </conditionalFormatting>
  <conditionalFormatting sqref="D584:N587 D570:N573 D555:N558 D547:N550">
    <cfRule type="cellIs" dxfId="11876" priority="443" operator="lessThan">
      <formula>0</formula>
    </cfRule>
  </conditionalFormatting>
  <conditionalFormatting sqref="D584:N587 D570:N573 D555:N558 D547:N550">
    <cfRule type="expression" dxfId="11875" priority="441">
      <formula>D547/C547&gt;1</formula>
    </cfRule>
    <cfRule type="expression" dxfId="11874" priority="442">
      <formula>D547/C547&lt;1</formula>
    </cfRule>
  </conditionalFormatting>
  <conditionalFormatting sqref="C588:N588 C574:N574 C559:N559 C551:N551">
    <cfRule type="cellIs" dxfId="11873" priority="440" operator="lessThan">
      <formula>0</formula>
    </cfRule>
  </conditionalFormatting>
  <conditionalFormatting sqref="C588:N588 C574:N574 C559:N559 C551:N551">
    <cfRule type="expression" dxfId="11872" priority="438">
      <formula>C551/B551&gt;1</formula>
    </cfRule>
    <cfRule type="expression" dxfId="11871" priority="439">
      <formula>C551/B551&lt;1</formula>
    </cfRule>
  </conditionalFormatting>
  <conditionalFormatting sqref="B654 B651 B648:B649 B632:B634 B641:B645">
    <cfRule type="cellIs" dxfId="11870" priority="437" operator="lessThan">
      <formula>0</formula>
    </cfRule>
  </conditionalFormatting>
  <conditionalFormatting sqref="C654 C651 C648:C649 C632:C634">
    <cfRule type="cellIs" dxfId="11869" priority="436" operator="lessThan">
      <formula>0</formula>
    </cfRule>
  </conditionalFormatting>
  <conditionalFormatting sqref="C654 C651 C648:C649 C632:C634">
    <cfRule type="expression" dxfId="11868" priority="434">
      <formula>C632/B632&gt;1</formula>
    </cfRule>
    <cfRule type="expression" dxfId="11867" priority="435">
      <formula>C632/B632&lt;1</formula>
    </cfRule>
  </conditionalFormatting>
  <conditionalFormatting sqref="D654:N654 D651:N651 D648:N649 D632:N634">
    <cfRule type="cellIs" dxfId="11866" priority="433" operator="lessThan">
      <formula>0</formula>
    </cfRule>
  </conditionalFormatting>
  <conditionalFormatting sqref="B504:N504 B537 B568 B597">
    <cfRule type="expression" dxfId="11865" priority="1193">
      <formula>B504/#REF!&gt;1</formula>
    </cfRule>
    <cfRule type="expression" dxfId="11864" priority="1194">
      <formula>B504/#REF!&lt;1</formula>
    </cfRule>
  </conditionalFormatting>
  <conditionalFormatting sqref="C465">
    <cfRule type="cellIs" dxfId="11863" priority="430" operator="lessThan">
      <formula>0</formula>
    </cfRule>
  </conditionalFormatting>
  <conditionalFormatting sqref="C465">
    <cfRule type="expression" dxfId="11862" priority="428">
      <formula>C465/B465&gt;1</formula>
    </cfRule>
    <cfRule type="expression" dxfId="11861" priority="429">
      <formula>C465/B465&lt;1</formula>
    </cfRule>
  </conditionalFormatting>
  <conditionalFormatting sqref="D465:N465">
    <cfRule type="cellIs" dxfId="11860" priority="427" operator="lessThan">
      <formula>0</formula>
    </cfRule>
  </conditionalFormatting>
  <conditionalFormatting sqref="D465:N465">
    <cfRule type="expression" dxfId="11859" priority="425">
      <formula>D465/C465&gt;1</formula>
    </cfRule>
    <cfRule type="expression" dxfId="11858" priority="426">
      <formula>D465/C465&lt;1</formula>
    </cfRule>
  </conditionalFormatting>
  <conditionalFormatting sqref="B465">
    <cfRule type="cellIs" dxfId="11857" priority="424" operator="lessThan">
      <formula>0</formula>
    </cfRule>
  </conditionalFormatting>
  <conditionalFormatting sqref="B465">
    <cfRule type="expression" dxfId="11856" priority="422">
      <formula>B465/#REF!&gt;1</formula>
    </cfRule>
    <cfRule type="expression" dxfId="11855" priority="423">
      <formula>B465/#REF!&lt;1</formula>
    </cfRule>
  </conditionalFormatting>
  <conditionalFormatting sqref="C511">
    <cfRule type="cellIs" dxfId="11854" priority="421" operator="lessThan">
      <formula>0</formula>
    </cfRule>
  </conditionalFormatting>
  <conditionalFormatting sqref="D511:N511">
    <cfRule type="cellIs" dxfId="11853" priority="418" operator="lessThan">
      <formula>0</formula>
    </cfRule>
  </conditionalFormatting>
  <conditionalFormatting sqref="C511">
    <cfRule type="expression" dxfId="11852" priority="419">
      <formula>C511/B511&gt;1</formula>
    </cfRule>
    <cfRule type="expression" dxfId="11851" priority="420">
      <formula>C511/B511&lt;1</formula>
    </cfRule>
  </conditionalFormatting>
  <conditionalFormatting sqref="D511:N511">
    <cfRule type="expression" dxfId="11850" priority="416">
      <formula>D511/C511&gt;1</formula>
    </cfRule>
    <cfRule type="expression" dxfId="11849" priority="417">
      <formula>D511/C511&lt;1</formula>
    </cfRule>
  </conditionalFormatting>
  <conditionalFormatting sqref="B511">
    <cfRule type="cellIs" dxfId="11848" priority="415" operator="lessThan">
      <formula>0</formula>
    </cfRule>
  </conditionalFormatting>
  <conditionalFormatting sqref="B511">
    <cfRule type="expression" dxfId="11847" priority="413">
      <formula>B511/#REF!&gt;1</formula>
    </cfRule>
    <cfRule type="expression" dxfId="11846" priority="414">
      <formula>B511/#REF!&lt;1</formula>
    </cfRule>
  </conditionalFormatting>
  <conditionalFormatting sqref="B529 B521">
    <cfRule type="cellIs" dxfId="11845" priority="412" operator="lessThan">
      <formula>0</formula>
    </cfRule>
  </conditionalFormatting>
  <conditionalFormatting sqref="B529 B521">
    <cfRule type="expression" dxfId="11844" priority="410">
      <formula>B521/#REF!&gt;1</formula>
    </cfRule>
    <cfRule type="expression" dxfId="11843" priority="411">
      <formula>B521/#REF!&lt;1</formula>
    </cfRule>
  </conditionalFormatting>
  <conditionalFormatting sqref="C521">
    <cfRule type="cellIs" dxfId="11842" priority="409" operator="lessThan">
      <formula>0</formula>
    </cfRule>
  </conditionalFormatting>
  <conditionalFormatting sqref="C521 B636:O637">
    <cfRule type="expression" dxfId="11841" priority="407">
      <formula>B521/A521&gt;1</formula>
    </cfRule>
    <cfRule type="expression" dxfId="11840" priority="408">
      <formula>B521/A521&lt;1</formula>
    </cfRule>
  </conditionalFormatting>
  <conditionalFormatting sqref="C603:N603">
    <cfRule type="expression" dxfId="11839" priority="368">
      <formula>C603/B603&gt;1</formula>
    </cfRule>
    <cfRule type="expression" dxfId="11838" priority="369">
      <formula>C603/B603&lt;1</formula>
    </cfRule>
  </conditionalFormatting>
  <conditionalFormatting sqref="I552:N552">
    <cfRule type="expression" dxfId="11837" priority="392">
      <formula>I552/H552&gt;1</formula>
    </cfRule>
    <cfRule type="expression" dxfId="11836" priority="393">
      <formula>I552/H552&lt;1</formula>
    </cfRule>
  </conditionalFormatting>
  <conditionalFormatting sqref="I560:N560">
    <cfRule type="expression" dxfId="11835" priority="389">
      <formula>I560/H560&gt;1</formula>
    </cfRule>
    <cfRule type="expression" dxfId="11834" priority="390">
      <formula>I560/H560&lt;1</formula>
    </cfRule>
  </conditionalFormatting>
  <conditionalFormatting sqref="B575:N575">
    <cfRule type="cellIs" dxfId="11833" priority="388" operator="lessThan">
      <formula>0</formula>
    </cfRule>
  </conditionalFormatting>
  <conditionalFormatting sqref="B575:N575">
    <cfRule type="expression" dxfId="11832" priority="386">
      <formula>B575/A575&gt;1</formula>
    </cfRule>
    <cfRule type="expression" dxfId="11831" priority="387">
      <formula>B575/A575&lt;1</formula>
    </cfRule>
  </conditionalFormatting>
  <conditionalFormatting sqref="B589:N589">
    <cfRule type="cellIs" dxfId="11830" priority="385" operator="lessThan">
      <formula>0</formula>
    </cfRule>
  </conditionalFormatting>
  <conditionalFormatting sqref="B589:N589">
    <cfRule type="expression" dxfId="11829" priority="383">
      <formula>B589/A589&gt;1</formula>
    </cfRule>
    <cfRule type="expression" dxfId="11828" priority="384">
      <formula>B589/A589&lt;1</formula>
    </cfRule>
  </conditionalFormatting>
  <conditionalFormatting sqref="N608">
    <cfRule type="cellIs" dxfId="11827" priority="361" operator="lessThan">
      <formula>0</formula>
    </cfRule>
  </conditionalFormatting>
  <conditionalFormatting sqref="D521:N521">
    <cfRule type="cellIs" dxfId="11826" priority="406" operator="lessThan">
      <formula>0</formula>
    </cfRule>
  </conditionalFormatting>
  <conditionalFormatting sqref="D521:N521">
    <cfRule type="expression" dxfId="11825" priority="404">
      <formula>D521/C521&gt;1</formula>
    </cfRule>
    <cfRule type="expression" dxfId="11824" priority="405">
      <formula>D521/C521&lt;1</formula>
    </cfRule>
  </conditionalFormatting>
  <conditionalFormatting sqref="C529:N529">
    <cfRule type="cellIs" dxfId="11823" priority="403" operator="lessThan">
      <formula>0</formula>
    </cfRule>
  </conditionalFormatting>
  <conditionalFormatting sqref="C529:N529">
    <cfRule type="expression" dxfId="11822" priority="401">
      <formula>C529/B529&gt;1</formula>
    </cfRule>
    <cfRule type="expression" dxfId="11821" priority="402">
      <formula>C529/B529&lt;1</formula>
    </cfRule>
  </conditionalFormatting>
  <conditionalFormatting sqref="C582:N582">
    <cfRule type="expression" dxfId="11820" priority="377">
      <formula>C582/B582&gt;1</formula>
    </cfRule>
    <cfRule type="expression" dxfId="11819" priority="378">
      <formula>C582/B582&lt;1</formula>
    </cfRule>
  </conditionalFormatting>
  <conditionalFormatting sqref="C537:N537">
    <cfRule type="expression" dxfId="11818" priority="398">
      <formula>C537/B537&gt;1</formula>
    </cfRule>
    <cfRule type="expression" dxfId="11817" priority="399">
      <formula>C537/B537&lt;1</formula>
    </cfRule>
  </conditionalFormatting>
  <conditionalFormatting sqref="C568:N568">
    <cfRule type="expression" dxfId="11816" priority="395">
      <formula>C568/B568&gt;1</formula>
    </cfRule>
    <cfRule type="expression" dxfId="11815" priority="396">
      <formula>C568/B568&lt;1</formula>
    </cfRule>
  </conditionalFormatting>
  <conditionalFormatting sqref="C608:M608">
    <cfRule type="expression" dxfId="11814" priority="363">
      <formula>C608/B608&gt;1</formula>
    </cfRule>
    <cfRule type="expression" dxfId="11813" priority="364">
      <formula>C608/B608&lt;1</formula>
    </cfRule>
  </conditionalFormatting>
  <conditionalFormatting sqref="N608">
    <cfRule type="expression" dxfId="11812" priority="358">
      <formula>N608/M608&gt;1</formula>
    </cfRule>
    <cfRule type="expression" dxfId="11811" priority="359">
      <formula>N608/M608&lt;1</formula>
    </cfRule>
  </conditionalFormatting>
  <conditionalFormatting sqref="C608:M608">
    <cfRule type="cellIs" dxfId="11810" priority="367" operator="lessThan">
      <formula>0</formula>
    </cfRule>
  </conditionalFormatting>
  <conditionalFormatting sqref="C608:M608">
    <cfRule type="cellIs" dxfId="11809" priority="366" operator="lessThan">
      <formula>0</formula>
    </cfRule>
  </conditionalFormatting>
  <conditionalFormatting sqref="B582">
    <cfRule type="cellIs" dxfId="11808" priority="380" operator="lessThan">
      <formula>0</formula>
    </cfRule>
  </conditionalFormatting>
  <conditionalFormatting sqref="B582">
    <cfRule type="expression" dxfId="11807" priority="381">
      <formula>B582/#REF!&gt;1</formula>
    </cfRule>
    <cfRule type="expression" dxfId="11806" priority="382">
      <formula>B582/#REF!&lt;1</formula>
    </cfRule>
  </conditionalFormatting>
  <conditionalFormatting sqref="C582:N582">
    <cfRule type="cellIs" dxfId="11805" priority="379" operator="lessThan">
      <formula>0</formula>
    </cfRule>
  </conditionalFormatting>
  <conditionalFormatting sqref="C597:N597">
    <cfRule type="expression" dxfId="11804" priority="373">
      <formula>C597/B597&gt;1</formula>
    </cfRule>
    <cfRule type="expression" dxfId="11803" priority="374">
      <formula>C597/B597&lt;1</formula>
    </cfRule>
  </conditionalFormatting>
  <conditionalFormatting sqref="N608">
    <cfRule type="cellIs" dxfId="11802" priority="362" operator="lessThan">
      <formula>0</formula>
    </cfRule>
  </conditionalFormatting>
  <conditionalFormatting sqref="C608:M608">
    <cfRule type="cellIs" dxfId="11801" priority="365" operator="lessThan">
      <formula>0</formula>
    </cfRule>
  </conditionalFormatting>
  <conditionalFormatting sqref="N608">
    <cfRule type="cellIs" dxfId="11800" priority="360" operator="lessThan">
      <formula>0</formula>
    </cfRule>
  </conditionalFormatting>
  <conditionalFormatting sqref="B676:N679">
    <cfRule type="cellIs" dxfId="11799" priority="357" operator="lessThan">
      <formula>0</formula>
    </cfRule>
  </conditionalFormatting>
  <conditionalFormatting sqref="I678:N678 P676:Q679">
    <cfRule type="cellIs" dxfId="11798" priority="356" operator="lessThan">
      <formula>0</formula>
    </cfRule>
  </conditionalFormatting>
  <conditionalFormatting sqref="B680:N683">
    <cfRule type="cellIs" dxfId="11797" priority="355" operator="lessThan">
      <formula>0</formula>
    </cfRule>
  </conditionalFormatting>
  <conditionalFormatting sqref="I682:N682 P680:Q683">
    <cfRule type="cellIs" dxfId="11796" priority="354" operator="lessThan">
      <formula>0</formula>
    </cfRule>
  </conditionalFormatting>
  <conditionalFormatting sqref="B684:N687">
    <cfRule type="cellIs" dxfId="11795" priority="353" operator="lessThan">
      <formula>0</formula>
    </cfRule>
  </conditionalFormatting>
  <conditionalFormatting sqref="I686:N686 P684:Q687">
    <cfRule type="cellIs" dxfId="11794" priority="352" operator="lessThan">
      <formula>0</formula>
    </cfRule>
  </conditionalFormatting>
  <conditionalFormatting sqref="B688:N691">
    <cfRule type="cellIs" dxfId="11793" priority="351" operator="lessThan">
      <formula>0</formula>
    </cfRule>
  </conditionalFormatting>
  <conditionalFormatting sqref="I690:N690 P688:Q691">
    <cfRule type="cellIs" dxfId="11792" priority="350" operator="lessThan">
      <formula>0</formula>
    </cfRule>
  </conditionalFormatting>
  <conditionalFormatting sqref="B692:N695 O694">
    <cfRule type="cellIs" dxfId="11791" priority="349" operator="lessThan">
      <formula>0</formula>
    </cfRule>
  </conditionalFormatting>
  <conditionalFormatting sqref="P692:Q695 I694:O694">
    <cfRule type="cellIs" dxfId="11790" priority="348" operator="lessThan">
      <formula>0</formula>
    </cfRule>
  </conditionalFormatting>
  <conditionalFormatting sqref="B696:N699">
    <cfRule type="cellIs" dxfId="11789" priority="347" operator="lessThan">
      <formula>0</formula>
    </cfRule>
  </conditionalFormatting>
  <conditionalFormatting sqref="I698:N698 P696:Q699">
    <cfRule type="cellIs" dxfId="11788" priority="346" operator="lessThan">
      <formula>0</formula>
    </cfRule>
  </conditionalFormatting>
  <conditionalFormatting sqref="B700:N703">
    <cfRule type="cellIs" dxfId="11787" priority="345" operator="lessThan">
      <formula>0</formula>
    </cfRule>
  </conditionalFormatting>
  <conditionalFormatting sqref="I702:N702 P700:Q703">
    <cfRule type="cellIs" dxfId="11786" priority="344" operator="lessThan">
      <formula>0</formula>
    </cfRule>
  </conditionalFormatting>
  <conditionalFormatting sqref="B704:N707">
    <cfRule type="cellIs" dxfId="11785" priority="343" operator="lessThan">
      <formula>0</formula>
    </cfRule>
  </conditionalFormatting>
  <conditionalFormatting sqref="I706:N706 P704:Q707">
    <cfRule type="cellIs" dxfId="11784" priority="342" operator="lessThan">
      <formula>0</formula>
    </cfRule>
  </conditionalFormatting>
  <conditionalFormatting sqref="B712:N715">
    <cfRule type="cellIs" dxfId="11783" priority="341" operator="lessThan">
      <formula>0</formula>
    </cfRule>
  </conditionalFormatting>
  <conditionalFormatting sqref="I714:N714 P712:Q715">
    <cfRule type="cellIs" dxfId="11782" priority="340" operator="lessThan">
      <formula>0</formula>
    </cfRule>
  </conditionalFormatting>
  <conditionalFormatting sqref="B716:N719">
    <cfRule type="cellIs" dxfId="11781" priority="339" operator="lessThan">
      <formula>0</formula>
    </cfRule>
  </conditionalFormatting>
  <conditionalFormatting sqref="I718:N718 P716:Q719">
    <cfRule type="cellIs" dxfId="11780" priority="338" operator="lessThan">
      <formula>0</formula>
    </cfRule>
  </conditionalFormatting>
  <conditionalFormatting sqref="P654">
    <cfRule type="cellIs" dxfId="11779" priority="337" operator="lessThan">
      <formula>0</formula>
    </cfRule>
  </conditionalFormatting>
  <conditionalFormatting sqref="Q466">
    <cfRule type="cellIs" dxfId="11778" priority="336" operator="lessThan">
      <formula>0</formula>
    </cfRule>
  </conditionalFormatting>
  <conditionalFormatting sqref="P466">
    <cfRule type="cellIs" dxfId="11777" priority="335" operator="lessThan">
      <formula>0</formula>
    </cfRule>
  </conditionalFormatting>
  <conditionalFormatting sqref="B466:N466">
    <cfRule type="cellIs" dxfId="11776" priority="334" operator="lessThan">
      <formula>0</formula>
    </cfRule>
  </conditionalFormatting>
  <conditionalFormatting sqref="B505:N505">
    <cfRule type="cellIs" dxfId="11775" priority="331" operator="lessThan">
      <formula>0</formula>
    </cfRule>
  </conditionalFormatting>
  <conditionalFormatting sqref="B513:N513">
    <cfRule type="cellIs" dxfId="11774" priority="328" operator="lessThan">
      <formula>0</formula>
    </cfRule>
  </conditionalFormatting>
  <conditionalFormatting sqref="B522:N522">
    <cfRule type="cellIs" dxfId="11773" priority="325" operator="lessThan">
      <formula>0</formula>
    </cfRule>
  </conditionalFormatting>
  <conditionalFormatting sqref="B530:N530">
    <cfRule type="cellIs" dxfId="11772" priority="322" operator="lessThan">
      <formula>0</formula>
    </cfRule>
  </conditionalFormatting>
  <conditionalFormatting sqref="B538:N538">
    <cfRule type="cellIs" dxfId="11771" priority="319" operator="lessThan">
      <formula>0</formula>
    </cfRule>
  </conditionalFormatting>
  <conditionalFormatting sqref="B553:N553">
    <cfRule type="cellIs" dxfId="11770" priority="316" operator="lessThan">
      <formula>0</formula>
    </cfRule>
  </conditionalFormatting>
  <conditionalFormatting sqref="B561:N561">
    <cfRule type="cellIs" dxfId="11769" priority="313" operator="lessThan">
      <formula>0</formula>
    </cfRule>
  </conditionalFormatting>
  <conditionalFormatting sqref="B590:N590">
    <cfRule type="cellIs" dxfId="11768" priority="310" operator="lessThan">
      <formula>0</formula>
    </cfRule>
  </conditionalFormatting>
  <conditionalFormatting sqref="O608">
    <cfRule type="cellIs" dxfId="11767" priority="51" operator="lessThan">
      <formula>0</formula>
    </cfRule>
  </conditionalFormatting>
  <conditionalFormatting sqref="O608">
    <cfRule type="cellIs" dxfId="11766" priority="52" operator="lessThan">
      <formula>0</formula>
    </cfRule>
  </conditionalFormatting>
  <conditionalFormatting sqref="O603">
    <cfRule type="cellIs" dxfId="11765" priority="55" operator="lessThan">
      <formula>0</formula>
    </cfRule>
  </conditionalFormatting>
  <conditionalFormatting sqref="O603">
    <cfRule type="cellIs" dxfId="11764" priority="56" operator="lessThan">
      <formula>0</formula>
    </cfRule>
  </conditionalFormatting>
  <conditionalFormatting sqref="O603">
    <cfRule type="cellIs" dxfId="11763" priority="57" operator="lessThan">
      <formula>0</formula>
    </cfRule>
  </conditionalFormatting>
  <conditionalFormatting sqref="O608">
    <cfRule type="cellIs" dxfId="11762" priority="50" operator="lessThan">
      <formula>0</formula>
    </cfRule>
  </conditionalFormatting>
  <conditionalFormatting sqref="P491:Q491">
    <cfRule type="cellIs" dxfId="11761" priority="309" operator="lessThan">
      <formula>0</formula>
    </cfRule>
  </conditionalFormatting>
  <conditionalFormatting sqref="Q492:Q496">
    <cfRule type="cellIs" dxfId="11760" priority="308" operator="lessThan">
      <formula>0</formula>
    </cfRule>
  </conditionalFormatting>
  <conditionalFormatting sqref="P492:P495">
    <cfRule type="cellIs" dxfId="11759" priority="307" operator="lessThan">
      <formula>0</formula>
    </cfRule>
  </conditionalFormatting>
  <conditionalFormatting sqref="P496">
    <cfRule type="cellIs" dxfId="11758" priority="306" operator="lessThan">
      <formula>0</formula>
    </cfRule>
  </conditionalFormatting>
  <conditionalFormatting sqref="P473:Q473 B473">
    <cfRule type="cellIs" dxfId="11757" priority="305" operator="lessThan">
      <formula>0</formula>
    </cfRule>
  </conditionalFormatting>
  <conditionalFormatting sqref="Q474:Q478">
    <cfRule type="cellIs" dxfId="11756" priority="304" operator="lessThan">
      <formula>0</formula>
    </cfRule>
  </conditionalFormatting>
  <conditionalFormatting sqref="P474:P477">
    <cfRule type="cellIs" dxfId="11755" priority="303" operator="lessThan">
      <formula>0</formula>
    </cfRule>
  </conditionalFormatting>
  <conditionalFormatting sqref="P478">
    <cfRule type="cellIs" dxfId="11754" priority="302" operator="lessThan">
      <formula>0</formula>
    </cfRule>
  </conditionalFormatting>
  <conditionalFormatting sqref="P479:Q479 B479">
    <cfRule type="cellIs" dxfId="11753" priority="301" operator="lessThan">
      <formula>0</formula>
    </cfRule>
  </conditionalFormatting>
  <conditionalFormatting sqref="Q480:Q484">
    <cfRule type="cellIs" dxfId="11752" priority="300" operator="lessThan">
      <formula>0</formula>
    </cfRule>
  </conditionalFormatting>
  <conditionalFormatting sqref="P480:P483">
    <cfRule type="cellIs" dxfId="11751" priority="299" operator="lessThan">
      <formula>0</formula>
    </cfRule>
  </conditionalFormatting>
  <conditionalFormatting sqref="P484">
    <cfRule type="cellIs" dxfId="11750" priority="298" operator="lessThan">
      <formula>0</formula>
    </cfRule>
  </conditionalFormatting>
  <conditionalFormatting sqref="P485:Q485 B485">
    <cfRule type="cellIs" dxfId="11749" priority="297" operator="lessThan">
      <formula>0</formula>
    </cfRule>
  </conditionalFormatting>
  <conditionalFormatting sqref="Q486:Q490">
    <cfRule type="cellIs" dxfId="11748" priority="296" operator="lessThan">
      <formula>0</formula>
    </cfRule>
  </conditionalFormatting>
  <conditionalFormatting sqref="P486:P489">
    <cfRule type="cellIs" dxfId="11747" priority="295" operator="lessThan">
      <formula>0</formula>
    </cfRule>
  </conditionalFormatting>
  <conditionalFormatting sqref="P490">
    <cfRule type="cellIs" dxfId="11746"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1745" priority="291" operator="lessThan">
      <formula>0</formula>
    </cfRule>
  </conditionalFormatting>
  <conditionalFormatting sqref="O348">
    <cfRule type="cellIs" dxfId="11744" priority="290" operator="lessThan">
      <formula>0</formula>
    </cfRule>
  </conditionalFormatting>
  <conditionalFormatting sqref="O348">
    <cfRule type="cellIs" dxfId="11743" priority="289" operator="lessThan">
      <formula>0</formula>
    </cfRule>
  </conditionalFormatting>
  <conditionalFormatting sqref="O351:O354">
    <cfRule type="cellIs" dxfId="11742" priority="288" operator="lessThan">
      <formula>0</formula>
    </cfRule>
  </conditionalFormatting>
  <conditionalFormatting sqref="O363:O364">
    <cfRule type="cellIs" dxfId="11741" priority="287" operator="lessThan">
      <formula>0</formula>
    </cfRule>
  </conditionalFormatting>
  <conditionalFormatting sqref="O369:O370">
    <cfRule type="cellIs" dxfId="11740" priority="286" operator="lessThan">
      <formula>0</formula>
    </cfRule>
  </conditionalFormatting>
  <conditionalFormatting sqref="O375:O376">
    <cfRule type="cellIs" dxfId="11739" priority="285" operator="lessThan">
      <formula>0</formula>
    </cfRule>
  </conditionalFormatting>
  <conditionalFormatting sqref="O381:O383">
    <cfRule type="cellIs" dxfId="11738" priority="284" operator="lessThan">
      <formula>0</formula>
    </cfRule>
  </conditionalFormatting>
  <conditionalFormatting sqref="O355">
    <cfRule type="cellIs" dxfId="11737" priority="283" operator="lessThan">
      <formula>0</formula>
    </cfRule>
  </conditionalFormatting>
  <conditionalFormatting sqref="O593:O595">
    <cfRule type="cellIs" dxfId="11736" priority="281" operator="lessThan">
      <formula>0</formula>
    </cfRule>
  </conditionalFormatting>
  <conditionalFormatting sqref="O593:O595">
    <cfRule type="cellIs" dxfId="11735" priority="282" operator="lessThan">
      <formula>0</formula>
    </cfRule>
  </conditionalFormatting>
  <conditionalFormatting sqref="O601:O602 O599">
    <cfRule type="cellIs" dxfId="11734" priority="280" operator="lessThan">
      <formula>0</formula>
    </cfRule>
  </conditionalFormatting>
  <conditionalFormatting sqref="O621:O624">
    <cfRule type="cellIs" dxfId="11733" priority="275" operator="lessThan">
      <formula>0</formula>
    </cfRule>
  </conditionalFormatting>
  <conditionalFormatting sqref="O621:O624">
    <cfRule type="cellIs" dxfId="11732" priority="276" operator="lessThan">
      <formula>0</formula>
    </cfRule>
  </conditionalFormatting>
  <conditionalFormatting sqref="O626:O629">
    <cfRule type="cellIs" dxfId="11731" priority="274" operator="lessThan">
      <formula>0</formula>
    </cfRule>
  </conditionalFormatting>
  <conditionalFormatting sqref="O611:O614">
    <cfRule type="cellIs" dxfId="11730" priority="269" operator="lessThan">
      <formula>0</formula>
    </cfRule>
  </conditionalFormatting>
  <conditionalFormatting sqref="O611:O614">
    <cfRule type="cellIs" dxfId="11729" priority="270" operator="lessThan">
      <formula>0</formula>
    </cfRule>
  </conditionalFormatting>
  <conditionalFormatting sqref="O650 O663 O655:O661 O642:O645 O652:O653 O672:O675 O708:O711 O665:O670">
    <cfRule type="cellIs" dxfId="11728" priority="268" operator="lessThan">
      <formula>0</formula>
    </cfRule>
  </conditionalFormatting>
  <conditionalFormatting sqref="O674">
    <cfRule type="cellIs" dxfId="11727" priority="267" operator="lessThan">
      <formula>0</formula>
    </cfRule>
  </conditionalFormatting>
  <conditionalFormatting sqref="O647">
    <cfRule type="cellIs" dxfId="11726" priority="266" operator="lessThan">
      <formula>0</formula>
    </cfRule>
  </conditionalFormatting>
  <conditionalFormatting sqref="O393">
    <cfRule type="cellIs" dxfId="11725" priority="245" operator="lessThan">
      <formula>0</formula>
    </cfRule>
  </conditionalFormatting>
  <conditionalFormatting sqref="O390">
    <cfRule type="cellIs" dxfId="11724" priority="250" operator="lessThan">
      <formula>0</formula>
    </cfRule>
  </conditionalFormatting>
  <conditionalFormatting sqref="O393">
    <cfRule type="cellIs" dxfId="11723" priority="248" operator="lessThan">
      <formula>0</formula>
    </cfRule>
  </conditionalFormatting>
  <conditionalFormatting sqref="O378">
    <cfRule type="cellIs" dxfId="11722" priority="260" operator="lessThan">
      <formula>0</formula>
    </cfRule>
  </conditionalFormatting>
  <conditionalFormatting sqref="O372">
    <cfRule type="cellIs" dxfId="11721" priority="261" operator="lessThan">
      <formula>0</formula>
    </cfRule>
  </conditionalFormatting>
  <conditionalFormatting sqref="O384">
    <cfRule type="cellIs" dxfId="11720" priority="259" operator="lessThan">
      <formula>0</formula>
    </cfRule>
  </conditionalFormatting>
  <conditionalFormatting sqref="O387">
    <cfRule type="cellIs" dxfId="11719" priority="254" operator="lessThan">
      <formula>0</formula>
    </cfRule>
  </conditionalFormatting>
  <conditionalFormatting sqref="O387">
    <cfRule type="cellIs" dxfId="11718" priority="253" operator="lessThan">
      <formula>0</formula>
    </cfRule>
  </conditionalFormatting>
  <conditionalFormatting sqref="O387">
    <cfRule type="cellIs" dxfId="11717" priority="252" operator="lessThan">
      <formula>0</formula>
    </cfRule>
  </conditionalFormatting>
  <conditionalFormatting sqref="O387">
    <cfRule type="cellIs" dxfId="11716" priority="251" operator="lessThan">
      <formula>0</formula>
    </cfRule>
  </conditionalFormatting>
  <conditionalFormatting sqref="O393">
    <cfRule type="cellIs" dxfId="11715" priority="246" operator="lessThan">
      <formula>0</formula>
    </cfRule>
  </conditionalFormatting>
  <conditionalFormatting sqref="O393">
    <cfRule type="cellIs" dxfId="11714" priority="249" operator="lessThan">
      <formula>0</formula>
    </cfRule>
  </conditionalFormatting>
  <conditionalFormatting sqref="O393">
    <cfRule type="cellIs" dxfId="11713" priority="244" operator="lessThan">
      <formula>0</formula>
    </cfRule>
  </conditionalFormatting>
  <conditionalFormatting sqref="O393">
    <cfRule type="cellIs" dxfId="11712" priority="247" operator="lessThan">
      <formula>0</formula>
    </cfRule>
  </conditionalFormatting>
  <conditionalFormatting sqref="O393">
    <cfRule type="cellIs" dxfId="11711" priority="242" operator="lessThan">
      <formula>0</formula>
    </cfRule>
  </conditionalFormatting>
  <conditionalFormatting sqref="O393">
    <cfRule type="cellIs" dxfId="11710" priority="243" operator="lessThan">
      <formula>0</formula>
    </cfRule>
  </conditionalFormatting>
  <conditionalFormatting sqref="O399">
    <cfRule type="cellIs" dxfId="11709" priority="240" operator="lessThan">
      <formula>0</formula>
    </cfRule>
  </conditionalFormatting>
  <conditionalFormatting sqref="O396">
    <cfRule type="cellIs" dxfId="11708" priority="241" operator="lessThan">
      <formula>0</formula>
    </cfRule>
  </conditionalFormatting>
  <conditionalFormatting sqref="O399">
    <cfRule type="cellIs" dxfId="11707" priority="239" operator="lessThan">
      <formula>0</formula>
    </cfRule>
  </conditionalFormatting>
  <conditionalFormatting sqref="O399">
    <cfRule type="cellIs" dxfId="11706" priority="238" operator="lessThan">
      <formula>0</formula>
    </cfRule>
  </conditionalFormatting>
  <conditionalFormatting sqref="O399">
    <cfRule type="cellIs" dxfId="11705" priority="237" operator="lessThan">
      <formula>0</formula>
    </cfRule>
  </conditionalFormatting>
  <conditionalFormatting sqref="O399">
    <cfRule type="cellIs" dxfId="11704" priority="236" operator="lessThan">
      <formula>0</formula>
    </cfRule>
  </conditionalFormatting>
  <conditionalFormatting sqref="O399">
    <cfRule type="cellIs" dxfId="11703" priority="235" operator="lessThan">
      <formula>0</formula>
    </cfRule>
  </conditionalFormatting>
  <conditionalFormatting sqref="O399">
    <cfRule type="cellIs" dxfId="11702" priority="234" operator="lessThan">
      <formula>0</formula>
    </cfRule>
  </conditionalFormatting>
  <conditionalFormatting sqref="O399">
    <cfRule type="cellIs" dxfId="11701" priority="233" operator="lessThan">
      <formula>0</formula>
    </cfRule>
  </conditionalFormatting>
  <conditionalFormatting sqref="O402">
    <cfRule type="cellIs" dxfId="11700" priority="232" operator="lessThan">
      <formula>0</formula>
    </cfRule>
  </conditionalFormatting>
  <conditionalFormatting sqref="O355">
    <cfRule type="cellIs" dxfId="11699" priority="231" operator="lessThan">
      <formula>0</formula>
    </cfRule>
  </conditionalFormatting>
  <conditionalFormatting sqref="O361">
    <cfRule type="cellIs" dxfId="11698" priority="230" operator="lessThan">
      <formula>0</formula>
    </cfRule>
  </conditionalFormatting>
  <conditionalFormatting sqref="O361">
    <cfRule type="cellIs" dxfId="11697" priority="229" operator="lessThan">
      <formula>0</formula>
    </cfRule>
  </conditionalFormatting>
  <conditionalFormatting sqref="O367">
    <cfRule type="cellIs" dxfId="11696" priority="228" operator="lessThan">
      <formula>0</formula>
    </cfRule>
  </conditionalFormatting>
  <conditionalFormatting sqref="O367">
    <cfRule type="cellIs" dxfId="11695" priority="227" operator="lessThan">
      <formula>0</formula>
    </cfRule>
  </conditionalFormatting>
  <conditionalFormatting sqref="O373">
    <cfRule type="cellIs" dxfId="11694" priority="226" operator="lessThan">
      <formula>0</formula>
    </cfRule>
  </conditionalFormatting>
  <conditionalFormatting sqref="O373">
    <cfRule type="cellIs" dxfId="11693" priority="225" operator="lessThan">
      <formula>0</formula>
    </cfRule>
  </conditionalFormatting>
  <conditionalFormatting sqref="O379">
    <cfRule type="cellIs" dxfId="11692" priority="224" operator="lessThan">
      <formula>0</formula>
    </cfRule>
  </conditionalFormatting>
  <conditionalFormatting sqref="O379">
    <cfRule type="cellIs" dxfId="11691" priority="223" operator="lessThan">
      <formula>0</formula>
    </cfRule>
  </conditionalFormatting>
  <conditionalFormatting sqref="O385">
    <cfRule type="cellIs" dxfId="11690" priority="222" operator="lessThan">
      <formula>0</formula>
    </cfRule>
  </conditionalFormatting>
  <conditionalFormatting sqref="O385">
    <cfRule type="cellIs" dxfId="11689" priority="221" operator="lessThan">
      <formula>0</formula>
    </cfRule>
  </conditionalFormatting>
  <conditionalFormatting sqref="O391">
    <cfRule type="cellIs" dxfId="11688" priority="220" operator="lessThan">
      <formula>0</formula>
    </cfRule>
  </conditionalFormatting>
  <conditionalFormatting sqref="O391">
    <cfRule type="cellIs" dxfId="11687" priority="219" operator="lessThan">
      <formula>0</formula>
    </cfRule>
  </conditionalFormatting>
  <conditionalFormatting sqref="O397">
    <cfRule type="cellIs" dxfId="11686" priority="218" operator="lessThan">
      <formula>0</formula>
    </cfRule>
  </conditionalFormatting>
  <conditionalFormatting sqref="O397">
    <cfRule type="cellIs" dxfId="11685" priority="217" operator="lessThan">
      <formula>0</formula>
    </cfRule>
  </conditionalFormatting>
  <conditionalFormatting sqref="O405">
    <cfRule type="cellIs" dxfId="11684" priority="216" operator="lessThan">
      <formula>0</formula>
    </cfRule>
  </conditionalFormatting>
  <conditionalFormatting sqref="O405">
    <cfRule type="cellIs" dxfId="11683" priority="214" operator="lessThan">
      <formula>0</formula>
    </cfRule>
  </conditionalFormatting>
  <conditionalFormatting sqref="O405">
    <cfRule type="cellIs" dxfId="11682" priority="213" operator="lessThan">
      <formula>0</formula>
    </cfRule>
  </conditionalFormatting>
  <conditionalFormatting sqref="O405">
    <cfRule type="cellIs" dxfId="11681" priority="212" operator="lessThan">
      <formula>0</formula>
    </cfRule>
  </conditionalFormatting>
  <conditionalFormatting sqref="O405">
    <cfRule type="cellIs" dxfId="11680" priority="211" operator="lessThan">
      <formula>0</formula>
    </cfRule>
  </conditionalFormatting>
  <conditionalFormatting sqref="O405">
    <cfRule type="cellIs" dxfId="11679" priority="210" operator="lessThan">
      <formula>0</formula>
    </cfRule>
  </conditionalFormatting>
  <conditionalFormatting sqref="O405">
    <cfRule type="cellIs" dxfId="11678" priority="209" operator="lessThan">
      <formula>0</formula>
    </cfRule>
  </conditionalFormatting>
  <conditionalFormatting sqref="O408">
    <cfRule type="cellIs" dxfId="11677" priority="208" operator="lessThan">
      <formula>0</formula>
    </cfRule>
  </conditionalFormatting>
  <conditionalFormatting sqref="O409">
    <cfRule type="cellIs" dxfId="11676" priority="207" operator="lessThan">
      <formula>0</formula>
    </cfRule>
  </conditionalFormatting>
  <conditionalFormatting sqref="O409">
    <cfRule type="cellIs" dxfId="11675" priority="206" operator="lessThan">
      <formula>0</formula>
    </cfRule>
  </conditionalFormatting>
  <conditionalFormatting sqref="O411">
    <cfRule type="cellIs" dxfId="11674" priority="205" operator="lessThan">
      <formula>0</formula>
    </cfRule>
  </conditionalFormatting>
  <conditionalFormatting sqref="O411">
    <cfRule type="cellIs" dxfId="11673" priority="204" operator="lessThan">
      <formula>0</formula>
    </cfRule>
  </conditionalFormatting>
  <conditionalFormatting sqref="O411">
    <cfRule type="cellIs" dxfId="11672" priority="203" operator="lessThan">
      <formula>0</formula>
    </cfRule>
  </conditionalFormatting>
  <conditionalFormatting sqref="O411">
    <cfRule type="cellIs" dxfId="11671" priority="202" operator="lessThan">
      <formula>0</formula>
    </cfRule>
  </conditionalFormatting>
  <conditionalFormatting sqref="O411">
    <cfRule type="cellIs" dxfId="11670" priority="201" operator="lessThan">
      <formula>0</formula>
    </cfRule>
  </conditionalFormatting>
  <conditionalFormatting sqref="O411">
    <cfRule type="cellIs" dxfId="11669" priority="200" operator="lessThan">
      <formula>0</formula>
    </cfRule>
  </conditionalFormatting>
  <conditionalFormatting sqref="O411">
    <cfRule type="cellIs" dxfId="11668" priority="199" operator="lessThan">
      <formula>0</formula>
    </cfRule>
  </conditionalFormatting>
  <conditionalFormatting sqref="O411">
    <cfRule type="cellIs" dxfId="11667" priority="198" operator="lessThan">
      <formula>0</formula>
    </cfRule>
  </conditionalFormatting>
  <conditionalFormatting sqref="O414">
    <cfRule type="cellIs" dxfId="11666" priority="197" operator="lessThan">
      <formula>0</formula>
    </cfRule>
  </conditionalFormatting>
  <conditionalFormatting sqref="O415">
    <cfRule type="cellIs" dxfId="11665" priority="196" operator="lessThan">
      <formula>0</formula>
    </cfRule>
  </conditionalFormatting>
  <conditionalFormatting sqref="O415">
    <cfRule type="cellIs" dxfId="11664" priority="195" operator="lessThan">
      <formula>0</formula>
    </cfRule>
  </conditionalFormatting>
  <conditionalFormatting sqref="O417">
    <cfRule type="cellIs" dxfId="11663" priority="194" operator="lessThan">
      <formula>0</formula>
    </cfRule>
  </conditionalFormatting>
  <conditionalFormatting sqref="O417">
    <cfRule type="cellIs" dxfId="11662" priority="193" operator="lessThan">
      <formula>0</formula>
    </cfRule>
  </conditionalFormatting>
  <conditionalFormatting sqref="O417">
    <cfRule type="cellIs" dxfId="11661" priority="192" operator="lessThan">
      <formula>0</formula>
    </cfRule>
  </conditionalFormatting>
  <conditionalFormatting sqref="O417">
    <cfRule type="cellIs" dxfId="11660" priority="191" operator="lessThan">
      <formula>0</formula>
    </cfRule>
  </conditionalFormatting>
  <conditionalFormatting sqref="O417">
    <cfRule type="cellIs" dxfId="11659" priority="190" operator="lessThan">
      <formula>0</formula>
    </cfRule>
  </conditionalFormatting>
  <conditionalFormatting sqref="O417">
    <cfRule type="cellIs" dxfId="11658" priority="189" operator="lessThan">
      <formula>0</formula>
    </cfRule>
  </conditionalFormatting>
  <conditionalFormatting sqref="O417">
    <cfRule type="cellIs" dxfId="11657" priority="188" operator="lessThan">
      <formula>0</formula>
    </cfRule>
  </conditionalFormatting>
  <conditionalFormatting sqref="O417">
    <cfRule type="cellIs" dxfId="11656" priority="187" operator="lessThan">
      <formula>0</formula>
    </cfRule>
  </conditionalFormatting>
  <conditionalFormatting sqref="O420">
    <cfRule type="cellIs" dxfId="11655" priority="186" operator="lessThan">
      <formula>0</formula>
    </cfRule>
  </conditionalFormatting>
  <conditionalFormatting sqref="O421">
    <cfRule type="cellIs" dxfId="11654" priority="185" operator="lessThan">
      <formula>0</formula>
    </cfRule>
  </conditionalFormatting>
  <conditionalFormatting sqref="O421">
    <cfRule type="cellIs" dxfId="11653" priority="184" operator="lessThan">
      <formula>0</formula>
    </cfRule>
  </conditionalFormatting>
  <conditionalFormatting sqref="O423">
    <cfRule type="cellIs" dxfId="11652" priority="183" operator="lessThan">
      <formula>0</formula>
    </cfRule>
  </conditionalFormatting>
  <conditionalFormatting sqref="O423">
    <cfRule type="cellIs" dxfId="11651" priority="182" operator="lessThan">
      <formula>0</formula>
    </cfRule>
  </conditionalFormatting>
  <conditionalFormatting sqref="O423">
    <cfRule type="cellIs" dxfId="11650" priority="181" operator="lessThan">
      <formula>0</formula>
    </cfRule>
  </conditionalFormatting>
  <conditionalFormatting sqref="O423">
    <cfRule type="cellIs" dxfId="11649" priority="180" operator="lessThan">
      <formula>0</formula>
    </cfRule>
  </conditionalFormatting>
  <conditionalFormatting sqref="O423">
    <cfRule type="cellIs" dxfId="11648" priority="179" operator="lessThan">
      <formula>0</formula>
    </cfRule>
  </conditionalFormatting>
  <conditionalFormatting sqref="O423">
    <cfRule type="cellIs" dxfId="11647" priority="178" operator="lessThan">
      <formula>0</formula>
    </cfRule>
  </conditionalFormatting>
  <conditionalFormatting sqref="O423">
    <cfRule type="cellIs" dxfId="11646" priority="177" operator="lessThan">
      <formula>0</formula>
    </cfRule>
  </conditionalFormatting>
  <conditionalFormatting sqref="O423">
    <cfRule type="cellIs" dxfId="11645" priority="176" operator="lessThan">
      <formula>0</formula>
    </cfRule>
  </conditionalFormatting>
  <conditionalFormatting sqref="O426">
    <cfRule type="cellIs" dxfId="11644" priority="175" operator="lessThan">
      <formula>0</formula>
    </cfRule>
  </conditionalFormatting>
  <conditionalFormatting sqref="O427">
    <cfRule type="cellIs" dxfId="11643" priority="174" operator="lessThan">
      <formula>0</formula>
    </cfRule>
  </conditionalFormatting>
  <conditionalFormatting sqref="O427">
    <cfRule type="cellIs" dxfId="11642" priority="173" operator="lessThan">
      <formula>0</formula>
    </cfRule>
  </conditionalFormatting>
  <conditionalFormatting sqref="O429">
    <cfRule type="cellIs" dxfId="11641" priority="172" operator="lessThan">
      <formula>0</formula>
    </cfRule>
  </conditionalFormatting>
  <conditionalFormatting sqref="O429">
    <cfRule type="cellIs" dxfId="11640" priority="171" operator="lessThan">
      <formula>0</formula>
    </cfRule>
  </conditionalFormatting>
  <conditionalFormatting sqref="O429">
    <cfRule type="cellIs" dxfId="11639" priority="170" operator="lessThan">
      <formula>0</formula>
    </cfRule>
  </conditionalFormatting>
  <conditionalFormatting sqref="O429">
    <cfRule type="cellIs" dxfId="11638" priority="169" operator="lessThan">
      <formula>0</formula>
    </cfRule>
  </conditionalFormatting>
  <conditionalFormatting sqref="O429">
    <cfRule type="cellIs" dxfId="11637" priority="168" operator="lessThan">
      <formula>0</formula>
    </cfRule>
  </conditionalFormatting>
  <conditionalFormatting sqref="O429">
    <cfRule type="cellIs" dxfId="11636" priority="167" operator="lessThan">
      <formula>0</formula>
    </cfRule>
  </conditionalFormatting>
  <conditionalFormatting sqref="O429">
    <cfRule type="cellIs" dxfId="11635" priority="166" operator="lessThan">
      <formula>0</formula>
    </cfRule>
  </conditionalFormatting>
  <conditionalFormatting sqref="O429">
    <cfRule type="cellIs" dxfId="11634" priority="165" operator="lessThan">
      <formula>0</formula>
    </cfRule>
  </conditionalFormatting>
  <conditionalFormatting sqref="O432">
    <cfRule type="cellIs" dxfId="11633" priority="164" operator="lessThan">
      <formula>0</formula>
    </cfRule>
  </conditionalFormatting>
  <conditionalFormatting sqref="O435">
    <cfRule type="cellIs" dxfId="11632" priority="163" operator="lessThan">
      <formula>0</formula>
    </cfRule>
  </conditionalFormatting>
  <conditionalFormatting sqref="O435">
    <cfRule type="cellIs" dxfId="11631" priority="162" operator="lessThan">
      <formula>0</formula>
    </cfRule>
  </conditionalFormatting>
  <conditionalFormatting sqref="O435">
    <cfRule type="cellIs" dxfId="11630" priority="161" operator="lessThan">
      <formula>0</formula>
    </cfRule>
  </conditionalFormatting>
  <conditionalFormatting sqref="O435">
    <cfRule type="cellIs" dxfId="11629" priority="160" operator="lessThan">
      <formula>0</formula>
    </cfRule>
  </conditionalFormatting>
  <conditionalFormatting sqref="O435">
    <cfRule type="cellIs" dxfId="11628" priority="159" operator="lessThan">
      <formula>0</formula>
    </cfRule>
  </conditionalFormatting>
  <conditionalFormatting sqref="O435">
    <cfRule type="cellIs" dxfId="11627" priority="158" operator="lessThan">
      <formula>0</formula>
    </cfRule>
  </conditionalFormatting>
  <conditionalFormatting sqref="O435">
    <cfRule type="cellIs" dxfId="11626" priority="157" operator="lessThan">
      <formula>0</formula>
    </cfRule>
  </conditionalFormatting>
  <conditionalFormatting sqref="O435">
    <cfRule type="cellIs" dxfId="11625" priority="156" operator="lessThan">
      <formula>0</formula>
    </cfRule>
  </conditionalFormatting>
  <conditionalFormatting sqref="O438">
    <cfRule type="cellIs" dxfId="11624" priority="155" operator="lessThan">
      <formula>0</formula>
    </cfRule>
  </conditionalFormatting>
  <conditionalFormatting sqref="O439">
    <cfRule type="cellIs" dxfId="11623" priority="154" operator="lessThan">
      <formula>0</formula>
    </cfRule>
  </conditionalFormatting>
  <conditionalFormatting sqref="O439">
    <cfRule type="cellIs" dxfId="11622" priority="153" operator="lessThan">
      <formula>0</formula>
    </cfRule>
  </conditionalFormatting>
  <conditionalFormatting sqref="O441">
    <cfRule type="cellIs" dxfId="11621" priority="152" operator="lessThan">
      <formula>0</formula>
    </cfRule>
  </conditionalFormatting>
  <conditionalFormatting sqref="O441">
    <cfRule type="cellIs" dxfId="11620" priority="151" operator="lessThan">
      <formula>0</formula>
    </cfRule>
  </conditionalFormatting>
  <conditionalFormatting sqref="O441">
    <cfRule type="cellIs" dxfId="11619" priority="150" operator="lessThan">
      <formula>0</formula>
    </cfRule>
  </conditionalFormatting>
  <conditionalFormatting sqref="O441">
    <cfRule type="cellIs" dxfId="11618" priority="149" operator="lessThan">
      <formula>0</formula>
    </cfRule>
  </conditionalFormatting>
  <conditionalFormatting sqref="O441">
    <cfRule type="cellIs" dxfId="11617" priority="148" operator="lessThan">
      <formula>0</formula>
    </cfRule>
  </conditionalFormatting>
  <conditionalFormatting sqref="O441">
    <cfRule type="cellIs" dxfId="11616" priority="147" operator="lessThan">
      <formula>0</formula>
    </cfRule>
  </conditionalFormatting>
  <conditionalFormatting sqref="O441">
    <cfRule type="cellIs" dxfId="11615" priority="146" operator="lessThan">
      <formula>0</formula>
    </cfRule>
  </conditionalFormatting>
  <conditionalFormatting sqref="O441">
    <cfRule type="cellIs" dxfId="11614" priority="145" operator="lessThan">
      <formula>0</formula>
    </cfRule>
  </conditionalFormatting>
  <conditionalFormatting sqref="O444">
    <cfRule type="cellIs" dxfId="11613" priority="144" operator="lessThan">
      <formula>0</formula>
    </cfRule>
  </conditionalFormatting>
  <conditionalFormatting sqref="O445">
    <cfRule type="cellIs" dxfId="11612" priority="143" operator="lessThan">
      <formula>0</formula>
    </cfRule>
  </conditionalFormatting>
  <conditionalFormatting sqref="O445">
    <cfRule type="cellIs" dxfId="11611" priority="142" operator="lessThan">
      <formula>0</formula>
    </cfRule>
  </conditionalFormatting>
  <conditionalFormatting sqref="O448">
    <cfRule type="cellIs" dxfId="11610" priority="141" operator="lessThan">
      <formula>0</formula>
    </cfRule>
  </conditionalFormatting>
  <conditionalFormatting sqref="O448">
    <cfRule type="cellIs" dxfId="11609" priority="140" operator="lessThan">
      <formula>0</formula>
    </cfRule>
  </conditionalFormatting>
  <conditionalFormatting sqref="O448">
    <cfRule type="cellIs" dxfId="11608" priority="139" operator="lessThan">
      <formula>0</formula>
    </cfRule>
  </conditionalFormatting>
  <conditionalFormatting sqref="O448">
    <cfRule type="cellIs" dxfId="11607" priority="138" operator="lessThan">
      <formula>0</formula>
    </cfRule>
  </conditionalFormatting>
  <conditionalFormatting sqref="O448">
    <cfRule type="cellIs" dxfId="11606" priority="137" operator="lessThan">
      <formula>0</formula>
    </cfRule>
  </conditionalFormatting>
  <conditionalFormatting sqref="O448">
    <cfRule type="cellIs" dxfId="11605" priority="136" operator="lessThan">
      <formula>0</formula>
    </cfRule>
  </conditionalFormatting>
  <conditionalFormatting sqref="O448">
    <cfRule type="cellIs" dxfId="11604" priority="135" operator="lessThan">
      <formula>0</formula>
    </cfRule>
  </conditionalFormatting>
  <conditionalFormatting sqref="O448">
    <cfRule type="cellIs" dxfId="11603" priority="134" operator="lessThan">
      <formula>0</formula>
    </cfRule>
  </conditionalFormatting>
  <conditionalFormatting sqref="O451">
    <cfRule type="cellIs" dxfId="11602" priority="133" operator="lessThan">
      <formula>0</formula>
    </cfRule>
  </conditionalFormatting>
  <conditionalFormatting sqref="O452">
    <cfRule type="cellIs" dxfId="11601" priority="132" operator="lessThan">
      <formula>0</formula>
    </cfRule>
  </conditionalFormatting>
  <conditionalFormatting sqref="O452">
    <cfRule type="cellIs" dxfId="11600" priority="131" operator="lessThan">
      <formula>0</formula>
    </cfRule>
  </conditionalFormatting>
  <conditionalFormatting sqref="O454">
    <cfRule type="cellIs" dxfId="11599" priority="130" operator="lessThan">
      <formula>0</formula>
    </cfRule>
  </conditionalFormatting>
  <conditionalFormatting sqref="O454">
    <cfRule type="cellIs" dxfId="11598" priority="129" operator="lessThan">
      <formula>0</formula>
    </cfRule>
  </conditionalFormatting>
  <conditionalFormatting sqref="O454">
    <cfRule type="cellIs" dxfId="11597" priority="128" operator="lessThan">
      <formula>0</formula>
    </cfRule>
  </conditionalFormatting>
  <conditionalFormatting sqref="O454">
    <cfRule type="cellIs" dxfId="11596" priority="127" operator="lessThan">
      <formula>0</formula>
    </cfRule>
  </conditionalFormatting>
  <conditionalFormatting sqref="O454">
    <cfRule type="cellIs" dxfId="11595" priority="126" operator="lessThan">
      <formula>0</formula>
    </cfRule>
  </conditionalFormatting>
  <conditionalFormatting sqref="O454">
    <cfRule type="cellIs" dxfId="11594" priority="125" operator="lessThan">
      <formula>0</formula>
    </cfRule>
  </conditionalFormatting>
  <conditionalFormatting sqref="O454">
    <cfRule type="cellIs" dxfId="11593" priority="124" operator="lessThan">
      <formula>0</formula>
    </cfRule>
  </conditionalFormatting>
  <conditionalFormatting sqref="O454">
    <cfRule type="cellIs" dxfId="11592" priority="123" operator="lessThan">
      <formula>0</formula>
    </cfRule>
  </conditionalFormatting>
  <conditionalFormatting sqref="O457">
    <cfRule type="cellIs" dxfId="11591" priority="122" operator="lessThan">
      <formula>0</formula>
    </cfRule>
  </conditionalFormatting>
  <conditionalFormatting sqref="O458">
    <cfRule type="cellIs" dxfId="11590" priority="121" operator="lessThan">
      <formula>0</formula>
    </cfRule>
  </conditionalFormatting>
  <conditionalFormatting sqref="O458">
    <cfRule type="cellIs" dxfId="11589" priority="120" operator="lessThan">
      <formula>0</formula>
    </cfRule>
  </conditionalFormatting>
  <conditionalFormatting sqref="O461:O464">
    <cfRule type="cellIs" dxfId="11588" priority="119" operator="lessThan">
      <formula>0</formula>
    </cfRule>
  </conditionalFormatting>
  <conditionalFormatting sqref="O461:O464">
    <cfRule type="expression" dxfId="11587" priority="117">
      <formula>O461/N461&gt;1</formula>
    </cfRule>
    <cfRule type="expression" dxfId="11586" priority="118">
      <formula>O461/N461&lt;1</formula>
    </cfRule>
  </conditionalFormatting>
  <conditionalFormatting sqref="O552 O560 O575 O589">
    <cfRule type="expression" dxfId="11585" priority="115">
      <formula>O552/#REF!&gt;1</formula>
    </cfRule>
    <cfRule type="expression" dxfId="11584" priority="116">
      <formula>O552/#REF!&lt;1</formula>
    </cfRule>
  </conditionalFormatting>
  <conditionalFormatting sqref="O512">
    <cfRule type="cellIs" dxfId="11583" priority="114" operator="lessThan">
      <formula>0</formula>
    </cfRule>
  </conditionalFormatting>
  <conditionalFormatting sqref="O512">
    <cfRule type="expression" dxfId="11582" priority="112">
      <formula>O512/N512&gt;1</formula>
    </cfRule>
    <cfRule type="expression" dxfId="11581" priority="113">
      <formula>O512/N512&lt;1</formula>
    </cfRule>
  </conditionalFormatting>
  <conditionalFormatting sqref="O596">
    <cfRule type="cellIs" dxfId="11580" priority="111" operator="lessThan">
      <formula>0</formula>
    </cfRule>
  </conditionalFormatting>
  <conditionalFormatting sqref="O600">
    <cfRule type="cellIs" dxfId="11579" priority="110" operator="lessThan">
      <formula>0</formula>
    </cfRule>
  </conditionalFormatting>
  <conditionalFormatting sqref="O600">
    <cfRule type="cellIs" dxfId="11578" priority="109" operator="lessThan">
      <formula>0</formula>
    </cfRule>
  </conditionalFormatting>
  <conditionalFormatting sqref="O710">
    <cfRule type="cellIs" dxfId="11577" priority="108" operator="lessThan">
      <formula>0</formula>
    </cfRule>
  </conditionalFormatting>
  <conditionalFormatting sqref="O654 O651 O648:O649 O632:O634">
    <cfRule type="expression" dxfId="11576" priority="95">
      <formula>O632/N632&gt;1</formula>
    </cfRule>
    <cfRule type="expression" dxfId="11575" priority="96">
      <formula>O632/N632&lt;1</formula>
    </cfRule>
  </conditionalFormatting>
  <conditionalFormatting sqref="O507:O510">
    <cfRule type="cellIs" dxfId="11574" priority="107" operator="lessThan">
      <formula>0</formula>
    </cfRule>
  </conditionalFormatting>
  <conditionalFormatting sqref="O507:O510">
    <cfRule type="expression" dxfId="11573" priority="105">
      <formula>O507/N507&gt;1</formula>
    </cfRule>
    <cfRule type="expression" dxfId="11572" priority="106">
      <formula>O507/N507&lt;1</formula>
    </cfRule>
  </conditionalFormatting>
  <conditionalFormatting sqref="O588 O574 O559 O551">
    <cfRule type="cellIs" dxfId="11571" priority="104" operator="lessThan">
      <formula>0</formula>
    </cfRule>
  </conditionalFormatting>
  <conditionalFormatting sqref="O584:O587 O570:O573 O555:O558 O547:O550">
    <cfRule type="cellIs" dxfId="11570" priority="103" operator="lessThan">
      <formula>0</formula>
    </cfRule>
  </conditionalFormatting>
  <conditionalFormatting sqref="O584:O587 O570:O573 O555:O558 O547:O550">
    <cfRule type="expression" dxfId="11569" priority="101">
      <formula>O547/N547&gt;1</formula>
    </cfRule>
    <cfRule type="expression" dxfId="11568" priority="102">
      <formula>O547/N547&lt;1</formula>
    </cfRule>
  </conditionalFormatting>
  <conditionalFormatting sqref="O588 O574 O559 O551">
    <cfRule type="cellIs" dxfId="11567" priority="100" operator="lessThan">
      <formula>0</formula>
    </cfRule>
  </conditionalFormatting>
  <conditionalFormatting sqref="O588 O574 O559 O551">
    <cfRule type="expression" dxfId="11566" priority="98">
      <formula>O551/N551&gt;1</formula>
    </cfRule>
    <cfRule type="expression" dxfId="11565" priority="99">
      <formula>O551/N551&lt;1</formula>
    </cfRule>
  </conditionalFormatting>
  <conditionalFormatting sqref="O654 O651 O648:O649 O632:O634">
    <cfRule type="cellIs" dxfId="11564" priority="97" operator="lessThan">
      <formula>0</formula>
    </cfRule>
  </conditionalFormatting>
  <conditionalFormatting sqref="O504">
    <cfRule type="expression" dxfId="11563" priority="292">
      <formula>O504/#REF!&gt;1</formula>
    </cfRule>
    <cfRule type="expression" dxfId="11562" priority="293">
      <formula>O504/#REF!&lt;1</formula>
    </cfRule>
  </conditionalFormatting>
  <conditionalFormatting sqref="O465">
    <cfRule type="cellIs" dxfId="11561" priority="94" operator="lessThan">
      <formula>0</formula>
    </cfRule>
  </conditionalFormatting>
  <conditionalFormatting sqref="O465">
    <cfRule type="expression" dxfId="11560" priority="92">
      <formula>O465/N465&gt;1</formula>
    </cfRule>
    <cfRule type="expression" dxfId="11559" priority="93">
      <formula>O465/N465&lt;1</formula>
    </cfRule>
  </conditionalFormatting>
  <conditionalFormatting sqref="O511">
    <cfRule type="cellIs" dxfId="11558" priority="91" operator="lessThan">
      <formula>0</formula>
    </cfRule>
  </conditionalFormatting>
  <conditionalFormatting sqref="O511">
    <cfRule type="expression" dxfId="11557" priority="89">
      <formula>O511/N511&gt;1</formula>
    </cfRule>
    <cfRule type="expression" dxfId="11556" priority="90">
      <formula>O511/N511&lt;1</formula>
    </cfRule>
  </conditionalFormatting>
  <conditionalFormatting sqref="O568">
    <cfRule type="cellIs" dxfId="11555" priority="79" operator="lessThan">
      <formula>0</formula>
    </cfRule>
  </conditionalFormatting>
  <conditionalFormatting sqref="O603">
    <cfRule type="expression" dxfId="11554" priority="53">
      <formula>O603/N603&gt;1</formula>
    </cfRule>
    <cfRule type="expression" dxfId="11553" priority="54">
      <formula>O603/N603&lt;1</formula>
    </cfRule>
  </conditionalFormatting>
  <conditionalFormatting sqref="O552">
    <cfRule type="cellIs" dxfId="11552" priority="76" operator="lessThan">
      <formula>0</formula>
    </cfRule>
  </conditionalFormatting>
  <conditionalFormatting sqref="O552">
    <cfRule type="expression" dxfId="11551" priority="74">
      <formula>O552/N552&gt;1</formula>
    </cfRule>
    <cfRule type="expression" dxfId="11550" priority="75">
      <formula>O552/N552&lt;1</formula>
    </cfRule>
  </conditionalFormatting>
  <conditionalFormatting sqref="O560">
    <cfRule type="cellIs" dxfId="11549" priority="73" operator="lessThan">
      <formula>0</formula>
    </cfRule>
  </conditionalFormatting>
  <conditionalFormatting sqref="O560">
    <cfRule type="expression" dxfId="11548" priority="71">
      <formula>O560/N560&gt;1</formula>
    </cfRule>
    <cfRule type="expression" dxfId="11547" priority="72">
      <formula>O560/N560&lt;1</formula>
    </cfRule>
  </conditionalFormatting>
  <conditionalFormatting sqref="O575">
    <cfRule type="cellIs" dxfId="11546" priority="70" operator="lessThan">
      <formula>0</formula>
    </cfRule>
  </conditionalFormatting>
  <conditionalFormatting sqref="O575">
    <cfRule type="expression" dxfId="11545" priority="68">
      <formula>O575/N575&gt;1</formula>
    </cfRule>
    <cfRule type="expression" dxfId="11544" priority="69">
      <formula>O575/N575&lt;1</formula>
    </cfRule>
  </conditionalFormatting>
  <conditionalFormatting sqref="O589">
    <cfRule type="cellIs" dxfId="11543" priority="67" operator="lessThan">
      <formula>0</formula>
    </cfRule>
  </conditionalFormatting>
  <conditionalFormatting sqref="O589">
    <cfRule type="expression" dxfId="11542" priority="65">
      <formula>O589/N589&gt;1</formula>
    </cfRule>
    <cfRule type="expression" dxfId="11541" priority="66">
      <formula>O589/N589&lt;1</formula>
    </cfRule>
  </conditionalFormatting>
  <conditionalFormatting sqref="O521">
    <cfRule type="cellIs" dxfId="11540" priority="88" operator="lessThan">
      <formula>0</formula>
    </cfRule>
  </conditionalFormatting>
  <conditionalFormatting sqref="O521">
    <cfRule type="expression" dxfId="11539" priority="86">
      <formula>O521/N521&gt;1</formula>
    </cfRule>
    <cfRule type="expression" dxfId="11538" priority="87">
      <formula>O521/N521&lt;1</formula>
    </cfRule>
  </conditionalFormatting>
  <conditionalFormatting sqref="O529">
    <cfRule type="cellIs" dxfId="11537" priority="85" operator="lessThan">
      <formula>0</formula>
    </cfRule>
  </conditionalFormatting>
  <conditionalFormatting sqref="O529">
    <cfRule type="expression" dxfId="11536" priority="83">
      <formula>O529/N529&gt;1</formula>
    </cfRule>
    <cfRule type="expression" dxfId="11535" priority="84">
      <formula>O529/N529&lt;1</formula>
    </cfRule>
  </conditionalFormatting>
  <conditionalFormatting sqref="O582">
    <cfRule type="expression" dxfId="11534" priority="62">
      <formula>O582/N582&gt;1</formula>
    </cfRule>
    <cfRule type="expression" dxfId="11533" priority="63">
      <formula>O582/N582&lt;1</formula>
    </cfRule>
  </conditionalFormatting>
  <conditionalFormatting sqref="O537">
    <cfRule type="cellIs" dxfId="11532" priority="82" operator="lessThan">
      <formula>0</formula>
    </cfRule>
  </conditionalFormatting>
  <conditionalFormatting sqref="O537">
    <cfRule type="expression" dxfId="11531" priority="80">
      <formula>O537/N537&gt;1</formula>
    </cfRule>
    <cfRule type="expression" dxfId="11530" priority="81">
      <formula>O537/N537&lt;1</formula>
    </cfRule>
  </conditionalFormatting>
  <conditionalFormatting sqref="O641:O645 B636:O637">
    <cfRule type="cellIs" dxfId="11529" priority="61" operator="lessThan">
      <formula>0</formula>
    </cfRule>
  </conditionalFormatting>
  <conditionalFormatting sqref="O568">
    <cfRule type="expression" dxfId="11528" priority="77">
      <formula>O568/N568&gt;1</formula>
    </cfRule>
    <cfRule type="expression" dxfId="11527" priority="78">
      <formula>O568/N568&lt;1</formula>
    </cfRule>
  </conditionalFormatting>
  <conditionalFormatting sqref="O597">
    <cfRule type="cellIs" dxfId="11526" priority="60" operator="lessThan">
      <formula>0</formula>
    </cfRule>
  </conditionalFormatting>
  <conditionalFormatting sqref="O608">
    <cfRule type="expression" dxfId="11525" priority="48">
      <formula>O608/N608&gt;1</formula>
    </cfRule>
    <cfRule type="expression" dxfId="11524" priority="49">
      <formula>O608/N608&lt;1</formula>
    </cfRule>
  </conditionalFormatting>
  <conditionalFormatting sqref="O582">
    <cfRule type="cellIs" dxfId="11523" priority="64" operator="lessThan">
      <formula>0</formula>
    </cfRule>
  </conditionalFormatting>
  <conditionalFormatting sqref="O597">
    <cfRule type="expression" dxfId="11522" priority="58">
      <formula>O597/N597&gt;1</formula>
    </cfRule>
    <cfRule type="expression" dxfId="11521" priority="59">
      <formula>O597/N597&lt;1</formula>
    </cfRule>
  </conditionalFormatting>
  <conditionalFormatting sqref="O676:O679">
    <cfRule type="cellIs" dxfId="11520" priority="47" operator="lessThan">
      <formula>0</formula>
    </cfRule>
  </conditionalFormatting>
  <conditionalFormatting sqref="O678">
    <cfRule type="cellIs" dxfId="11519" priority="46" operator="lessThan">
      <formula>0</formula>
    </cfRule>
  </conditionalFormatting>
  <conditionalFormatting sqref="O680:O683">
    <cfRule type="cellIs" dxfId="11518" priority="45" operator="lessThan">
      <formula>0</formula>
    </cfRule>
  </conditionalFormatting>
  <conditionalFormatting sqref="O682">
    <cfRule type="cellIs" dxfId="11517" priority="44" operator="lessThan">
      <formula>0</formula>
    </cfRule>
  </conditionalFormatting>
  <conditionalFormatting sqref="O684:O687">
    <cfRule type="cellIs" dxfId="11516" priority="43" operator="lessThan">
      <formula>0</formula>
    </cfRule>
  </conditionalFormatting>
  <conditionalFormatting sqref="O686">
    <cfRule type="cellIs" dxfId="11515" priority="42" operator="lessThan">
      <formula>0</formula>
    </cfRule>
  </conditionalFormatting>
  <conditionalFormatting sqref="O688:O691">
    <cfRule type="cellIs" dxfId="11514" priority="41" operator="lessThan">
      <formula>0</formula>
    </cfRule>
  </conditionalFormatting>
  <conditionalFormatting sqref="O690">
    <cfRule type="cellIs" dxfId="11513" priority="40" operator="lessThan">
      <formula>0</formula>
    </cfRule>
  </conditionalFormatting>
  <conditionalFormatting sqref="O692:O693 O695">
    <cfRule type="cellIs" dxfId="11512" priority="39" operator="lessThan">
      <formula>0</formula>
    </cfRule>
  </conditionalFormatting>
  <conditionalFormatting sqref="O696:O699">
    <cfRule type="cellIs" dxfId="11511" priority="38" operator="lessThan">
      <formula>0</formula>
    </cfRule>
  </conditionalFormatting>
  <conditionalFormatting sqref="O698">
    <cfRule type="cellIs" dxfId="11510" priority="37" operator="lessThan">
      <formula>0</formula>
    </cfRule>
  </conditionalFormatting>
  <conditionalFormatting sqref="O700:O703">
    <cfRule type="cellIs" dxfId="11509" priority="36" operator="lessThan">
      <formula>0</formula>
    </cfRule>
  </conditionalFormatting>
  <conditionalFormatting sqref="O702">
    <cfRule type="cellIs" dxfId="11508" priority="35" operator="lessThan">
      <formula>0</formula>
    </cfRule>
  </conditionalFormatting>
  <conditionalFormatting sqref="O704:O707">
    <cfRule type="cellIs" dxfId="11507" priority="34" operator="lessThan">
      <formula>0</formula>
    </cfRule>
  </conditionalFormatting>
  <conditionalFormatting sqref="O706">
    <cfRule type="cellIs" dxfId="11506" priority="33" operator="lessThan">
      <formula>0</formula>
    </cfRule>
  </conditionalFormatting>
  <conditionalFormatting sqref="O712:O715">
    <cfRule type="cellIs" dxfId="11505" priority="32" operator="lessThan">
      <formula>0</formula>
    </cfRule>
  </conditionalFormatting>
  <conditionalFormatting sqref="O714">
    <cfRule type="cellIs" dxfId="11504" priority="31" operator="lessThan">
      <formula>0</formula>
    </cfRule>
  </conditionalFormatting>
  <conditionalFormatting sqref="O716:O719">
    <cfRule type="cellIs" dxfId="11503" priority="30" operator="lessThan">
      <formula>0</formula>
    </cfRule>
  </conditionalFormatting>
  <conditionalFormatting sqref="O718">
    <cfRule type="cellIs" dxfId="11502" priority="29" operator="lessThan">
      <formula>0</formula>
    </cfRule>
  </conditionalFormatting>
  <conditionalFormatting sqref="O466">
    <cfRule type="cellIs" dxfId="11501" priority="28" operator="lessThan">
      <formula>0</formula>
    </cfRule>
  </conditionalFormatting>
  <conditionalFormatting sqref="O505">
    <cfRule type="cellIs" dxfId="11500" priority="27" operator="lessThan">
      <formula>0</formula>
    </cfRule>
  </conditionalFormatting>
  <conditionalFormatting sqref="O513">
    <cfRule type="cellIs" dxfId="11499" priority="26" operator="lessThan">
      <formula>0</formula>
    </cfRule>
  </conditionalFormatting>
  <conditionalFormatting sqref="O522">
    <cfRule type="cellIs" dxfId="11498" priority="25" operator="lessThan">
      <formula>0</formula>
    </cfRule>
  </conditionalFormatting>
  <conditionalFormatting sqref="O530">
    <cfRule type="cellIs" dxfId="11497" priority="24" operator="lessThan">
      <formula>0</formula>
    </cfRule>
  </conditionalFormatting>
  <conditionalFormatting sqref="O538">
    <cfRule type="cellIs" dxfId="11496" priority="23" operator="lessThan">
      <formula>0</formula>
    </cfRule>
  </conditionalFormatting>
  <conditionalFormatting sqref="O553">
    <cfRule type="cellIs" dxfId="11495" priority="22" operator="lessThan">
      <formula>0</formula>
    </cfRule>
  </conditionalFormatting>
  <conditionalFormatting sqref="O561">
    <cfRule type="cellIs" dxfId="11494" priority="21" operator="lessThan">
      <formula>0</formula>
    </cfRule>
  </conditionalFormatting>
  <conditionalFormatting sqref="O590">
    <cfRule type="cellIs" dxfId="11493" priority="20" operator="lessThan">
      <formula>0</formula>
    </cfRule>
  </conditionalFormatting>
  <conditionalFormatting sqref="B720:N723">
    <cfRule type="cellIs" dxfId="11492" priority="19" operator="lessThan">
      <formula>0</formula>
    </cfRule>
  </conditionalFormatting>
  <conditionalFormatting sqref="I722:N722 P720:Q723">
    <cfRule type="cellIs" dxfId="11491" priority="18" operator="lessThan">
      <formula>0</formula>
    </cfRule>
  </conditionalFormatting>
  <conditionalFormatting sqref="O720:O723">
    <cfRule type="cellIs" dxfId="11490" priority="17" operator="lessThan">
      <formula>0</formula>
    </cfRule>
  </conditionalFormatting>
  <conditionalFormatting sqref="O722">
    <cfRule type="cellIs" dxfId="11489" priority="16" operator="lessThan">
      <formula>0</formula>
    </cfRule>
  </conditionalFormatting>
  <conditionalFormatting sqref="P655:P658">
    <cfRule type="cellIs" dxfId="11488" priority="15" operator="lessThan">
      <formula>0</formula>
    </cfRule>
  </conditionalFormatting>
  <conditionalFormatting sqref="P638:Q638 Q639:Q640">
    <cfRule type="cellIs" dxfId="11487" priority="14" operator="lessThan">
      <formula>0</formula>
    </cfRule>
  </conditionalFormatting>
  <conditionalFormatting sqref="B638">
    <cfRule type="cellIs" dxfId="11486" priority="13" operator="lessThan">
      <formula>0</formula>
    </cfRule>
  </conditionalFormatting>
  <conditionalFormatting sqref="P639:P640">
    <cfRule type="cellIs" dxfId="11485" priority="12" operator="lessThan">
      <formula>0</formula>
    </cfRule>
  </conditionalFormatting>
  <conditionalFormatting sqref="B639:O640">
    <cfRule type="expression" dxfId="11484" priority="10">
      <formula>B639/A639&gt;1</formula>
    </cfRule>
    <cfRule type="expression" dxfId="11483" priority="11">
      <formula>B639/A639&lt;1</formula>
    </cfRule>
  </conditionalFormatting>
  <conditionalFormatting sqref="B639:O640">
    <cfRule type="cellIs" dxfId="11482" priority="9" operator="lessThan">
      <formula>0</formula>
    </cfRule>
  </conditionalFormatting>
  <conditionalFormatting sqref="B491">
    <cfRule type="cellIs" dxfId="11481" priority="8" operator="lessThan">
      <formula>0</formula>
    </cfRule>
  </conditionalFormatting>
  <conditionalFormatting sqref="B492:N496">
    <cfRule type="cellIs" dxfId="11480" priority="7" operator="lessThan">
      <formula>0</formula>
    </cfRule>
  </conditionalFormatting>
  <conditionalFormatting sqref="B492:N496">
    <cfRule type="expression" dxfId="11479" priority="5">
      <formula>B492/A492&gt;1</formula>
    </cfRule>
    <cfRule type="expression" dxfId="11478" priority="6">
      <formula>B492/A492&lt;1</formula>
    </cfRule>
  </conditionalFormatting>
  <conditionalFormatting sqref="O492:O496">
    <cfRule type="cellIs" dxfId="11477" priority="4" operator="lessThan">
      <formula>0</formula>
    </cfRule>
  </conditionalFormatting>
  <conditionalFormatting sqref="O492:O496">
    <cfRule type="expression" dxfId="11476" priority="2">
      <formula>O492/N492&gt;1</formula>
    </cfRule>
    <cfRule type="expression" dxfId="11475" priority="3">
      <formula>O492/N492&lt;1</formula>
    </cfRule>
  </conditionalFormatting>
  <conditionalFormatting sqref="B357:O360">
    <cfRule type="cellIs" dxfId="11474"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4639-F2AA-4324-A245-E31534E4CC8D}">
  <sheetPr>
    <tabColor rgb="FFFF0000"/>
    <outlinePr summaryBelow="0" summaryRight="0"/>
  </sheetPr>
  <dimension ref="A1:DN723"/>
  <sheetViews>
    <sheetView tabSelected="1" topLeftCell="A644" zoomScale="75" zoomScaleNormal="75" workbookViewId="0">
      <selection activeCell="O647" sqref="B647:O647"/>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857081.57</v>
      </c>
      <c r="C5">
        <v>557065.88</v>
      </c>
      <c r="D5">
        <v>391123.35</v>
      </c>
      <c r="E5">
        <v>292685.53999999998</v>
      </c>
      <c r="F5">
        <v>253021.27</v>
      </c>
      <c r="G5">
        <v>292415.82</v>
      </c>
      <c r="H5">
        <v>390656.67</v>
      </c>
      <c r="I5">
        <v>270926.88</v>
      </c>
      <c r="J5">
        <v>273822.69</v>
      </c>
      <c r="K5">
        <v>212016.77</v>
      </c>
      <c r="L5">
        <v>306601.14</v>
      </c>
      <c r="M5">
        <v>304641.36</v>
      </c>
      <c r="N5">
        <v>233108.72</v>
      </c>
      <c r="O5">
        <v>256115.89</v>
      </c>
      <c r="P5">
        <v>120805.49</v>
      </c>
      <c r="Q5">
        <v>217699.64</v>
      </c>
      <c r="R5">
        <v>384248.23</v>
      </c>
      <c r="S5">
        <v>159400.39000000001</v>
      </c>
      <c r="T5">
        <v>170406.99</v>
      </c>
      <c r="U5">
        <v>329236.98</v>
      </c>
      <c r="V5">
        <v>144087.26999999999</v>
      </c>
      <c r="W5">
        <v>182738.16</v>
      </c>
      <c r="X5">
        <v>151616.98000000001</v>
      </c>
      <c r="Y5">
        <v>220206.55</v>
      </c>
      <c r="Z5">
        <v>431668.62</v>
      </c>
      <c r="AA5">
        <v>228662.63</v>
      </c>
      <c r="AB5">
        <v>465567.12</v>
      </c>
      <c r="AC5">
        <v>299457.95</v>
      </c>
      <c r="AD5">
        <v>260758.51</v>
      </c>
      <c r="AE5">
        <v>211230.78</v>
      </c>
      <c r="AF5">
        <v>161283.19</v>
      </c>
      <c r="AG5">
        <v>229166.35</v>
      </c>
      <c r="AH5">
        <v>138976.54</v>
      </c>
      <c r="AI5">
        <v>137383.99</v>
      </c>
      <c r="AJ5">
        <v>136174.87</v>
      </c>
      <c r="AK5">
        <v>116377.87</v>
      </c>
      <c r="AL5">
        <v>66152.31</v>
      </c>
      <c r="AM5">
        <v>105342.91</v>
      </c>
      <c r="AN5">
        <v>148747.23000000001</v>
      </c>
      <c r="AO5">
        <v>139555.68</v>
      </c>
      <c r="AP5">
        <v>66057.570000000007</v>
      </c>
      <c r="AQ5">
        <v>241569.14</v>
      </c>
      <c r="AR5">
        <v>78553.19</v>
      </c>
      <c r="AS5">
        <v>53141.21</v>
      </c>
      <c r="AT5">
        <v>117563.9</v>
      </c>
      <c r="AU5">
        <v>118347.92</v>
      </c>
      <c r="AV5">
        <v>63107.12</v>
      </c>
      <c r="AW5">
        <v>121461.83</v>
      </c>
      <c r="AX5">
        <v>39968.01</v>
      </c>
      <c r="AY5">
        <v>45885.97</v>
      </c>
      <c r="AZ5">
        <v>25934.75</v>
      </c>
      <c r="BA5">
        <v>38342.620000000003</v>
      </c>
      <c r="BB5">
        <v>9107.66</v>
      </c>
      <c r="BC5">
        <v>19150</v>
      </c>
      <c r="BD5">
        <v>19540</v>
      </c>
      <c r="BE5">
        <v>26548</v>
      </c>
      <c r="BF5">
        <v>7581</v>
      </c>
      <c r="BG5">
        <v>15182</v>
      </c>
      <c r="BH5"/>
      <c r="BI5"/>
      <c r="BJ5"/>
      <c r="BK5"/>
      <c r="BL5"/>
      <c r="BM5"/>
      <c r="BN5"/>
      <c r="BO5"/>
      <c r="BP5"/>
      <c r="BQ5"/>
      <c r="BR5"/>
      <c r="BS5"/>
      <c r="BT5"/>
    </row>
    <row r="6" spans="1:72">
      <c r="A6" t="s">
        <v>313</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400053.07</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row>
    <row r="7" spans="1:72">
      <c r="A7" t="s">
        <v>314</v>
      </c>
      <c r="B7">
        <v>822619.69</v>
      </c>
      <c r="C7">
        <v>921410.15</v>
      </c>
      <c r="D7">
        <v>979782.8</v>
      </c>
      <c r="E7">
        <v>1122866.3500000001</v>
      </c>
      <c r="F7">
        <v>751861.23</v>
      </c>
      <c r="G7">
        <v>544902.92000000004</v>
      </c>
      <c r="H7">
        <v>533115.93000000005</v>
      </c>
      <c r="I7">
        <v>562300.16000000003</v>
      </c>
      <c r="J7">
        <v>598138.03</v>
      </c>
      <c r="K7">
        <v>624958.47</v>
      </c>
      <c r="L7">
        <v>556488.74</v>
      </c>
      <c r="M7">
        <v>428359.8</v>
      </c>
      <c r="N7">
        <v>319624.68</v>
      </c>
      <c r="O7">
        <v>369193.65</v>
      </c>
      <c r="P7">
        <v>333835.34999999998</v>
      </c>
      <c r="Q7">
        <v>331331.36</v>
      </c>
      <c r="R7">
        <v>279257.74</v>
      </c>
      <c r="S7">
        <v>267175.01</v>
      </c>
      <c r="T7">
        <v>273464.93</v>
      </c>
      <c r="U7">
        <v>347147.65</v>
      </c>
      <c r="V7">
        <v>323051.7</v>
      </c>
      <c r="W7">
        <v>264587.96999999997</v>
      </c>
      <c r="X7">
        <v>298936.08</v>
      </c>
      <c r="Y7">
        <v>328895.08</v>
      </c>
      <c r="Z7">
        <v>333959.01</v>
      </c>
      <c r="AA7">
        <v>339632.98</v>
      </c>
      <c r="AB7">
        <v>276558.11</v>
      </c>
      <c r="AC7">
        <v>269004.56</v>
      </c>
      <c r="AD7">
        <v>257492.63</v>
      </c>
      <c r="AE7">
        <v>292086.17</v>
      </c>
      <c r="AF7">
        <v>302564.32</v>
      </c>
      <c r="AG7">
        <v>251023.74</v>
      </c>
      <c r="AH7">
        <v>250040.05</v>
      </c>
      <c r="AI7">
        <v>271077.90999999997</v>
      </c>
      <c r="AJ7">
        <v>253343.65</v>
      </c>
      <c r="AK7">
        <v>222979.71</v>
      </c>
      <c r="AL7">
        <v>166134.35999999999</v>
      </c>
      <c r="AM7">
        <v>166608.39000000001</v>
      </c>
      <c r="AN7">
        <v>162960.56</v>
      </c>
      <c r="AO7">
        <v>172188.63</v>
      </c>
      <c r="AP7">
        <v>150210</v>
      </c>
      <c r="AQ7">
        <v>135234.82999999999</v>
      </c>
      <c r="AR7">
        <v>120697.57</v>
      </c>
      <c r="AS7">
        <v>166311.62</v>
      </c>
      <c r="AT7">
        <v>149197.96</v>
      </c>
      <c r="AU7">
        <v>117541.56</v>
      </c>
      <c r="AV7">
        <v>114555.34</v>
      </c>
      <c r="AW7">
        <v>143988.25</v>
      </c>
      <c r="AX7">
        <v>107030.96</v>
      </c>
      <c r="AY7">
        <v>119288.26</v>
      </c>
      <c r="AZ7">
        <v>108507.98</v>
      </c>
      <c r="BA7">
        <v>100906.49</v>
      </c>
      <c r="BB7">
        <v>100501.79</v>
      </c>
      <c r="BC7">
        <v>100880</v>
      </c>
      <c r="BD7">
        <v>112148</v>
      </c>
      <c r="BE7">
        <v>118818</v>
      </c>
      <c r="BF7">
        <v>109743</v>
      </c>
      <c r="BG7">
        <v>108942</v>
      </c>
      <c r="BH7"/>
      <c r="BI7"/>
      <c r="BJ7"/>
      <c r="BK7"/>
      <c r="BL7"/>
      <c r="BM7"/>
      <c r="BN7"/>
      <c r="BO7"/>
      <c r="BP7"/>
      <c r="BQ7"/>
      <c r="BR7"/>
      <c r="BS7"/>
      <c r="BT7"/>
    </row>
    <row r="8" spans="1:72">
      <c r="A8" t="s">
        <v>450</v>
      </c>
      <c r="B8">
        <v>0</v>
      </c>
      <c r="C8">
        <v>0</v>
      </c>
      <c r="D8">
        <v>0</v>
      </c>
      <c r="E8">
        <v>0</v>
      </c>
      <c r="F8">
        <v>0</v>
      </c>
      <c r="G8">
        <v>0</v>
      </c>
      <c r="H8">
        <v>0</v>
      </c>
      <c r="I8">
        <v>562300.16000000003</v>
      </c>
      <c r="J8">
        <v>598138.03</v>
      </c>
      <c r="K8">
        <v>624958.47</v>
      </c>
      <c r="L8">
        <v>556488.74</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c r="BI8"/>
      <c r="BJ8"/>
      <c r="BK8"/>
      <c r="BL8"/>
      <c r="BM8"/>
      <c r="BN8"/>
      <c r="BO8"/>
      <c r="BP8"/>
      <c r="BQ8"/>
      <c r="BR8"/>
      <c r="BS8"/>
      <c r="BT8"/>
    </row>
    <row r="9" spans="1:72">
      <c r="A9" t="s">
        <v>451</v>
      </c>
      <c r="B9">
        <v>0</v>
      </c>
      <c r="C9">
        <v>0</v>
      </c>
      <c r="D9">
        <v>0</v>
      </c>
      <c r="E9">
        <v>0</v>
      </c>
      <c r="F9">
        <v>0</v>
      </c>
      <c r="G9">
        <v>0</v>
      </c>
      <c r="H9">
        <v>533115.93000000005</v>
      </c>
      <c r="I9">
        <v>0</v>
      </c>
      <c r="J9">
        <v>0</v>
      </c>
      <c r="K9">
        <v>0</v>
      </c>
      <c r="L9">
        <v>0</v>
      </c>
      <c r="M9">
        <v>428359.8</v>
      </c>
      <c r="N9">
        <v>319624.68</v>
      </c>
      <c r="O9">
        <v>369193.65</v>
      </c>
      <c r="P9">
        <v>333835.34999999998</v>
      </c>
      <c r="Q9">
        <v>331331.36</v>
      </c>
      <c r="R9">
        <v>279257.74</v>
      </c>
      <c r="S9">
        <v>267175.01</v>
      </c>
      <c r="T9">
        <v>273464.93</v>
      </c>
      <c r="U9">
        <v>347147.65</v>
      </c>
      <c r="V9">
        <v>323051.7</v>
      </c>
      <c r="W9">
        <v>264587.96999999997</v>
      </c>
      <c r="X9">
        <v>298936.08</v>
      </c>
      <c r="Y9">
        <v>328895.08</v>
      </c>
      <c r="Z9">
        <v>333959.01</v>
      </c>
      <c r="AA9">
        <v>339632.98</v>
      </c>
      <c r="AB9">
        <v>276558.11</v>
      </c>
      <c r="AC9">
        <v>269004.56</v>
      </c>
      <c r="AD9">
        <v>257492.63</v>
      </c>
      <c r="AE9">
        <v>292086.17</v>
      </c>
      <c r="AF9">
        <v>302564.32</v>
      </c>
      <c r="AG9">
        <v>251023.74</v>
      </c>
      <c r="AH9">
        <v>250040.05</v>
      </c>
      <c r="AI9">
        <v>271077.90999999997</v>
      </c>
      <c r="AJ9">
        <v>253343.65</v>
      </c>
      <c r="AK9">
        <v>222979.71</v>
      </c>
      <c r="AL9">
        <v>166134.35999999999</v>
      </c>
      <c r="AM9">
        <v>166608.39000000001</v>
      </c>
      <c r="AN9">
        <v>162960.56</v>
      </c>
      <c r="AO9">
        <v>172188.63</v>
      </c>
      <c r="AP9">
        <v>150210</v>
      </c>
      <c r="AQ9">
        <v>135234.82999999999</v>
      </c>
      <c r="AR9">
        <v>120697.57</v>
      </c>
      <c r="AS9">
        <v>166311.62</v>
      </c>
      <c r="AT9">
        <v>149197.96</v>
      </c>
      <c r="AU9">
        <v>117541.56</v>
      </c>
      <c r="AV9">
        <v>114555.34</v>
      </c>
      <c r="AW9">
        <v>143988.25</v>
      </c>
      <c r="AX9">
        <v>107030.96</v>
      </c>
      <c r="AY9">
        <v>119288.26</v>
      </c>
      <c r="AZ9">
        <v>108507.98</v>
      </c>
      <c r="BA9">
        <v>100906.49</v>
      </c>
      <c r="BB9">
        <v>100501.79</v>
      </c>
      <c r="BC9">
        <v>100880</v>
      </c>
      <c r="BD9">
        <v>112148</v>
      </c>
      <c r="BE9">
        <v>118818</v>
      </c>
      <c r="BF9">
        <v>109743</v>
      </c>
      <c r="BG9">
        <v>108942</v>
      </c>
      <c r="BH9"/>
      <c r="BI9"/>
      <c r="BJ9"/>
      <c r="BK9"/>
      <c r="BL9"/>
      <c r="BM9"/>
      <c r="BN9"/>
      <c r="BO9"/>
      <c r="BP9"/>
      <c r="BQ9"/>
      <c r="BR9"/>
      <c r="BS9"/>
      <c r="BT9"/>
    </row>
    <row r="10" spans="1:72">
      <c r="A10" t="s">
        <v>2492</v>
      </c>
      <c r="B10">
        <v>95932.13</v>
      </c>
      <c r="C10">
        <v>125135.46</v>
      </c>
      <c r="D10">
        <v>350</v>
      </c>
      <c r="E10">
        <v>39079.93</v>
      </c>
      <c r="F10">
        <v>55074.38</v>
      </c>
      <c r="G10">
        <v>76316.39</v>
      </c>
      <c r="H10">
        <v>0</v>
      </c>
      <c r="I10">
        <v>45866.07</v>
      </c>
      <c r="J10">
        <v>45866.07</v>
      </c>
      <c r="K10">
        <v>59536.92</v>
      </c>
      <c r="L10">
        <v>0</v>
      </c>
      <c r="M10">
        <v>0</v>
      </c>
      <c r="N10">
        <v>0</v>
      </c>
      <c r="O10">
        <v>0</v>
      </c>
      <c r="P10">
        <v>0</v>
      </c>
      <c r="Q10">
        <v>0</v>
      </c>
      <c r="R10">
        <v>0</v>
      </c>
      <c r="S10">
        <v>0</v>
      </c>
      <c r="T10">
        <v>0</v>
      </c>
      <c r="U10">
        <v>261.52</v>
      </c>
      <c r="V10">
        <v>526.49</v>
      </c>
      <c r="W10">
        <v>22712.18</v>
      </c>
      <c r="X10">
        <v>0</v>
      </c>
      <c r="Y10">
        <v>0</v>
      </c>
      <c r="Z10">
        <v>0</v>
      </c>
      <c r="AA10">
        <v>0</v>
      </c>
      <c r="AB10">
        <v>0</v>
      </c>
      <c r="AC10">
        <v>0</v>
      </c>
      <c r="AD10">
        <v>0</v>
      </c>
      <c r="AE10">
        <v>0</v>
      </c>
      <c r="AF10">
        <v>47408.56</v>
      </c>
      <c r="AG10">
        <v>0</v>
      </c>
      <c r="AH10">
        <v>26827</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c r="BI10"/>
      <c r="BJ10"/>
      <c r="BK10"/>
      <c r="BL10"/>
      <c r="BM10"/>
      <c r="BN10"/>
      <c r="BO10"/>
      <c r="BP10"/>
      <c r="BQ10"/>
      <c r="BR10"/>
      <c r="BS10"/>
      <c r="BT10"/>
    </row>
    <row r="11" spans="1:72">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30000</v>
      </c>
      <c r="AZ11">
        <v>30000</v>
      </c>
      <c r="BA11">
        <v>0</v>
      </c>
      <c r="BB11">
        <v>0</v>
      </c>
      <c r="BC11">
        <v>0</v>
      </c>
      <c r="BD11">
        <v>0</v>
      </c>
      <c r="BE11">
        <v>0</v>
      </c>
      <c r="BF11">
        <v>0</v>
      </c>
      <c r="BG11">
        <v>0</v>
      </c>
      <c r="BH11"/>
      <c r="BI11"/>
      <c r="BJ11"/>
      <c r="BK11"/>
      <c r="BL11"/>
      <c r="BM11"/>
      <c r="BN11"/>
      <c r="BO11"/>
      <c r="BP11"/>
      <c r="BQ11"/>
      <c r="BR11"/>
      <c r="BS11"/>
      <c r="BT11"/>
    </row>
    <row r="12" spans="1:72">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30000</v>
      </c>
      <c r="AZ12">
        <v>30000</v>
      </c>
      <c r="BA12">
        <v>0</v>
      </c>
      <c r="BB12">
        <v>0</v>
      </c>
      <c r="BC12">
        <v>0</v>
      </c>
      <c r="BD12">
        <v>0</v>
      </c>
      <c r="BE12">
        <v>0</v>
      </c>
      <c r="BF12">
        <v>0</v>
      </c>
      <c r="BG12">
        <v>0</v>
      </c>
      <c r="BH12"/>
      <c r="BI12"/>
      <c r="BJ12"/>
      <c r="BK12"/>
      <c r="BL12"/>
      <c r="BM12"/>
      <c r="BN12"/>
      <c r="BO12"/>
      <c r="BP12"/>
      <c r="BQ12"/>
      <c r="BR12"/>
      <c r="BS12"/>
      <c r="BT12"/>
    </row>
    <row r="13" spans="1:72">
      <c r="A13" t="s">
        <v>2493</v>
      </c>
      <c r="B13">
        <v>1200</v>
      </c>
      <c r="C13">
        <v>1200</v>
      </c>
      <c r="D13">
        <v>1200</v>
      </c>
      <c r="E13">
        <v>2400</v>
      </c>
      <c r="F13">
        <v>1200</v>
      </c>
      <c r="G13">
        <v>1200</v>
      </c>
      <c r="H13">
        <v>1200</v>
      </c>
      <c r="I13">
        <v>1200</v>
      </c>
      <c r="J13">
        <v>0</v>
      </c>
      <c r="K13">
        <v>0</v>
      </c>
      <c r="L13">
        <v>0</v>
      </c>
      <c r="M13">
        <v>0</v>
      </c>
      <c r="N13">
        <v>0</v>
      </c>
      <c r="O13">
        <v>0</v>
      </c>
      <c r="P13">
        <v>0</v>
      </c>
      <c r="Q13">
        <v>91556.7</v>
      </c>
      <c r="R13">
        <v>45000</v>
      </c>
      <c r="S13">
        <v>45000</v>
      </c>
      <c r="T13">
        <v>30000</v>
      </c>
      <c r="U13">
        <v>0</v>
      </c>
      <c r="V13">
        <v>0</v>
      </c>
      <c r="W13">
        <v>0</v>
      </c>
      <c r="X13">
        <v>15000</v>
      </c>
      <c r="Y13">
        <v>0</v>
      </c>
      <c r="Z13">
        <v>45000</v>
      </c>
      <c r="AA13">
        <v>45000</v>
      </c>
      <c r="AB13">
        <v>30000</v>
      </c>
      <c r="AC13">
        <v>0</v>
      </c>
      <c r="AD13">
        <v>0</v>
      </c>
      <c r="AE13">
        <v>0</v>
      </c>
      <c r="AF13">
        <v>0</v>
      </c>
      <c r="AG13">
        <v>0</v>
      </c>
      <c r="AH13">
        <v>45000</v>
      </c>
      <c r="AI13">
        <v>45000</v>
      </c>
      <c r="AJ13">
        <v>30000</v>
      </c>
      <c r="AK13">
        <v>0</v>
      </c>
      <c r="AL13">
        <v>0</v>
      </c>
      <c r="AM13">
        <v>0</v>
      </c>
      <c r="AN13">
        <v>0</v>
      </c>
      <c r="AO13">
        <v>0</v>
      </c>
      <c r="AP13">
        <v>45000</v>
      </c>
      <c r="AQ13">
        <v>45000</v>
      </c>
      <c r="AR13">
        <v>30000</v>
      </c>
      <c r="AS13">
        <v>0</v>
      </c>
      <c r="AT13">
        <v>0</v>
      </c>
      <c r="AU13">
        <v>0</v>
      </c>
      <c r="AV13">
        <v>0</v>
      </c>
      <c r="AW13">
        <v>45000</v>
      </c>
      <c r="AX13">
        <v>45000</v>
      </c>
      <c r="AY13">
        <v>57000</v>
      </c>
      <c r="AZ13">
        <v>6000</v>
      </c>
      <c r="BA13">
        <v>6000</v>
      </c>
      <c r="BB13">
        <v>6000</v>
      </c>
      <c r="BC13">
        <v>0</v>
      </c>
      <c r="BD13">
        <v>0</v>
      </c>
      <c r="BE13">
        <v>0</v>
      </c>
      <c r="BF13">
        <v>0</v>
      </c>
      <c r="BG13">
        <v>0</v>
      </c>
      <c r="BH13"/>
      <c r="BI13"/>
      <c r="BJ13"/>
      <c r="BK13"/>
      <c r="BL13"/>
      <c r="BM13"/>
      <c r="BN13"/>
      <c r="BO13"/>
      <c r="BP13"/>
      <c r="BQ13"/>
      <c r="BR13"/>
      <c r="BS13"/>
      <c r="BT13"/>
    </row>
    <row r="14" spans="1:72">
      <c r="A14" t="s">
        <v>478</v>
      </c>
      <c r="B14">
        <v>0</v>
      </c>
      <c r="C14">
        <v>0</v>
      </c>
      <c r="D14">
        <v>0</v>
      </c>
      <c r="E14">
        <v>0</v>
      </c>
      <c r="F14">
        <v>0</v>
      </c>
      <c r="G14">
        <v>0</v>
      </c>
      <c r="H14">
        <v>0</v>
      </c>
      <c r="I14">
        <v>1200</v>
      </c>
      <c r="J14">
        <v>0</v>
      </c>
      <c r="K14">
        <v>0</v>
      </c>
      <c r="L14">
        <v>0</v>
      </c>
      <c r="M14">
        <v>0</v>
      </c>
      <c r="N14">
        <v>0</v>
      </c>
      <c r="O14">
        <v>0</v>
      </c>
      <c r="P14">
        <v>0</v>
      </c>
      <c r="Q14">
        <v>91556.7</v>
      </c>
      <c r="R14">
        <v>45000</v>
      </c>
      <c r="S14">
        <v>45000</v>
      </c>
      <c r="T14">
        <v>30000</v>
      </c>
      <c r="U14">
        <v>0</v>
      </c>
      <c r="V14">
        <v>0</v>
      </c>
      <c r="W14">
        <v>0</v>
      </c>
      <c r="X14">
        <v>15000</v>
      </c>
      <c r="Y14">
        <v>0</v>
      </c>
      <c r="Z14">
        <v>45000</v>
      </c>
      <c r="AA14">
        <v>45000</v>
      </c>
      <c r="AB14">
        <v>30000</v>
      </c>
      <c r="AC14">
        <v>0</v>
      </c>
      <c r="AD14">
        <v>0</v>
      </c>
      <c r="AE14">
        <v>0</v>
      </c>
      <c r="AF14">
        <v>0</v>
      </c>
      <c r="AG14">
        <v>0</v>
      </c>
      <c r="AH14">
        <v>45000</v>
      </c>
      <c r="AI14">
        <v>45000</v>
      </c>
      <c r="AJ14">
        <v>30000</v>
      </c>
      <c r="AK14">
        <v>0</v>
      </c>
      <c r="AL14">
        <v>0</v>
      </c>
      <c r="AM14">
        <v>0</v>
      </c>
      <c r="AN14">
        <v>0</v>
      </c>
      <c r="AO14">
        <v>0</v>
      </c>
      <c r="AP14">
        <v>45000</v>
      </c>
      <c r="AQ14">
        <v>45000</v>
      </c>
      <c r="AR14">
        <v>30000</v>
      </c>
      <c r="AS14">
        <v>0</v>
      </c>
      <c r="AT14">
        <v>0</v>
      </c>
      <c r="AU14">
        <v>0</v>
      </c>
      <c r="AV14">
        <v>0</v>
      </c>
      <c r="AW14">
        <v>45000</v>
      </c>
      <c r="AX14">
        <v>45000</v>
      </c>
      <c r="AY14">
        <v>57000</v>
      </c>
      <c r="AZ14">
        <v>6000</v>
      </c>
      <c r="BA14">
        <v>6000</v>
      </c>
      <c r="BB14">
        <v>6000</v>
      </c>
      <c r="BC14">
        <v>0</v>
      </c>
      <c r="BD14">
        <v>0</v>
      </c>
      <c r="BE14">
        <v>0</v>
      </c>
      <c r="BF14">
        <v>0</v>
      </c>
      <c r="BG14">
        <v>0</v>
      </c>
      <c r="BH14"/>
      <c r="BI14"/>
      <c r="BJ14"/>
      <c r="BK14"/>
      <c r="BL14"/>
      <c r="BM14"/>
      <c r="BN14"/>
      <c r="BO14"/>
      <c r="BP14"/>
      <c r="BQ14"/>
      <c r="BR14"/>
      <c r="BS14"/>
      <c r="BT14"/>
    </row>
    <row r="15" spans="1:72">
      <c r="A15" t="s">
        <v>2494</v>
      </c>
      <c r="B15">
        <v>0</v>
      </c>
      <c r="C15">
        <v>0</v>
      </c>
      <c r="D15">
        <v>0</v>
      </c>
      <c r="E15">
        <v>0</v>
      </c>
      <c r="F15">
        <v>0</v>
      </c>
      <c r="G15">
        <v>0</v>
      </c>
      <c r="H15">
        <v>1200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row>
    <row r="16" spans="1:72">
      <c r="A16" t="s">
        <v>315</v>
      </c>
      <c r="B16">
        <v>683755.33</v>
      </c>
      <c r="C16">
        <v>692739.08</v>
      </c>
      <c r="D16">
        <v>650739.27</v>
      </c>
      <c r="E16">
        <v>653549.15</v>
      </c>
      <c r="F16">
        <v>619245.61</v>
      </c>
      <c r="G16">
        <v>638462.31000000006</v>
      </c>
      <c r="H16">
        <v>661806.55000000005</v>
      </c>
      <c r="I16">
        <v>606548.12</v>
      </c>
      <c r="J16">
        <v>565292.78</v>
      </c>
      <c r="K16">
        <v>583678.46</v>
      </c>
      <c r="L16">
        <v>612753.84</v>
      </c>
      <c r="M16">
        <v>635080.06999999995</v>
      </c>
      <c r="N16">
        <v>602098.46</v>
      </c>
      <c r="O16">
        <v>563948.93000000005</v>
      </c>
      <c r="P16">
        <v>557331.1</v>
      </c>
      <c r="Q16">
        <v>560105.31999999995</v>
      </c>
      <c r="R16">
        <v>570341.09</v>
      </c>
      <c r="S16">
        <v>559348.27</v>
      </c>
      <c r="T16">
        <v>564334.49</v>
      </c>
      <c r="U16">
        <v>580907.93999999994</v>
      </c>
      <c r="V16">
        <v>559802.13</v>
      </c>
      <c r="W16">
        <v>555863.80000000005</v>
      </c>
      <c r="X16">
        <v>540100.79</v>
      </c>
      <c r="Y16">
        <v>533355.6</v>
      </c>
      <c r="Z16">
        <v>530950.05000000005</v>
      </c>
      <c r="AA16">
        <v>513582.34</v>
      </c>
      <c r="AB16">
        <v>542221.17000000004</v>
      </c>
      <c r="AC16">
        <v>537419.12</v>
      </c>
      <c r="AD16">
        <v>513734.96</v>
      </c>
      <c r="AE16">
        <v>496196.2</v>
      </c>
      <c r="AF16">
        <v>476498.43</v>
      </c>
      <c r="AG16">
        <v>485270.9</v>
      </c>
      <c r="AH16">
        <v>469999.67</v>
      </c>
      <c r="AI16">
        <v>474129.18</v>
      </c>
      <c r="AJ16">
        <v>481290.18</v>
      </c>
      <c r="AK16">
        <v>460567.03</v>
      </c>
      <c r="AL16">
        <v>431454.26</v>
      </c>
      <c r="AM16">
        <v>396933.99</v>
      </c>
      <c r="AN16">
        <v>384326.62</v>
      </c>
      <c r="AO16">
        <v>344193.31</v>
      </c>
      <c r="AP16">
        <v>346231.03999999998</v>
      </c>
      <c r="AQ16">
        <v>330368.71000000002</v>
      </c>
      <c r="AR16">
        <v>324990.01</v>
      </c>
      <c r="AS16">
        <v>316122.71000000002</v>
      </c>
      <c r="AT16">
        <v>284107.61</v>
      </c>
      <c r="AU16">
        <v>256665.97</v>
      </c>
      <c r="AV16">
        <v>241050.63</v>
      </c>
      <c r="AW16">
        <v>228365.62</v>
      </c>
      <c r="AX16">
        <v>223586.55</v>
      </c>
      <c r="AY16">
        <v>204788.98</v>
      </c>
      <c r="AZ16">
        <v>199343.8</v>
      </c>
      <c r="BA16">
        <v>191854.55</v>
      </c>
      <c r="BB16">
        <v>174633.99</v>
      </c>
      <c r="BC16">
        <v>161039</v>
      </c>
      <c r="BD16">
        <v>155575</v>
      </c>
      <c r="BE16">
        <v>147803</v>
      </c>
      <c r="BF16">
        <v>137337</v>
      </c>
      <c r="BG16">
        <v>126137</v>
      </c>
      <c r="BH16"/>
      <c r="BI16"/>
      <c r="BJ16"/>
      <c r="BK16"/>
      <c r="BL16"/>
      <c r="BM16"/>
      <c r="BN16"/>
      <c r="BO16"/>
      <c r="BP16"/>
      <c r="BQ16"/>
      <c r="BR16"/>
      <c r="BS16"/>
      <c r="BT16"/>
    </row>
    <row r="17" spans="1:72">
      <c r="A17" t="s">
        <v>454</v>
      </c>
      <c r="B17">
        <v>38032.75</v>
      </c>
      <c r="C17">
        <v>29145.32</v>
      </c>
      <c r="D17">
        <v>31192.57</v>
      </c>
      <c r="E17">
        <v>460645.19</v>
      </c>
      <c r="F17">
        <v>31453.439999999999</v>
      </c>
      <c r="G17">
        <v>38434.410000000003</v>
      </c>
      <c r="H17">
        <v>181013.62</v>
      </c>
      <c r="I17">
        <v>37398.93</v>
      </c>
      <c r="J17">
        <v>37773.35</v>
      </c>
      <c r="K17">
        <v>71639.509999999995</v>
      </c>
      <c r="L17">
        <v>24113.41</v>
      </c>
      <c r="M17">
        <v>28229.56</v>
      </c>
      <c r="N17">
        <v>273418.99</v>
      </c>
      <c r="O17">
        <v>249075.28</v>
      </c>
      <c r="P17">
        <v>27306.41</v>
      </c>
      <c r="Q17">
        <v>137708.21</v>
      </c>
      <c r="R17">
        <v>93925.15</v>
      </c>
      <c r="S17">
        <v>46342.55</v>
      </c>
      <c r="T17">
        <v>19281.47</v>
      </c>
      <c r="U17">
        <v>17784.77</v>
      </c>
      <c r="V17">
        <v>15954.3</v>
      </c>
      <c r="W17">
        <v>18499.11</v>
      </c>
      <c r="X17">
        <v>27632.73</v>
      </c>
      <c r="Y17">
        <v>10088.709999999999</v>
      </c>
      <c r="Z17">
        <v>202762.04</v>
      </c>
      <c r="AA17">
        <v>26118.37</v>
      </c>
      <c r="AB17">
        <v>12096.34</v>
      </c>
      <c r="AC17">
        <v>11560.61</v>
      </c>
      <c r="AD17">
        <v>9949.8700000000008</v>
      </c>
      <c r="AE17">
        <v>34440.050000000003</v>
      </c>
      <c r="AF17">
        <v>10320.76</v>
      </c>
      <c r="AG17">
        <v>14249.85</v>
      </c>
      <c r="AH17">
        <v>14363.77</v>
      </c>
      <c r="AI17">
        <v>49423.3</v>
      </c>
      <c r="AJ17">
        <v>81652.56</v>
      </c>
      <c r="AK17">
        <v>224536.47</v>
      </c>
      <c r="AL17">
        <v>37654.050000000003</v>
      </c>
      <c r="AM17">
        <v>16870.82</v>
      </c>
      <c r="AN17">
        <v>75173.009999999995</v>
      </c>
      <c r="AO17">
        <v>269148.28999999998</v>
      </c>
      <c r="AP17">
        <v>34436.15</v>
      </c>
      <c r="AQ17">
        <v>13738.1</v>
      </c>
      <c r="AR17">
        <v>47801.04</v>
      </c>
      <c r="AS17">
        <v>25674.21</v>
      </c>
      <c r="AT17">
        <v>38955.360000000001</v>
      </c>
      <c r="AU17">
        <v>10571.85</v>
      </c>
      <c r="AV17">
        <v>10897.77</v>
      </c>
      <c r="AW17">
        <v>46616.53</v>
      </c>
      <c r="AX17">
        <v>20151.650000000001</v>
      </c>
      <c r="AY17">
        <v>24761.77</v>
      </c>
      <c r="AZ17">
        <v>18463.150000000001</v>
      </c>
      <c r="BA17">
        <v>17528.400000000001</v>
      </c>
      <c r="BB17">
        <v>29383.79</v>
      </c>
      <c r="BC17">
        <v>14612</v>
      </c>
      <c r="BD17">
        <v>14262</v>
      </c>
      <c r="BE17">
        <v>22845</v>
      </c>
      <c r="BF17">
        <v>32564</v>
      </c>
      <c r="BG17">
        <v>21672</v>
      </c>
      <c r="BH17"/>
      <c r="BI17"/>
      <c r="BJ17"/>
      <c r="BK17"/>
      <c r="BL17"/>
      <c r="BM17"/>
      <c r="BN17"/>
      <c r="BO17"/>
      <c r="BP17"/>
      <c r="BQ17"/>
      <c r="BR17"/>
      <c r="BS17"/>
      <c r="BT17"/>
    </row>
    <row r="18" spans="1:72">
      <c r="A18" t="s">
        <v>2495</v>
      </c>
      <c r="B18">
        <v>0</v>
      </c>
      <c r="C18">
        <v>0</v>
      </c>
      <c r="D18">
        <v>0</v>
      </c>
      <c r="E18">
        <v>0</v>
      </c>
      <c r="F18">
        <v>0</v>
      </c>
      <c r="G18">
        <v>0</v>
      </c>
      <c r="H18">
        <v>0</v>
      </c>
      <c r="I18">
        <v>0</v>
      </c>
      <c r="J18">
        <v>0</v>
      </c>
      <c r="K18">
        <v>40000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row>
    <row r="19" spans="1:72">
      <c r="A19" t="s">
        <v>455</v>
      </c>
      <c r="B19">
        <v>38032.75</v>
      </c>
      <c r="C19">
        <v>29145.32</v>
      </c>
      <c r="D19">
        <v>31192.57</v>
      </c>
      <c r="E19">
        <v>460645.19</v>
      </c>
      <c r="F19">
        <v>31453.439999999999</v>
      </c>
      <c r="G19">
        <v>38434.410000000003</v>
      </c>
      <c r="H19">
        <v>0</v>
      </c>
      <c r="I19">
        <v>37398.93</v>
      </c>
      <c r="J19">
        <v>37773.35</v>
      </c>
      <c r="K19">
        <v>31639.51</v>
      </c>
      <c r="L19">
        <v>24113.41</v>
      </c>
      <c r="M19">
        <v>0</v>
      </c>
      <c r="N19">
        <v>0</v>
      </c>
      <c r="O19">
        <v>0</v>
      </c>
      <c r="P19">
        <v>0</v>
      </c>
      <c r="Q19">
        <v>0</v>
      </c>
      <c r="R19">
        <v>0</v>
      </c>
      <c r="S19">
        <v>0</v>
      </c>
      <c r="T19">
        <v>0</v>
      </c>
      <c r="U19">
        <v>17784.77</v>
      </c>
      <c r="V19">
        <v>15954.3</v>
      </c>
      <c r="W19">
        <v>18499.11</v>
      </c>
      <c r="X19">
        <v>0</v>
      </c>
      <c r="Y19">
        <v>0</v>
      </c>
      <c r="Z19">
        <v>0</v>
      </c>
      <c r="AA19">
        <v>0</v>
      </c>
      <c r="AB19">
        <v>0</v>
      </c>
      <c r="AC19">
        <v>0</v>
      </c>
      <c r="AD19">
        <v>9949.8700000000008</v>
      </c>
      <c r="AE19">
        <v>0</v>
      </c>
      <c r="AF19">
        <v>10320.76</v>
      </c>
      <c r="AG19">
        <v>0</v>
      </c>
      <c r="AH19">
        <v>14363.77</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row>
    <row r="20" spans="1:72">
      <c r="A20" t="s">
        <v>316</v>
      </c>
      <c r="B20">
        <v>2498621.4700000002</v>
      </c>
      <c r="C20">
        <v>2326695.88</v>
      </c>
      <c r="D20">
        <v>2054387.98</v>
      </c>
      <c r="E20">
        <v>2571226.17</v>
      </c>
      <c r="F20">
        <v>1711855.92</v>
      </c>
      <c r="G20">
        <v>1591731.84</v>
      </c>
      <c r="H20">
        <v>1767792.77</v>
      </c>
      <c r="I20">
        <v>1524240.15</v>
      </c>
      <c r="J20">
        <v>1520892.92</v>
      </c>
      <c r="K20">
        <v>1551830.13</v>
      </c>
      <c r="L20">
        <v>1499957.14</v>
      </c>
      <c r="M20">
        <v>1396310.79</v>
      </c>
      <c r="N20">
        <v>1428250.85</v>
      </c>
      <c r="O20">
        <v>1438333.75</v>
      </c>
      <c r="P20">
        <v>1039278.34</v>
      </c>
      <c r="Q20">
        <v>1338401.24</v>
      </c>
      <c r="R20">
        <v>1372772.21</v>
      </c>
      <c r="S20">
        <v>1077266.22</v>
      </c>
      <c r="T20">
        <v>1057487.8799999999</v>
      </c>
      <c r="U20">
        <v>1275338.8600000001</v>
      </c>
      <c r="V20">
        <v>1043421.89</v>
      </c>
      <c r="W20">
        <v>1044401.23</v>
      </c>
      <c r="X20">
        <v>1033286.58</v>
      </c>
      <c r="Y20">
        <v>1092545.94</v>
      </c>
      <c r="Z20">
        <v>1544339.72</v>
      </c>
      <c r="AA20">
        <v>1152996.33</v>
      </c>
      <c r="AB20">
        <v>1326442.75</v>
      </c>
      <c r="AC20">
        <v>1117442.23</v>
      </c>
      <c r="AD20">
        <v>1041935.97</v>
      </c>
      <c r="AE20">
        <v>1033953.19</v>
      </c>
      <c r="AF20">
        <v>998075.25</v>
      </c>
      <c r="AG20">
        <v>979710.83</v>
      </c>
      <c r="AH20">
        <v>945207.03</v>
      </c>
      <c r="AI20">
        <v>977014.37</v>
      </c>
      <c r="AJ20">
        <v>982461.25</v>
      </c>
      <c r="AK20">
        <v>1024461.08</v>
      </c>
      <c r="AL20">
        <v>701394.98</v>
      </c>
      <c r="AM20">
        <v>685756.12</v>
      </c>
      <c r="AN20">
        <v>1171260.5</v>
      </c>
      <c r="AO20">
        <v>925085.91</v>
      </c>
      <c r="AP20">
        <v>641934.75</v>
      </c>
      <c r="AQ20">
        <v>765910.78</v>
      </c>
      <c r="AR20">
        <v>602041.81000000006</v>
      </c>
      <c r="AS20">
        <v>561249.75</v>
      </c>
      <c r="AT20">
        <v>589824.81999999995</v>
      </c>
      <c r="AU20">
        <v>503127.29</v>
      </c>
      <c r="AV20">
        <v>429610.85</v>
      </c>
      <c r="AW20">
        <v>585432.23</v>
      </c>
      <c r="AX20">
        <v>435737.16</v>
      </c>
      <c r="AY20">
        <v>481724.98</v>
      </c>
      <c r="AZ20">
        <v>388249.68</v>
      </c>
      <c r="BA20">
        <v>354632.06</v>
      </c>
      <c r="BB20">
        <v>319627.24</v>
      </c>
      <c r="BC20">
        <v>295681</v>
      </c>
      <c r="BD20">
        <v>301525</v>
      </c>
      <c r="BE20">
        <v>316014</v>
      </c>
      <c r="BF20">
        <v>287225</v>
      </c>
      <c r="BG20">
        <v>271933</v>
      </c>
      <c r="BH20"/>
      <c r="BI20"/>
      <c r="BJ20"/>
      <c r="BK20"/>
      <c r="BL20"/>
      <c r="BM20"/>
      <c r="BN20"/>
      <c r="BO20"/>
      <c r="BP20"/>
      <c r="BQ20"/>
      <c r="BR20"/>
      <c r="BS20"/>
      <c r="BT20"/>
    </row>
    <row r="21" spans="1:72">
      <c r="A21" t="s">
        <v>456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459</v>
      </c>
      <c r="B22">
        <v>5211406.28</v>
      </c>
      <c r="C22">
        <v>5653273.2699999996</v>
      </c>
      <c r="D22">
        <v>5243109.13</v>
      </c>
      <c r="E22">
        <v>5028114.0199999996</v>
      </c>
      <c r="F22">
        <v>4838538.18</v>
      </c>
      <c r="G22">
        <v>8580680</v>
      </c>
      <c r="H22">
        <v>8049858.1799999997</v>
      </c>
      <c r="I22">
        <v>0</v>
      </c>
      <c r="J22">
        <v>0</v>
      </c>
      <c r="K22">
        <v>0</v>
      </c>
      <c r="L22">
        <v>0</v>
      </c>
      <c r="M22">
        <v>313411.34999999998</v>
      </c>
      <c r="N22">
        <v>193411.35</v>
      </c>
      <c r="O22">
        <v>193411.35</v>
      </c>
      <c r="P22">
        <v>0</v>
      </c>
      <c r="Q22">
        <v>193411.35</v>
      </c>
      <c r="R22">
        <v>193411.35</v>
      </c>
      <c r="S22">
        <v>193411.35</v>
      </c>
      <c r="T22">
        <v>0</v>
      </c>
      <c r="U22">
        <v>0</v>
      </c>
      <c r="V22">
        <v>0</v>
      </c>
      <c r="W22">
        <v>0</v>
      </c>
      <c r="X22">
        <v>193411.35</v>
      </c>
      <c r="Y22">
        <v>113411.35</v>
      </c>
      <c r="Z22">
        <v>113411.35</v>
      </c>
      <c r="AA22">
        <v>119111.35</v>
      </c>
      <c r="AB22">
        <v>0</v>
      </c>
      <c r="AC22">
        <v>0</v>
      </c>
      <c r="AD22">
        <v>0</v>
      </c>
      <c r="AE22">
        <v>89271.52</v>
      </c>
      <c r="AF22">
        <v>0</v>
      </c>
      <c r="AG22">
        <v>89271.52</v>
      </c>
      <c r="AH22">
        <v>0</v>
      </c>
      <c r="AI22">
        <v>89271.52</v>
      </c>
      <c r="AJ22">
        <v>89271.52</v>
      </c>
      <c r="AK22">
        <v>97947.12</v>
      </c>
      <c r="AL22">
        <v>92247.12</v>
      </c>
      <c r="AM22">
        <v>96101.119999999995</v>
      </c>
      <c r="AN22">
        <v>96101.119999999995</v>
      </c>
      <c r="AO22">
        <v>96101.119999999995</v>
      </c>
      <c r="AP22">
        <v>96101.119999999995</v>
      </c>
      <c r="AQ22">
        <v>98774.32</v>
      </c>
      <c r="AR22">
        <v>98774.32</v>
      </c>
      <c r="AS22">
        <v>98774.32</v>
      </c>
      <c r="AT22">
        <v>99474.32</v>
      </c>
      <c r="AU22">
        <v>0</v>
      </c>
      <c r="AV22">
        <v>116711.52</v>
      </c>
      <c r="AW22">
        <v>116198.67</v>
      </c>
      <c r="AX22">
        <v>116198.67</v>
      </c>
      <c r="AY22">
        <v>117798.67</v>
      </c>
      <c r="AZ22">
        <v>117798.67</v>
      </c>
      <c r="BA22">
        <v>117798.67</v>
      </c>
      <c r="BB22">
        <v>117798.67</v>
      </c>
      <c r="BC22">
        <v>0</v>
      </c>
      <c r="BD22">
        <v>0</v>
      </c>
      <c r="BE22">
        <v>0</v>
      </c>
      <c r="BF22">
        <v>0</v>
      </c>
      <c r="BG22">
        <v>0</v>
      </c>
      <c r="BH22"/>
      <c r="BI22"/>
      <c r="BJ22"/>
      <c r="BK22"/>
      <c r="BL22"/>
      <c r="BM22"/>
      <c r="BN22"/>
      <c r="BO22"/>
      <c r="BP22"/>
      <c r="BQ22"/>
      <c r="BR22"/>
      <c r="BS22"/>
      <c r="BT22"/>
    </row>
    <row r="23" spans="1:72">
      <c r="A23" t="s">
        <v>461</v>
      </c>
      <c r="B23">
        <v>0</v>
      </c>
      <c r="C23">
        <v>0</v>
      </c>
      <c r="D23">
        <v>0</v>
      </c>
      <c r="E23">
        <v>0</v>
      </c>
      <c r="F23">
        <v>0</v>
      </c>
      <c r="G23">
        <v>0</v>
      </c>
      <c r="H23">
        <v>8049858.1799999997</v>
      </c>
      <c r="I23">
        <v>0</v>
      </c>
      <c r="J23">
        <v>0</v>
      </c>
      <c r="K23">
        <v>0</v>
      </c>
      <c r="L23">
        <v>0</v>
      </c>
      <c r="M23">
        <v>313411.34999999998</v>
      </c>
      <c r="N23">
        <v>193411.35</v>
      </c>
      <c r="O23">
        <v>193411.35</v>
      </c>
      <c r="P23">
        <v>0</v>
      </c>
      <c r="Q23">
        <v>193411.35</v>
      </c>
      <c r="R23">
        <v>193411.35</v>
      </c>
      <c r="S23">
        <v>193411.35</v>
      </c>
      <c r="T23">
        <v>0</v>
      </c>
      <c r="U23">
        <v>0</v>
      </c>
      <c r="V23">
        <v>0</v>
      </c>
      <c r="W23">
        <v>0</v>
      </c>
      <c r="X23">
        <v>193411.35</v>
      </c>
      <c r="Y23">
        <v>113411.35</v>
      </c>
      <c r="Z23">
        <v>113411.35</v>
      </c>
      <c r="AA23">
        <v>119111.35</v>
      </c>
      <c r="AB23">
        <v>0</v>
      </c>
      <c r="AC23">
        <v>0</v>
      </c>
      <c r="AD23">
        <v>0</v>
      </c>
      <c r="AE23">
        <v>89271.52</v>
      </c>
      <c r="AF23">
        <v>0</v>
      </c>
      <c r="AG23">
        <v>89271.52</v>
      </c>
      <c r="AH23">
        <v>0</v>
      </c>
      <c r="AI23">
        <v>89271.52</v>
      </c>
      <c r="AJ23">
        <v>89271.52</v>
      </c>
      <c r="AK23">
        <v>97947.12</v>
      </c>
      <c r="AL23">
        <v>92247.12</v>
      </c>
      <c r="AM23">
        <v>96101.119999999995</v>
      </c>
      <c r="AN23">
        <v>96101.119999999995</v>
      </c>
      <c r="AO23">
        <v>96101.119999999995</v>
      </c>
      <c r="AP23">
        <v>96101.119999999995</v>
      </c>
      <c r="AQ23">
        <v>98774.32</v>
      </c>
      <c r="AR23">
        <v>98774.32</v>
      </c>
      <c r="AS23">
        <v>98774.32</v>
      </c>
      <c r="AT23">
        <v>99474.32</v>
      </c>
      <c r="AU23">
        <v>0</v>
      </c>
      <c r="AV23">
        <v>116711.52</v>
      </c>
      <c r="AW23">
        <v>116198.67</v>
      </c>
      <c r="AX23">
        <v>116198.67</v>
      </c>
      <c r="AY23">
        <v>117798.67</v>
      </c>
      <c r="AZ23">
        <v>117798.67</v>
      </c>
      <c r="BA23">
        <v>117798.67</v>
      </c>
      <c r="BB23">
        <v>117798.67</v>
      </c>
      <c r="BC23">
        <v>0</v>
      </c>
      <c r="BD23">
        <v>0</v>
      </c>
      <c r="BE23">
        <v>0</v>
      </c>
      <c r="BF23">
        <v>0</v>
      </c>
      <c r="BG23">
        <v>0</v>
      </c>
      <c r="BH23"/>
      <c r="BI23"/>
      <c r="BJ23"/>
      <c r="BK23"/>
      <c r="BL23"/>
      <c r="BM23"/>
      <c r="BN23"/>
      <c r="BO23"/>
      <c r="BP23"/>
      <c r="BQ23"/>
      <c r="BR23"/>
      <c r="BS23"/>
      <c r="BT23"/>
    </row>
    <row r="24" spans="1:72">
      <c r="A24" t="s">
        <v>462</v>
      </c>
      <c r="B24">
        <v>0</v>
      </c>
      <c r="C24">
        <v>0</v>
      </c>
      <c r="D24">
        <v>0</v>
      </c>
      <c r="E24">
        <v>0</v>
      </c>
      <c r="F24">
        <v>0</v>
      </c>
      <c r="G24">
        <v>0</v>
      </c>
      <c r="H24">
        <v>0</v>
      </c>
      <c r="I24">
        <v>0</v>
      </c>
      <c r="J24">
        <v>0</v>
      </c>
      <c r="K24">
        <v>0</v>
      </c>
      <c r="L24">
        <v>7340923.8799999999</v>
      </c>
      <c r="M24">
        <v>6706652.0899999999</v>
      </c>
      <c r="N24">
        <v>5633333.5</v>
      </c>
      <c r="O24">
        <v>5312010.46</v>
      </c>
      <c r="P24">
        <v>5188015.16</v>
      </c>
      <c r="Q24">
        <v>5478067.2199999997</v>
      </c>
      <c r="R24">
        <v>5010860.87</v>
      </c>
      <c r="S24">
        <v>5387388.2199999997</v>
      </c>
      <c r="T24">
        <v>5705509.21</v>
      </c>
      <c r="U24">
        <v>4969946.05</v>
      </c>
      <c r="V24">
        <v>4974655.84</v>
      </c>
      <c r="W24">
        <v>4942674.3600000003</v>
      </c>
      <c r="X24">
        <v>4320409.5999999996</v>
      </c>
      <c r="Y24">
        <v>4058189.29</v>
      </c>
      <c r="Z24">
        <v>3756911.59</v>
      </c>
      <c r="AA24">
        <v>3741619.54</v>
      </c>
      <c r="AB24">
        <v>3463846.89</v>
      </c>
      <c r="AC24">
        <v>3406456.63</v>
      </c>
      <c r="AD24">
        <v>3661029.68</v>
      </c>
      <c r="AE24">
        <v>3690175.49</v>
      </c>
      <c r="AF24">
        <v>3748648.71</v>
      </c>
      <c r="AG24">
        <v>2997674.23</v>
      </c>
      <c r="AH24">
        <v>2304583.09</v>
      </c>
      <c r="AI24">
        <v>2061695.53</v>
      </c>
      <c r="AJ24">
        <v>1853411.63</v>
      </c>
      <c r="AK24">
        <v>2011453.54</v>
      </c>
      <c r="AL24">
        <v>3120790.75</v>
      </c>
      <c r="AM24">
        <v>3509621.16</v>
      </c>
      <c r="AN24">
        <v>1172844.04</v>
      </c>
      <c r="AO24">
        <v>2139632.16</v>
      </c>
      <c r="AP24">
        <v>1707637.61</v>
      </c>
      <c r="AQ24">
        <v>1673354.21</v>
      </c>
      <c r="AR24">
        <v>1407134.94</v>
      </c>
      <c r="AS24">
        <v>1137202.97</v>
      </c>
      <c r="AT24">
        <v>1029461.45</v>
      </c>
      <c r="AU24">
        <v>0</v>
      </c>
      <c r="AV24">
        <v>849438.55</v>
      </c>
      <c r="AW24">
        <v>541348.94999999995</v>
      </c>
      <c r="AX24">
        <v>508917.13</v>
      </c>
      <c r="AY24">
        <v>189275.64</v>
      </c>
      <c r="AZ24">
        <v>159192.38</v>
      </c>
      <c r="BA24">
        <v>164432.5</v>
      </c>
      <c r="BB24">
        <v>144918.84</v>
      </c>
      <c r="BC24">
        <v>185094</v>
      </c>
      <c r="BD24">
        <v>152777</v>
      </c>
      <c r="BE24">
        <v>93854</v>
      </c>
      <c r="BF24">
        <v>95213</v>
      </c>
      <c r="BG24">
        <v>95321</v>
      </c>
      <c r="BH24"/>
      <c r="BI24"/>
      <c r="BJ24"/>
      <c r="BK24"/>
      <c r="BL24"/>
      <c r="BM24"/>
      <c r="BN24"/>
      <c r="BO24"/>
      <c r="BP24"/>
      <c r="BQ24"/>
      <c r="BR24"/>
      <c r="BS24"/>
      <c r="BT24"/>
    </row>
    <row r="25" spans="1:72">
      <c r="A25" t="s">
        <v>465</v>
      </c>
      <c r="B25">
        <v>12171083.460000001</v>
      </c>
      <c r="C25">
        <v>11410186.789999999</v>
      </c>
      <c r="D25">
        <v>11374045.460000001</v>
      </c>
      <c r="E25">
        <v>11221700.6</v>
      </c>
      <c r="F25">
        <v>11186855.289999999</v>
      </c>
      <c r="G25">
        <v>6714132.9900000002</v>
      </c>
      <c r="H25">
        <v>6708623.9000000004</v>
      </c>
      <c r="I25">
        <v>6479298.9800000004</v>
      </c>
      <c r="J25">
        <v>6007145.5800000001</v>
      </c>
      <c r="K25">
        <v>6027745.5800000001</v>
      </c>
      <c r="L25">
        <v>5070531.34</v>
      </c>
      <c r="M25">
        <v>5181331.34</v>
      </c>
      <c r="N25">
        <v>4838899.34</v>
      </c>
      <c r="O25">
        <v>4507844.84</v>
      </c>
      <c r="P25">
        <v>4499651.6399999997</v>
      </c>
      <c r="Q25">
        <v>4739935.6399999997</v>
      </c>
      <c r="R25">
        <v>4445824.84</v>
      </c>
      <c r="S25">
        <v>4340458.6399999997</v>
      </c>
      <c r="T25">
        <v>4341758.6399999997</v>
      </c>
      <c r="U25">
        <v>4339058.6399999997</v>
      </c>
      <c r="V25">
        <v>4339058.6399999997</v>
      </c>
      <c r="W25">
        <v>4273058.6399999997</v>
      </c>
      <c r="X25">
        <v>4225194.8899999997</v>
      </c>
      <c r="Y25">
        <v>4235694.8899999997</v>
      </c>
      <c r="Z25">
        <v>3635101.05</v>
      </c>
      <c r="AA25">
        <v>3358940.1</v>
      </c>
      <c r="AB25">
        <v>3367040.1</v>
      </c>
      <c r="AC25">
        <v>3159493.34</v>
      </c>
      <c r="AD25">
        <v>3171693.33</v>
      </c>
      <c r="AE25">
        <v>3171193.34</v>
      </c>
      <c r="AF25">
        <v>3174988.27</v>
      </c>
      <c r="AG25">
        <v>3058382.23</v>
      </c>
      <c r="AH25">
        <v>2885676.47</v>
      </c>
      <c r="AI25">
        <v>2889676.47</v>
      </c>
      <c r="AJ25">
        <v>2288266.4700000002</v>
      </c>
      <c r="AK25">
        <v>1888749.27</v>
      </c>
      <c r="AL25">
        <v>1874653.15</v>
      </c>
      <c r="AM25">
        <v>1744562.53</v>
      </c>
      <c r="AN25">
        <v>1973643.36</v>
      </c>
      <c r="AO25">
        <v>989227.26</v>
      </c>
      <c r="AP25">
        <v>985297.26</v>
      </c>
      <c r="AQ25">
        <v>988497.26</v>
      </c>
      <c r="AR25">
        <v>990797.26</v>
      </c>
      <c r="AS25">
        <v>958077.26</v>
      </c>
      <c r="AT25">
        <v>948777.26</v>
      </c>
      <c r="AU25">
        <v>2165729.59</v>
      </c>
      <c r="AV25">
        <v>970567.5</v>
      </c>
      <c r="AW25">
        <v>917549.9</v>
      </c>
      <c r="AX25">
        <v>860480.6</v>
      </c>
      <c r="AY25">
        <v>858923.6</v>
      </c>
      <c r="AZ25">
        <v>859508.6</v>
      </c>
      <c r="BA25">
        <v>859508.6</v>
      </c>
      <c r="BB25">
        <v>850648.6</v>
      </c>
      <c r="BC25">
        <v>835822</v>
      </c>
      <c r="BD25">
        <v>836999</v>
      </c>
      <c r="BE25">
        <v>838699</v>
      </c>
      <c r="BF25">
        <v>833582</v>
      </c>
      <c r="BG25">
        <v>830855</v>
      </c>
      <c r="BH25"/>
      <c r="BI25"/>
      <c r="BJ25"/>
      <c r="BK25"/>
      <c r="BL25"/>
      <c r="BM25"/>
      <c r="BN25"/>
      <c r="BO25"/>
      <c r="BP25"/>
      <c r="BQ25"/>
      <c r="BR25"/>
      <c r="BS25"/>
      <c r="BT25"/>
    </row>
    <row r="26" spans="1:72">
      <c r="A26" t="s">
        <v>2496</v>
      </c>
      <c r="B26">
        <v>4838097.7</v>
      </c>
      <c r="C26">
        <v>3164728.9</v>
      </c>
      <c r="D26">
        <v>3164728.9</v>
      </c>
      <c r="E26">
        <v>3179128.9</v>
      </c>
      <c r="F26">
        <v>3179128.9</v>
      </c>
      <c r="G26">
        <v>3179128.9</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row>
    <row r="27" spans="1:72">
      <c r="A27" t="s">
        <v>464</v>
      </c>
      <c r="B27">
        <v>7332985.7599999998</v>
      </c>
      <c r="C27">
        <v>8245457.8899999997</v>
      </c>
      <c r="D27">
        <v>8209316.5599999996</v>
      </c>
      <c r="E27">
        <v>8042571.7000000002</v>
      </c>
      <c r="F27">
        <v>8007726.3899999997</v>
      </c>
      <c r="G27">
        <v>3535004.09</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row>
    <row r="28" spans="1:72">
      <c r="A28" t="s">
        <v>2402</v>
      </c>
      <c r="B28">
        <v>11700</v>
      </c>
      <c r="C28">
        <v>12000</v>
      </c>
      <c r="D28">
        <v>7300</v>
      </c>
      <c r="E28">
        <v>6400</v>
      </c>
      <c r="F28">
        <v>2900</v>
      </c>
      <c r="G28">
        <v>3200</v>
      </c>
      <c r="H28">
        <v>3500</v>
      </c>
      <c r="I28">
        <v>3800</v>
      </c>
      <c r="J28">
        <v>0</v>
      </c>
      <c r="K28">
        <v>0</v>
      </c>
      <c r="L28">
        <v>45000</v>
      </c>
      <c r="M28">
        <v>45000</v>
      </c>
      <c r="N28">
        <v>45000</v>
      </c>
      <c r="O28">
        <v>45000</v>
      </c>
      <c r="P28">
        <v>45000</v>
      </c>
      <c r="Q28">
        <v>45000</v>
      </c>
      <c r="R28">
        <v>0</v>
      </c>
      <c r="S28">
        <v>0</v>
      </c>
      <c r="T28">
        <v>15000</v>
      </c>
      <c r="U28">
        <v>45000</v>
      </c>
      <c r="V28">
        <v>45000</v>
      </c>
      <c r="W28">
        <v>45000</v>
      </c>
      <c r="X28">
        <v>30000</v>
      </c>
      <c r="Y28">
        <v>45000</v>
      </c>
      <c r="Z28">
        <v>0</v>
      </c>
      <c r="AA28">
        <v>0</v>
      </c>
      <c r="AB28">
        <v>15000</v>
      </c>
      <c r="AC28">
        <v>45000</v>
      </c>
      <c r="AD28">
        <v>45000</v>
      </c>
      <c r="AE28">
        <v>45000</v>
      </c>
      <c r="AF28">
        <v>45000</v>
      </c>
      <c r="AG28">
        <v>45000</v>
      </c>
      <c r="AH28">
        <v>0</v>
      </c>
      <c r="AI28">
        <v>0</v>
      </c>
      <c r="AJ28">
        <v>15000</v>
      </c>
      <c r="AK28">
        <v>45000</v>
      </c>
      <c r="AL28">
        <v>45000</v>
      </c>
      <c r="AM28">
        <v>45000</v>
      </c>
      <c r="AN28">
        <v>45000</v>
      </c>
      <c r="AO28">
        <v>45000</v>
      </c>
      <c r="AP28">
        <v>0</v>
      </c>
      <c r="AQ28">
        <v>0</v>
      </c>
      <c r="AR28">
        <v>15000</v>
      </c>
      <c r="AS28">
        <v>45000</v>
      </c>
      <c r="AT28">
        <v>45000</v>
      </c>
      <c r="AU28">
        <v>45000</v>
      </c>
      <c r="AV28">
        <v>45000</v>
      </c>
      <c r="AW28">
        <v>0</v>
      </c>
      <c r="AX28">
        <v>0</v>
      </c>
      <c r="AY28">
        <v>1334.36</v>
      </c>
      <c r="AZ28">
        <v>53334.36</v>
      </c>
      <c r="BA28">
        <v>53334.36</v>
      </c>
      <c r="BB28">
        <v>53334.36</v>
      </c>
      <c r="BC28">
        <v>53334</v>
      </c>
      <c r="BD28">
        <v>38335</v>
      </c>
      <c r="BE28">
        <v>0</v>
      </c>
      <c r="BF28">
        <v>0</v>
      </c>
      <c r="BG28">
        <v>0</v>
      </c>
      <c r="BH28"/>
      <c r="BI28"/>
      <c r="BJ28"/>
      <c r="BK28"/>
      <c r="BL28"/>
      <c r="BM28"/>
      <c r="BN28"/>
      <c r="BO28"/>
      <c r="BP28"/>
      <c r="BQ28"/>
      <c r="BR28"/>
      <c r="BS28"/>
      <c r="BT28"/>
    </row>
    <row r="29" spans="1:72">
      <c r="A29" t="s">
        <v>478</v>
      </c>
      <c r="B29">
        <v>11700</v>
      </c>
      <c r="C29">
        <v>12000</v>
      </c>
      <c r="D29">
        <v>7300</v>
      </c>
      <c r="E29">
        <v>6400</v>
      </c>
      <c r="F29">
        <v>2900</v>
      </c>
      <c r="G29">
        <v>3200</v>
      </c>
      <c r="H29">
        <v>3500</v>
      </c>
      <c r="I29">
        <v>3800</v>
      </c>
      <c r="J29">
        <v>0</v>
      </c>
      <c r="K29">
        <v>0</v>
      </c>
      <c r="L29">
        <v>45000</v>
      </c>
      <c r="M29">
        <v>45000</v>
      </c>
      <c r="N29">
        <v>45000</v>
      </c>
      <c r="O29">
        <v>45000</v>
      </c>
      <c r="P29">
        <v>45000</v>
      </c>
      <c r="Q29">
        <v>45000</v>
      </c>
      <c r="R29">
        <v>0</v>
      </c>
      <c r="S29">
        <v>0</v>
      </c>
      <c r="T29">
        <v>15000</v>
      </c>
      <c r="U29">
        <v>45000</v>
      </c>
      <c r="V29">
        <v>45000</v>
      </c>
      <c r="W29">
        <v>45000</v>
      </c>
      <c r="X29">
        <v>30000</v>
      </c>
      <c r="Y29">
        <v>45000</v>
      </c>
      <c r="Z29">
        <v>0</v>
      </c>
      <c r="AA29">
        <v>0</v>
      </c>
      <c r="AB29">
        <v>15000</v>
      </c>
      <c r="AC29">
        <v>45000</v>
      </c>
      <c r="AD29">
        <v>45000</v>
      </c>
      <c r="AE29">
        <v>45000</v>
      </c>
      <c r="AF29">
        <v>45000</v>
      </c>
      <c r="AG29">
        <v>45000</v>
      </c>
      <c r="AH29">
        <v>0</v>
      </c>
      <c r="AI29">
        <v>0</v>
      </c>
      <c r="AJ29">
        <v>15000</v>
      </c>
      <c r="AK29">
        <v>45000</v>
      </c>
      <c r="AL29">
        <v>45000</v>
      </c>
      <c r="AM29">
        <v>45000</v>
      </c>
      <c r="AN29">
        <v>45000</v>
      </c>
      <c r="AO29">
        <v>45000</v>
      </c>
      <c r="AP29">
        <v>0</v>
      </c>
      <c r="AQ29">
        <v>0</v>
      </c>
      <c r="AR29">
        <v>15000</v>
      </c>
      <c r="AS29">
        <v>45000</v>
      </c>
      <c r="AT29">
        <v>45000</v>
      </c>
      <c r="AU29">
        <v>45000</v>
      </c>
      <c r="AV29">
        <v>45000</v>
      </c>
      <c r="AW29">
        <v>0</v>
      </c>
      <c r="AX29">
        <v>0</v>
      </c>
      <c r="AY29">
        <v>1334.36</v>
      </c>
      <c r="AZ29">
        <v>53334.36</v>
      </c>
      <c r="BA29">
        <v>53334.36</v>
      </c>
      <c r="BB29">
        <v>53334.36</v>
      </c>
      <c r="BC29">
        <v>53334</v>
      </c>
      <c r="BD29">
        <v>38335</v>
      </c>
      <c r="BE29">
        <v>0</v>
      </c>
      <c r="BF29">
        <v>0</v>
      </c>
      <c r="BG29">
        <v>0</v>
      </c>
      <c r="BH29"/>
      <c r="BI29"/>
      <c r="BJ29"/>
      <c r="BK29"/>
      <c r="BL29"/>
      <c r="BM29"/>
      <c r="BN29"/>
      <c r="BO29"/>
      <c r="BP29"/>
      <c r="BQ29"/>
      <c r="BR29"/>
      <c r="BS29"/>
      <c r="BT29"/>
    </row>
    <row r="30" spans="1:72">
      <c r="A30" t="s">
        <v>466</v>
      </c>
      <c r="B30">
        <v>0</v>
      </c>
      <c r="C30">
        <v>0</v>
      </c>
      <c r="D30">
        <v>0</v>
      </c>
      <c r="E30">
        <v>0</v>
      </c>
      <c r="F30">
        <v>0</v>
      </c>
      <c r="G30">
        <v>0</v>
      </c>
      <c r="H30">
        <v>0</v>
      </c>
      <c r="I30">
        <v>6112907.7999999998</v>
      </c>
      <c r="J30">
        <v>6730930.3899999997</v>
      </c>
      <c r="K30">
        <v>5222960.82</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16558.099999999999</v>
      </c>
      <c r="AV30">
        <v>0</v>
      </c>
      <c r="AW30">
        <v>0</v>
      </c>
      <c r="AX30">
        <v>0</v>
      </c>
      <c r="AY30">
        <v>0</v>
      </c>
      <c r="AZ30">
        <v>0</v>
      </c>
      <c r="BA30">
        <v>0</v>
      </c>
      <c r="BB30">
        <v>0</v>
      </c>
      <c r="BC30">
        <v>0</v>
      </c>
      <c r="BD30">
        <v>0</v>
      </c>
      <c r="BE30">
        <v>0</v>
      </c>
      <c r="BF30">
        <v>0</v>
      </c>
      <c r="BG30">
        <v>0</v>
      </c>
      <c r="BH30"/>
      <c r="BI30"/>
      <c r="BJ30"/>
      <c r="BK30"/>
      <c r="BL30"/>
      <c r="BM30"/>
      <c r="BN30"/>
      <c r="BO30"/>
      <c r="BP30"/>
      <c r="BQ30"/>
      <c r="BR30"/>
      <c r="BS30"/>
      <c r="BT30"/>
    </row>
    <row r="31" spans="1:72">
      <c r="A31" t="s">
        <v>467</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16558.099999999999</v>
      </c>
      <c r="AV31">
        <v>0</v>
      </c>
      <c r="AW31">
        <v>0</v>
      </c>
      <c r="AX31">
        <v>0</v>
      </c>
      <c r="AY31">
        <v>0</v>
      </c>
      <c r="AZ31">
        <v>0</v>
      </c>
      <c r="BA31">
        <v>0</v>
      </c>
      <c r="BB31">
        <v>0</v>
      </c>
      <c r="BC31">
        <v>0</v>
      </c>
      <c r="BD31">
        <v>0</v>
      </c>
      <c r="BE31">
        <v>0</v>
      </c>
      <c r="BF31">
        <v>0</v>
      </c>
      <c r="BG31">
        <v>0</v>
      </c>
      <c r="BH31"/>
      <c r="BI31"/>
      <c r="BJ31"/>
      <c r="BK31"/>
      <c r="BL31"/>
      <c r="BM31"/>
      <c r="BN31"/>
      <c r="BO31"/>
      <c r="BP31"/>
      <c r="BQ31"/>
      <c r="BR31"/>
      <c r="BS31"/>
      <c r="BT31"/>
    </row>
    <row r="32" spans="1:72">
      <c r="A32" t="s">
        <v>2073</v>
      </c>
      <c r="B32">
        <v>0</v>
      </c>
      <c r="C32">
        <v>0</v>
      </c>
      <c r="D32">
        <v>0</v>
      </c>
      <c r="E32">
        <v>0</v>
      </c>
      <c r="F32">
        <v>0</v>
      </c>
      <c r="G32">
        <v>0</v>
      </c>
      <c r="H32">
        <v>0</v>
      </c>
      <c r="I32">
        <v>6112907.7999999998</v>
      </c>
      <c r="J32">
        <v>6730930.3899999997</v>
      </c>
      <c r="K32">
        <v>5222960.82</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row>
    <row r="33" spans="1:72">
      <c r="A33" t="s">
        <v>317</v>
      </c>
      <c r="B33">
        <v>1459605.71</v>
      </c>
      <c r="C33">
        <v>1467648.52</v>
      </c>
      <c r="D33">
        <v>1484715.6</v>
      </c>
      <c r="E33">
        <v>1502262.78</v>
      </c>
      <c r="F33">
        <v>1526962.36</v>
      </c>
      <c r="G33">
        <v>1547102.68</v>
      </c>
      <c r="H33">
        <v>1559007.3</v>
      </c>
      <c r="I33">
        <v>1578148.3</v>
      </c>
      <c r="J33">
        <v>1521734.82</v>
      </c>
      <c r="K33">
        <v>1523792.68</v>
      </c>
      <c r="L33">
        <v>1495036.2</v>
      </c>
      <c r="M33">
        <v>1474438.13</v>
      </c>
      <c r="N33">
        <v>1477777.01</v>
      </c>
      <c r="O33">
        <v>1450951.23</v>
      </c>
      <c r="P33">
        <v>1453462.03</v>
      </c>
      <c r="Q33">
        <v>1467054.5</v>
      </c>
      <c r="R33">
        <v>1425242.81</v>
      </c>
      <c r="S33">
        <v>1449848.38</v>
      </c>
      <c r="T33">
        <v>1471640.43</v>
      </c>
      <c r="U33">
        <v>1500433.1</v>
      </c>
      <c r="V33">
        <v>1507344.42</v>
      </c>
      <c r="W33">
        <v>1539849.37</v>
      </c>
      <c r="X33">
        <v>1539326.37</v>
      </c>
      <c r="Y33">
        <v>1411253.06</v>
      </c>
      <c r="Z33">
        <v>1441416.25</v>
      </c>
      <c r="AA33">
        <v>1439974.09</v>
      </c>
      <c r="AB33">
        <v>1449458.03</v>
      </c>
      <c r="AC33">
        <v>1437737.68</v>
      </c>
      <c r="AD33">
        <v>1436418.23</v>
      </c>
      <c r="AE33">
        <v>1417910.54</v>
      </c>
      <c r="AF33">
        <v>1420722.19</v>
      </c>
      <c r="AG33">
        <v>1409334.91</v>
      </c>
      <c r="AH33">
        <v>1398645.5</v>
      </c>
      <c r="AI33">
        <v>1395696.15</v>
      </c>
      <c r="AJ33">
        <v>1389324.45</v>
      </c>
      <c r="AK33">
        <v>1365878.29</v>
      </c>
      <c r="AL33">
        <v>1358919.32</v>
      </c>
      <c r="AM33">
        <v>1308109.42</v>
      </c>
      <c r="AN33">
        <v>1285002.6499999999</v>
      </c>
      <c r="AO33">
        <v>1303507.98</v>
      </c>
      <c r="AP33">
        <v>1320950.8899999999</v>
      </c>
      <c r="AQ33">
        <v>1326154.77</v>
      </c>
      <c r="AR33">
        <v>1352041.61</v>
      </c>
      <c r="AS33">
        <v>1384037.63</v>
      </c>
      <c r="AT33">
        <v>1348837.56</v>
      </c>
      <c r="AU33">
        <v>1346466.34</v>
      </c>
      <c r="AV33">
        <v>1814114.51</v>
      </c>
      <c r="AW33">
        <v>1853587.94</v>
      </c>
      <c r="AX33">
        <v>1899035.69</v>
      </c>
      <c r="AY33">
        <v>1921330.43</v>
      </c>
      <c r="AZ33">
        <v>1917025.15</v>
      </c>
      <c r="BA33">
        <v>1973069.9</v>
      </c>
      <c r="BB33">
        <v>2017409.77</v>
      </c>
      <c r="BC33">
        <v>2009475</v>
      </c>
      <c r="BD33">
        <v>2011872</v>
      </c>
      <c r="BE33">
        <v>2001880</v>
      </c>
      <c r="BF33">
        <v>1958288</v>
      </c>
      <c r="BG33">
        <v>1927185</v>
      </c>
      <c r="BH33"/>
      <c r="BI33"/>
      <c r="BJ33"/>
      <c r="BK33"/>
      <c r="BL33"/>
      <c r="BM33"/>
      <c r="BN33"/>
      <c r="BO33"/>
      <c r="BP33"/>
      <c r="BQ33"/>
      <c r="BR33"/>
      <c r="BS33"/>
      <c r="BT33"/>
    </row>
    <row r="34" spans="1:72">
      <c r="A34" t="s">
        <v>469</v>
      </c>
      <c r="B34">
        <v>99242.21</v>
      </c>
      <c r="C34">
        <v>100012.84</v>
      </c>
      <c r="D34">
        <v>100775.01</v>
      </c>
      <c r="E34">
        <v>101554.11</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row>
    <row r="35" spans="1:72">
      <c r="A35" t="s">
        <v>318</v>
      </c>
      <c r="B35">
        <v>16745.8</v>
      </c>
      <c r="C35">
        <v>17756.259999999998</v>
      </c>
      <c r="D35">
        <v>18944.939999999999</v>
      </c>
      <c r="E35">
        <v>18023.45</v>
      </c>
      <c r="F35">
        <v>13102.1</v>
      </c>
      <c r="G35">
        <v>13774.37</v>
      </c>
      <c r="H35">
        <v>14346.31</v>
      </c>
      <c r="I35">
        <v>15507.3</v>
      </c>
      <c r="J35">
        <v>16124.34</v>
      </c>
      <c r="K35">
        <v>14604.13</v>
      </c>
      <c r="L35">
        <v>15580.23</v>
      </c>
      <c r="M35">
        <v>11177.39</v>
      </c>
      <c r="N35">
        <v>11937.46</v>
      </c>
      <c r="O35">
        <v>9805.9699999999993</v>
      </c>
      <c r="P35">
        <v>9718.5400000000009</v>
      </c>
      <c r="Q35">
        <v>8497.26</v>
      </c>
      <c r="R35">
        <v>8420.02</v>
      </c>
      <c r="S35">
        <v>8823.8700000000008</v>
      </c>
      <c r="T35">
        <v>14202.05</v>
      </c>
      <c r="U35">
        <v>13847.12</v>
      </c>
      <c r="V35">
        <v>12553.86</v>
      </c>
      <c r="W35">
        <v>13282.38</v>
      </c>
      <c r="X35">
        <v>13801.58</v>
      </c>
      <c r="Y35">
        <v>14010.58</v>
      </c>
      <c r="Z35">
        <v>14882.68</v>
      </c>
      <c r="AA35">
        <v>15637.75</v>
      </c>
      <c r="AB35">
        <v>14361.29</v>
      </c>
      <c r="AC35">
        <v>15103.1</v>
      </c>
      <c r="AD35">
        <v>14913.66</v>
      </c>
      <c r="AE35">
        <v>13574.7</v>
      </c>
      <c r="AF35">
        <v>13114.98</v>
      </c>
      <c r="AG35">
        <v>13767.85</v>
      </c>
      <c r="AH35">
        <v>14522.18</v>
      </c>
      <c r="AI35">
        <v>15268.31</v>
      </c>
      <c r="AJ35">
        <v>16006.24</v>
      </c>
      <c r="AK35">
        <v>16678.2</v>
      </c>
      <c r="AL35">
        <v>16343.96</v>
      </c>
      <c r="AM35">
        <v>12335.54</v>
      </c>
      <c r="AN35">
        <v>12669.26</v>
      </c>
      <c r="AO35">
        <v>13268.81</v>
      </c>
      <c r="AP35">
        <v>13868.35</v>
      </c>
      <c r="AQ35">
        <v>14189.95</v>
      </c>
      <c r="AR35">
        <v>14776.33</v>
      </c>
      <c r="AS35">
        <v>15370.78</v>
      </c>
      <c r="AT35">
        <v>13246.54</v>
      </c>
      <c r="AU35">
        <v>13486.27</v>
      </c>
      <c r="AV35">
        <v>13990.53</v>
      </c>
      <c r="AW35">
        <v>14014.12</v>
      </c>
      <c r="AX35">
        <v>14517.32</v>
      </c>
      <c r="AY35">
        <v>14771.82</v>
      </c>
      <c r="AZ35">
        <v>15258.17</v>
      </c>
      <c r="BA35">
        <v>15338.78</v>
      </c>
      <c r="BB35">
        <v>12262.8</v>
      </c>
      <c r="BC35">
        <v>12652</v>
      </c>
      <c r="BD35">
        <v>13037</v>
      </c>
      <c r="BE35">
        <v>6728</v>
      </c>
      <c r="BF35">
        <v>6846</v>
      </c>
      <c r="BG35">
        <v>5781</v>
      </c>
      <c r="BH35"/>
      <c r="BI35"/>
      <c r="BJ35"/>
      <c r="BK35"/>
      <c r="BL35"/>
      <c r="BM35"/>
      <c r="BN35"/>
      <c r="BO35"/>
      <c r="BP35"/>
      <c r="BQ35"/>
      <c r="BR35"/>
      <c r="BS35"/>
      <c r="BT35"/>
    </row>
    <row r="36" spans="1:72">
      <c r="A36" t="s">
        <v>470</v>
      </c>
      <c r="B36">
        <v>16745.8</v>
      </c>
      <c r="C36">
        <v>17756.259999999998</v>
      </c>
      <c r="D36">
        <v>18944.939999999999</v>
      </c>
      <c r="E36">
        <v>18023.45</v>
      </c>
      <c r="F36">
        <v>13102.1</v>
      </c>
      <c r="G36">
        <v>13774.37</v>
      </c>
      <c r="H36">
        <v>14346.31</v>
      </c>
      <c r="I36">
        <v>15507.3</v>
      </c>
      <c r="J36">
        <v>16124.34</v>
      </c>
      <c r="K36">
        <v>14604.13</v>
      </c>
      <c r="L36">
        <v>15580.23</v>
      </c>
      <c r="M36">
        <v>11177.39</v>
      </c>
      <c r="N36">
        <v>11937.46</v>
      </c>
      <c r="O36">
        <v>9805.9699999999993</v>
      </c>
      <c r="P36">
        <v>9718.5400000000009</v>
      </c>
      <c r="Q36">
        <v>8497.26</v>
      </c>
      <c r="R36">
        <v>8420.02</v>
      </c>
      <c r="S36">
        <v>8823.8700000000008</v>
      </c>
      <c r="T36">
        <v>14202.05</v>
      </c>
      <c r="U36">
        <v>13847.12</v>
      </c>
      <c r="V36">
        <v>12553.86</v>
      </c>
      <c r="W36">
        <v>13282.38</v>
      </c>
      <c r="X36">
        <v>13801.58</v>
      </c>
      <c r="Y36">
        <v>14010.58</v>
      </c>
      <c r="Z36">
        <v>14882.68</v>
      </c>
      <c r="AA36">
        <v>15637.75</v>
      </c>
      <c r="AB36">
        <v>14361.29</v>
      </c>
      <c r="AC36">
        <v>15103.1</v>
      </c>
      <c r="AD36">
        <v>14913.66</v>
      </c>
      <c r="AE36">
        <v>13574.7</v>
      </c>
      <c r="AF36">
        <v>13114.98</v>
      </c>
      <c r="AG36">
        <v>13767.85</v>
      </c>
      <c r="AH36">
        <v>14522.18</v>
      </c>
      <c r="AI36">
        <v>15268.31</v>
      </c>
      <c r="AJ36">
        <v>16006.24</v>
      </c>
      <c r="AK36">
        <v>16678.2</v>
      </c>
      <c r="AL36">
        <v>16343.96</v>
      </c>
      <c r="AM36">
        <v>12335.54</v>
      </c>
      <c r="AN36">
        <v>12669.26</v>
      </c>
      <c r="AO36">
        <v>13268.81</v>
      </c>
      <c r="AP36">
        <v>13868.35</v>
      </c>
      <c r="AQ36">
        <v>14189.95</v>
      </c>
      <c r="AR36">
        <v>14776.33</v>
      </c>
      <c r="AS36">
        <v>15370.78</v>
      </c>
      <c r="AT36">
        <v>13246.54</v>
      </c>
      <c r="AU36">
        <v>13486.27</v>
      </c>
      <c r="AV36">
        <v>13990.53</v>
      </c>
      <c r="AW36">
        <v>14014.12</v>
      </c>
      <c r="AX36">
        <v>14517.32</v>
      </c>
      <c r="AY36">
        <v>14771.82</v>
      </c>
      <c r="AZ36">
        <v>15258.17</v>
      </c>
      <c r="BA36">
        <v>15338.78</v>
      </c>
      <c r="BB36">
        <v>12262.8</v>
      </c>
      <c r="BC36">
        <v>12652</v>
      </c>
      <c r="BD36">
        <v>13037</v>
      </c>
      <c r="BE36">
        <v>6728</v>
      </c>
      <c r="BF36">
        <v>6846</v>
      </c>
      <c r="BG36">
        <v>5781</v>
      </c>
      <c r="BH36"/>
      <c r="BI36"/>
      <c r="BJ36"/>
      <c r="BK36"/>
      <c r="BL36"/>
      <c r="BM36"/>
      <c r="BN36"/>
      <c r="BO36"/>
      <c r="BP36"/>
      <c r="BQ36"/>
      <c r="BR36"/>
      <c r="BS36"/>
      <c r="BT36"/>
    </row>
    <row r="37" spans="1:72">
      <c r="A37" t="s">
        <v>472</v>
      </c>
      <c r="B37">
        <v>0</v>
      </c>
      <c r="C37">
        <v>0</v>
      </c>
      <c r="D37">
        <v>0</v>
      </c>
      <c r="E37">
        <v>0</v>
      </c>
      <c r="F37">
        <v>0</v>
      </c>
      <c r="G37">
        <v>0</v>
      </c>
      <c r="H37">
        <v>0</v>
      </c>
      <c r="I37">
        <v>107617.36</v>
      </c>
      <c r="J37">
        <v>29102.85</v>
      </c>
      <c r="K37">
        <v>145233.18</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25205.73</v>
      </c>
      <c r="AI37">
        <v>23862.32</v>
      </c>
      <c r="AJ37">
        <v>24891.77</v>
      </c>
      <c r="AK37">
        <v>22077.46</v>
      </c>
      <c r="AL37">
        <v>21900.46</v>
      </c>
      <c r="AM37">
        <v>21920.97</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c r="BI37"/>
      <c r="BJ37"/>
      <c r="BK37"/>
      <c r="BL37"/>
      <c r="BM37"/>
      <c r="BN37"/>
      <c r="BO37"/>
      <c r="BP37"/>
      <c r="BQ37"/>
      <c r="BR37"/>
      <c r="BS37"/>
      <c r="BT37"/>
    </row>
    <row r="38" spans="1:72">
      <c r="A38" t="s">
        <v>473</v>
      </c>
      <c r="B38">
        <v>71575.679999999993</v>
      </c>
      <c r="C38">
        <v>32227.97</v>
      </c>
      <c r="D38">
        <v>31606.68</v>
      </c>
      <c r="E38">
        <v>31091.69</v>
      </c>
      <c r="F38">
        <v>40452.720000000001</v>
      </c>
      <c r="G38">
        <v>45525.61</v>
      </c>
      <c r="H38">
        <v>42785.45</v>
      </c>
      <c r="I38">
        <v>28106.3</v>
      </c>
      <c r="J38">
        <v>66514.94</v>
      </c>
      <c r="K38">
        <v>72867.66</v>
      </c>
      <c r="L38">
        <v>87571.95</v>
      </c>
      <c r="M38">
        <v>69735.87</v>
      </c>
      <c r="N38">
        <v>43215.17</v>
      </c>
      <c r="O38">
        <v>35291.29</v>
      </c>
      <c r="P38">
        <v>33894.74</v>
      </c>
      <c r="Q38">
        <v>17272.62</v>
      </c>
      <c r="R38">
        <v>17436.41</v>
      </c>
      <c r="S38">
        <v>11460.76</v>
      </c>
      <c r="T38">
        <v>20050.740000000002</v>
      </c>
      <c r="U38">
        <v>19158.330000000002</v>
      </c>
      <c r="V38">
        <v>23928.33</v>
      </c>
      <c r="W38">
        <v>23379.35</v>
      </c>
      <c r="X38">
        <v>18751.29</v>
      </c>
      <c r="Y38">
        <v>21690.65</v>
      </c>
      <c r="Z38">
        <v>21862.81</v>
      </c>
      <c r="AA38">
        <v>29582.52</v>
      </c>
      <c r="AB38">
        <v>24894.84</v>
      </c>
      <c r="AC38">
        <v>19688.28</v>
      </c>
      <c r="AD38">
        <v>26538.3</v>
      </c>
      <c r="AE38">
        <v>19073.509999999998</v>
      </c>
      <c r="AF38">
        <v>17437.439999999999</v>
      </c>
      <c r="AG38">
        <v>30226.11</v>
      </c>
      <c r="AH38">
        <v>16634.150000000001</v>
      </c>
      <c r="AI38">
        <v>15224.99</v>
      </c>
      <c r="AJ38">
        <v>15807.3</v>
      </c>
      <c r="AK38">
        <v>15512.48</v>
      </c>
      <c r="AL38">
        <v>36263.050000000003</v>
      </c>
      <c r="AM38">
        <v>44652.160000000003</v>
      </c>
      <c r="AN38">
        <v>14596.43</v>
      </c>
      <c r="AO38">
        <v>157487.76999999999</v>
      </c>
      <c r="AP38">
        <v>5976.42</v>
      </c>
      <c r="AQ38">
        <v>6121.05</v>
      </c>
      <c r="AR38">
        <v>2785.75</v>
      </c>
      <c r="AS38">
        <v>3105.12</v>
      </c>
      <c r="AT38">
        <v>17712.03</v>
      </c>
      <c r="AU38">
        <v>747.86</v>
      </c>
      <c r="AV38">
        <v>7019.81</v>
      </c>
      <c r="AW38">
        <v>9275.3799999999992</v>
      </c>
      <c r="AX38">
        <v>3674.6</v>
      </c>
      <c r="AY38">
        <v>12870.51</v>
      </c>
      <c r="AZ38">
        <v>5949.49</v>
      </c>
      <c r="BA38">
        <v>3923.12</v>
      </c>
      <c r="BB38">
        <v>7041.01</v>
      </c>
      <c r="BC38">
        <v>32273</v>
      </c>
      <c r="BD38">
        <v>25518</v>
      </c>
      <c r="BE38">
        <v>22127</v>
      </c>
      <c r="BF38">
        <v>23281</v>
      </c>
      <c r="BG38">
        <v>15228</v>
      </c>
      <c r="BH38"/>
      <c r="BI38"/>
      <c r="BJ38"/>
      <c r="BK38"/>
      <c r="BL38"/>
      <c r="BM38"/>
      <c r="BN38"/>
      <c r="BO38"/>
      <c r="BP38"/>
      <c r="BQ38"/>
      <c r="BR38"/>
      <c r="BS38"/>
      <c r="BT38"/>
    </row>
    <row r="39" spans="1:72">
      <c r="A39" t="s">
        <v>474</v>
      </c>
      <c r="B39">
        <v>71575.679999999993</v>
      </c>
      <c r="C39">
        <v>32227.97</v>
      </c>
      <c r="D39">
        <v>31606.68</v>
      </c>
      <c r="E39">
        <v>31091.69</v>
      </c>
      <c r="F39">
        <v>40452.720000000001</v>
      </c>
      <c r="G39">
        <v>45525.61</v>
      </c>
      <c r="H39">
        <v>42785.45</v>
      </c>
      <c r="I39">
        <v>28106.3</v>
      </c>
      <c r="J39">
        <v>66514.94</v>
      </c>
      <c r="K39">
        <v>72867.66</v>
      </c>
      <c r="L39">
        <v>87571.95</v>
      </c>
      <c r="M39">
        <v>69735.87</v>
      </c>
      <c r="N39">
        <v>43215.17</v>
      </c>
      <c r="O39">
        <v>35291.29</v>
      </c>
      <c r="P39">
        <v>33894.74</v>
      </c>
      <c r="Q39">
        <v>17272.62</v>
      </c>
      <c r="R39">
        <v>17436.41</v>
      </c>
      <c r="S39">
        <v>11460.76</v>
      </c>
      <c r="T39">
        <v>20050.740000000002</v>
      </c>
      <c r="U39">
        <v>19158.330000000002</v>
      </c>
      <c r="V39">
        <v>23928.33</v>
      </c>
      <c r="W39">
        <v>23379.35</v>
      </c>
      <c r="X39">
        <v>18751.29</v>
      </c>
      <c r="Y39">
        <v>21690.65</v>
      </c>
      <c r="Z39">
        <v>21862.81</v>
      </c>
      <c r="AA39">
        <v>29582.52</v>
      </c>
      <c r="AB39">
        <v>24894.84</v>
      </c>
      <c r="AC39">
        <v>19688.28</v>
      </c>
      <c r="AD39">
        <v>26538.3</v>
      </c>
      <c r="AE39">
        <v>19073.509999999998</v>
      </c>
      <c r="AF39">
        <v>17437.439999999999</v>
      </c>
      <c r="AG39">
        <v>30226.11</v>
      </c>
      <c r="AH39">
        <v>16634.150000000001</v>
      </c>
      <c r="AI39">
        <v>15224.99</v>
      </c>
      <c r="AJ39">
        <v>15807.3</v>
      </c>
      <c r="AK39">
        <v>15512.48</v>
      </c>
      <c r="AL39">
        <v>36263.050000000003</v>
      </c>
      <c r="AM39">
        <v>44652.160000000003</v>
      </c>
      <c r="AN39">
        <v>14596.43</v>
      </c>
      <c r="AO39">
        <v>157487.76999999999</v>
      </c>
      <c r="AP39">
        <v>5976.42</v>
      </c>
      <c r="AQ39">
        <v>6121.05</v>
      </c>
      <c r="AR39">
        <v>2785.75</v>
      </c>
      <c r="AS39">
        <v>3105.12</v>
      </c>
      <c r="AT39">
        <v>17712.03</v>
      </c>
      <c r="AU39">
        <v>747.86</v>
      </c>
      <c r="AV39">
        <v>7019.81</v>
      </c>
      <c r="AW39">
        <v>9275.3799999999992</v>
      </c>
      <c r="AX39">
        <v>3674.6</v>
      </c>
      <c r="AY39">
        <v>12870.51</v>
      </c>
      <c r="AZ39">
        <v>5949.49</v>
      </c>
      <c r="BA39">
        <v>3923.12</v>
      </c>
      <c r="BB39">
        <v>7041.01</v>
      </c>
      <c r="BC39">
        <v>32273</v>
      </c>
      <c r="BD39">
        <v>25518</v>
      </c>
      <c r="BE39">
        <v>22127</v>
      </c>
      <c r="BF39">
        <v>23281</v>
      </c>
      <c r="BG39">
        <v>15228</v>
      </c>
      <c r="BH39"/>
      <c r="BI39"/>
      <c r="BJ39"/>
      <c r="BK39"/>
      <c r="BL39"/>
      <c r="BM39"/>
      <c r="BN39"/>
      <c r="BO39"/>
      <c r="BP39"/>
      <c r="BQ39"/>
      <c r="BR39"/>
      <c r="BS39"/>
      <c r="BT39"/>
    </row>
    <row r="40" spans="1:72">
      <c r="A40" t="s">
        <v>319</v>
      </c>
      <c r="B40">
        <v>19041359.149999999</v>
      </c>
      <c r="C40">
        <v>18693105.640000001</v>
      </c>
      <c r="D40">
        <v>18260496.829999998</v>
      </c>
      <c r="E40">
        <v>17909146.649999999</v>
      </c>
      <c r="F40">
        <v>17608810.649999999</v>
      </c>
      <c r="G40">
        <v>16904415.649999999</v>
      </c>
      <c r="H40">
        <v>16378121.130000001</v>
      </c>
      <c r="I40">
        <v>14325386.029999999</v>
      </c>
      <c r="J40">
        <v>14371552.91</v>
      </c>
      <c r="K40">
        <v>13007204.039999999</v>
      </c>
      <c r="L40">
        <v>14054643.609999999</v>
      </c>
      <c r="M40">
        <v>13801746.17</v>
      </c>
      <c r="N40">
        <v>12243573.82</v>
      </c>
      <c r="O40">
        <v>11554315.130000001</v>
      </c>
      <c r="P40">
        <v>11229742.119999999</v>
      </c>
      <c r="Q40">
        <v>11949238.58</v>
      </c>
      <c r="R40">
        <v>11101196.289999999</v>
      </c>
      <c r="S40">
        <v>11391391.210000001</v>
      </c>
      <c r="T40">
        <v>11568161.07</v>
      </c>
      <c r="U40">
        <v>10887443.25</v>
      </c>
      <c r="V40">
        <v>10902541.09</v>
      </c>
      <c r="W40">
        <v>10837244.09</v>
      </c>
      <c r="X40">
        <v>10340895.07</v>
      </c>
      <c r="Y40">
        <v>9899249.8100000005</v>
      </c>
      <c r="Z40">
        <v>8983585.7200000007</v>
      </c>
      <c r="AA40">
        <v>8704865.3399999999</v>
      </c>
      <c r="AB40">
        <v>8334601.1500000004</v>
      </c>
      <c r="AC40">
        <v>8083479.0199999996</v>
      </c>
      <c r="AD40">
        <v>8355593.2000000002</v>
      </c>
      <c r="AE40">
        <v>8446199.0899999999</v>
      </c>
      <c r="AF40">
        <v>8419911.5700000003</v>
      </c>
      <c r="AG40">
        <v>7643656.8399999999</v>
      </c>
      <c r="AH40">
        <v>6645267.0999999996</v>
      </c>
      <c r="AI40">
        <v>6490695.2699999996</v>
      </c>
      <c r="AJ40">
        <v>5691979.3700000001</v>
      </c>
      <c r="AK40">
        <v>5463296.3600000003</v>
      </c>
      <c r="AL40">
        <v>6566117.8099999996</v>
      </c>
      <c r="AM40">
        <v>6782302.9100000001</v>
      </c>
      <c r="AN40">
        <v>4599856.8499999996</v>
      </c>
      <c r="AO40">
        <v>4744225.09</v>
      </c>
      <c r="AP40">
        <v>4129831.65</v>
      </c>
      <c r="AQ40">
        <v>4107091.56</v>
      </c>
      <c r="AR40">
        <v>3881310.21</v>
      </c>
      <c r="AS40">
        <v>3641568.07</v>
      </c>
      <c r="AT40">
        <v>3502509.17</v>
      </c>
      <c r="AU40">
        <v>3587988.15</v>
      </c>
      <c r="AV40">
        <v>3816842.41</v>
      </c>
      <c r="AW40">
        <v>3451974.97</v>
      </c>
      <c r="AX40">
        <v>3402824.01</v>
      </c>
      <c r="AY40">
        <v>3116305.03</v>
      </c>
      <c r="AZ40">
        <v>3128066.82</v>
      </c>
      <c r="BA40">
        <v>3187405.94</v>
      </c>
      <c r="BB40">
        <v>3203414.05</v>
      </c>
      <c r="BC40">
        <v>3128650</v>
      </c>
      <c r="BD40">
        <v>3078538</v>
      </c>
      <c r="BE40">
        <v>2963288</v>
      </c>
      <c r="BF40">
        <v>2917210</v>
      </c>
      <c r="BG40">
        <v>2874370</v>
      </c>
      <c r="BH40"/>
      <c r="BI40"/>
      <c r="BJ40"/>
      <c r="BK40"/>
      <c r="BL40"/>
      <c r="BM40"/>
      <c r="BN40"/>
      <c r="BO40"/>
      <c r="BP40"/>
      <c r="BQ40"/>
      <c r="BR40"/>
      <c r="BS40"/>
      <c r="BT40"/>
    </row>
    <row r="41" spans="1:72">
      <c r="A41" t="s">
        <v>320</v>
      </c>
      <c r="B41">
        <v>21539980.620000001</v>
      </c>
      <c r="C41">
        <v>21019801.52</v>
      </c>
      <c r="D41">
        <v>20314884.809999999</v>
      </c>
      <c r="E41">
        <v>20480372.809999999</v>
      </c>
      <c r="F41">
        <v>19320666.559999999</v>
      </c>
      <c r="G41">
        <v>18496147.489999998</v>
      </c>
      <c r="H41">
        <v>18145913.899999999</v>
      </c>
      <c r="I41">
        <v>15849626.18</v>
      </c>
      <c r="J41">
        <v>15892445.82</v>
      </c>
      <c r="K41">
        <v>14559034.18</v>
      </c>
      <c r="L41">
        <v>15554600.75</v>
      </c>
      <c r="M41">
        <v>15198056.960000001</v>
      </c>
      <c r="N41">
        <v>13671824.67</v>
      </c>
      <c r="O41">
        <v>12992648.869999999</v>
      </c>
      <c r="P41">
        <v>12269020.460000001</v>
      </c>
      <c r="Q41">
        <v>13287639.82</v>
      </c>
      <c r="R41">
        <v>12473968.5</v>
      </c>
      <c r="S41">
        <v>12468657.43</v>
      </c>
      <c r="T41">
        <v>12625648.949999999</v>
      </c>
      <c r="U41">
        <v>12162782.109999999</v>
      </c>
      <c r="V41">
        <v>11945962.98</v>
      </c>
      <c r="W41">
        <v>11881645.32</v>
      </c>
      <c r="X41">
        <v>11374181.65</v>
      </c>
      <c r="Y41">
        <v>10991795.75</v>
      </c>
      <c r="Z41">
        <v>10527925.439999999</v>
      </c>
      <c r="AA41">
        <v>9857861.6600000001</v>
      </c>
      <c r="AB41">
        <v>9661043.9100000001</v>
      </c>
      <c r="AC41">
        <v>9200921.25</v>
      </c>
      <c r="AD41">
        <v>9397529.1699999999</v>
      </c>
      <c r="AE41">
        <v>9480152.2799999993</v>
      </c>
      <c r="AF41">
        <v>9417986.8300000001</v>
      </c>
      <c r="AG41">
        <v>8623367.6699999999</v>
      </c>
      <c r="AH41">
        <v>7590474.1299999999</v>
      </c>
      <c r="AI41">
        <v>7467709.6500000004</v>
      </c>
      <c r="AJ41">
        <v>6674440.6200000001</v>
      </c>
      <c r="AK41">
        <v>6487757.4400000004</v>
      </c>
      <c r="AL41">
        <v>7267512.79</v>
      </c>
      <c r="AM41">
        <v>7468059.0199999996</v>
      </c>
      <c r="AN41">
        <v>5771117.3499999996</v>
      </c>
      <c r="AO41">
        <v>5669311</v>
      </c>
      <c r="AP41">
        <v>4771766.3899999997</v>
      </c>
      <c r="AQ41">
        <v>4873002.34</v>
      </c>
      <c r="AR41">
        <v>4483352.0199999996</v>
      </c>
      <c r="AS41">
        <v>4202817.82</v>
      </c>
      <c r="AT41">
        <v>4092333.99</v>
      </c>
      <c r="AU41">
        <v>4091115.44</v>
      </c>
      <c r="AV41">
        <v>4246453.2699999996</v>
      </c>
      <c r="AW41">
        <v>4037407.19</v>
      </c>
      <c r="AX41">
        <v>3838561.17</v>
      </c>
      <c r="AY41">
        <v>3598030.01</v>
      </c>
      <c r="AZ41">
        <v>3516316.5</v>
      </c>
      <c r="BA41">
        <v>3542038</v>
      </c>
      <c r="BB41">
        <v>3523041.29</v>
      </c>
      <c r="BC41">
        <v>3424331</v>
      </c>
      <c r="BD41">
        <v>3380063</v>
      </c>
      <c r="BE41">
        <v>3279302</v>
      </c>
      <c r="BF41">
        <v>3204435</v>
      </c>
      <c r="BG41">
        <v>3146303</v>
      </c>
      <c r="BH41"/>
      <c r="BI41"/>
      <c r="BJ41"/>
      <c r="BK41"/>
      <c r="BL41"/>
      <c r="BM41"/>
      <c r="BN41"/>
      <c r="BO41"/>
      <c r="BP41"/>
      <c r="BQ41"/>
      <c r="BR41"/>
      <c r="BS41"/>
      <c r="BT41"/>
    </row>
    <row r="42" spans="1:72" s="114" customFormat="1">
      <c r="A42" t="s">
        <v>475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476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321</v>
      </c>
      <c r="B44">
        <v>3942292.36</v>
      </c>
      <c r="C44">
        <v>4108896.51</v>
      </c>
      <c r="D44">
        <v>4068437.82</v>
      </c>
      <c r="E44">
        <v>4011933.26</v>
      </c>
      <c r="F44">
        <v>3981943</v>
      </c>
      <c r="G44">
        <v>3784800.81</v>
      </c>
      <c r="H44">
        <v>4113219.6</v>
      </c>
      <c r="I44">
        <v>3785440.71</v>
      </c>
      <c r="J44">
        <v>3724087.28</v>
      </c>
      <c r="K44">
        <v>3722544.92</v>
      </c>
      <c r="L44">
        <v>4052172.29</v>
      </c>
      <c r="M44">
        <v>3255181.44</v>
      </c>
      <c r="N44">
        <v>1452077.42</v>
      </c>
      <c r="O44">
        <v>1025888.27</v>
      </c>
      <c r="P44">
        <v>878658.5</v>
      </c>
      <c r="Q44">
        <v>812545.63</v>
      </c>
      <c r="R44">
        <v>912456.08</v>
      </c>
      <c r="S44">
        <v>743870.11</v>
      </c>
      <c r="T44">
        <v>1786091.24</v>
      </c>
      <c r="U44">
        <v>1617574.08</v>
      </c>
      <c r="V44">
        <v>1647529.4</v>
      </c>
      <c r="W44">
        <v>1869200.9</v>
      </c>
      <c r="X44">
        <v>1877677.48</v>
      </c>
      <c r="Y44">
        <v>1799287.52</v>
      </c>
      <c r="Z44">
        <v>1816787.26</v>
      </c>
      <c r="AA44">
        <v>1386139.72</v>
      </c>
      <c r="AB44">
        <v>1771329.93</v>
      </c>
      <c r="AC44">
        <v>1571373.66</v>
      </c>
      <c r="AD44">
        <v>1316558.44</v>
      </c>
      <c r="AE44">
        <v>1314469.68</v>
      </c>
      <c r="AF44">
        <v>1371306.92</v>
      </c>
      <c r="AG44">
        <v>965407.74</v>
      </c>
      <c r="AH44">
        <v>981585.38</v>
      </c>
      <c r="AI44">
        <v>1061369.72</v>
      </c>
      <c r="AJ44">
        <v>1045777.63</v>
      </c>
      <c r="AK44">
        <v>872227.07</v>
      </c>
      <c r="AL44">
        <v>703125.51</v>
      </c>
      <c r="AM44">
        <v>446378.03</v>
      </c>
      <c r="AN44">
        <v>450500.28</v>
      </c>
      <c r="AO44">
        <v>627838.46</v>
      </c>
      <c r="AP44">
        <v>635308.63</v>
      </c>
      <c r="AQ44">
        <v>737346.64</v>
      </c>
      <c r="AR44">
        <v>666062.72</v>
      </c>
      <c r="AS44">
        <v>582320.74</v>
      </c>
      <c r="AT44">
        <v>470465.11</v>
      </c>
      <c r="AU44">
        <v>474427.87</v>
      </c>
      <c r="AV44">
        <v>468495.66</v>
      </c>
      <c r="AW44">
        <v>263666.96000000002</v>
      </c>
      <c r="AX44">
        <v>306571.86</v>
      </c>
      <c r="AY44">
        <v>95767.73</v>
      </c>
      <c r="AZ44">
        <v>84696.07</v>
      </c>
      <c r="BA44">
        <v>78860.259999999995</v>
      </c>
      <c r="BB44">
        <v>133314.45000000001</v>
      </c>
      <c r="BC44">
        <v>48278</v>
      </c>
      <c r="BD44">
        <v>105228</v>
      </c>
      <c r="BE44">
        <v>55263</v>
      </c>
      <c r="BF44">
        <v>119165</v>
      </c>
      <c r="BG44">
        <v>62586</v>
      </c>
      <c r="BH44"/>
      <c r="BI44"/>
      <c r="BJ44"/>
      <c r="BK44"/>
      <c r="BL44"/>
      <c r="BM44"/>
      <c r="BN44"/>
      <c r="BO44"/>
      <c r="BP44"/>
      <c r="BQ44"/>
      <c r="BR44"/>
      <c r="BS44"/>
      <c r="BT44"/>
    </row>
    <row r="45" spans="1:72">
      <c r="A45" t="s">
        <v>322</v>
      </c>
      <c r="B45">
        <v>364890.75</v>
      </c>
      <c r="C45">
        <v>351982.1</v>
      </c>
      <c r="D45">
        <v>326882.48</v>
      </c>
      <c r="E45">
        <v>440094.56</v>
      </c>
      <c r="F45">
        <v>341632.82</v>
      </c>
      <c r="G45">
        <v>290529.77</v>
      </c>
      <c r="H45">
        <v>336547.06</v>
      </c>
      <c r="I45">
        <v>269351.76</v>
      </c>
      <c r="J45">
        <v>248431.17</v>
      </c>
      <c r="K45">
        <v>267060.71999999997</v>
      </c>
      <c r="L45">
        <v>310277.59000000003</v>
      </c>
      <c r="M45">
        <v>305643.2</v>
      </c>
      <c r="N45">
        <v>257319.35</v>
      </c>
      <c r="O45">
        <v>261650.21</v>
      </c>
      <c r="P45">
        <v>261332.32</v>
      </c>
      <c r="Q45">
        <v>243851.25</v>
      </c>
      <c r="R45">
        <v>311860.96000000002</v>
      </c>
      <c r="S45">
        <v>206998.83</v>
      </c>
      <c r="T45">
        <v>227025.57</v>
      </c>
      <c r="U45">
        <v>226800.19</v>
      </c>
      <c r="V45">
        <v>205936.14</v>
      </c>
      <c r="W45">
        <v>211911.46</v>
      </c>
      <c r="X45">
        <v>213101.39</v>
      </c>
      <c r="Y45">
        <v>188647.54</v>
      </c>
      <c r="Z45">
        <v>199739.45</v>
      </c>
      <c r="AA45">
        <v>180981.49</v>
      </c>
      <c r="AB45">
        <v>219329.23</v>
      </c>
      <c r="AC45">
        <v>194773.25</v>
      </c>
      <c r="AD45">
        <v>209611.93</v>
      </c>
      <c r="AE45">
        <v>155983.99</v>
      </c>
      <c r="AF45">
        <v>238572.05</v>
      </c>
      <c r="AG45">
        <v>164859.91</v>
      </c>
      <c r="AH45">
        <v>153299.32</v>
      </c>
      <c r="AI45">
        <v>158622.38</v>
      </c>
      <c r="AJ45">
        <v>180389.68</v>
      </c>
      <c r="AK45">
        <v>160034.20000000001</v>
      </c>
      <c r="AL45">
        <v>144688.18</v>
      </c>
      <c r="AM45">
        <v>148155.19</v>
      </c>
      <c r="AN45">
        <v>151514.26999999999</v>
      </c>
      <c r="AO45">
        <v>168678.39999999999</v>
      </c>
      <c r="AP45">
        <v>148730.07</v>
      </c>
      <c r="AQ45">
        <v>142420.88</v>
      </c>
      <c r="AR45">
        <v>141183.29999999999</v>
      </c>
      <c r="AS45">
        <v>152084.65</v>
      </c>
      <c r="AT45">
        <v>137624.1</v>
      </c>
      <c r="AU45">
        <v>127438.48</v>
      </c>
      <c r="AV45">
        <v>148613.14000000001</v>
      </c>
      <c r="AW45">
        <v>156681.22</v>
      </c>
      <c r="AX45">
        <v>126215.98</v>
      </c>
      <c r="AY45">
        <v>133768.78</v>
      </c>
      <c r="AZ45">
        <v>139685.39000000001</v>
      </c>
      <c r="BA45">
        <v>153345.13</v>
      </c>
      <c r="BB45">
        <v>130732.8</v>
      </c>
      <c r="BC45">
        <v>120013</v>
      </c>
      <c r="BD45">
        <v>128252</v>
      </c>
      <c r="BE45">
        <v>139934</v>
      </c>
      <c r="BF45">
        <v>122412</v>
      </c>
      <c r="BG45">
        <v>133730</v>
      </c>
      <c r="BH45"/>
      <c r="BI45"/>
      <c r="BJ45"/>
      <c r="BK45"/>
      <c r="BL45"/>
      <c r="BM45"/>
      <c r="BN45"/>
      <c r="BO45"/>
      <c r="BP45"/>
      <c r="BQ45"/>
      <c r="BR45"/>
      <c r="BS45"/>
      <c r="BT45"/>
    </row>
    <row r="46" spans="1:72" s="114" customFormat="1">
      <c r="A46" t="s">
        <v>450</v>
      </c>
      <c r="B46">
        <v>0</v>
      </c>
      <c r="C46">
        <v>0</v>
      </c>
      <c r="D46">
        <v>0</v>
      </c>
      <c r="E46">
        <v>0</v>
      </c>
      <c r="F46">
        <v>0</v>
      </c>
      <c r="G46">
        <v>0</v>
      </c>
      <c r="H46">
        <v>0</v>
      </c>
      <c r="I46">
        <v>269351.76</v>
      </c>
      <c r="J46">
        <v>248431.17</v>
      </c>
      <c r="K46">
        <v>267060.71999999997</v>
      </c>
      <c r="L46">
        <v>310277.59000000003</v>
      </c>
      <c r="M46">
        <v>0</v>
      </c>
      <c r="N46">
        <v>0</v>
      </c>
      <c r="O46">
        <v>0</v>
      </c>
      <c r="P46">
        <v>21793.47</v>
      </c>
      <c r="Q46">
        <v>0</v>
      </c>
      <c r="R46">
        <v>0</v>
      </c>
      <c r="S46">
        <v>0</v>
      </c>
      <c r="T46">
        <v>17630.150000000001</v>
      </c>
      <c r="U46">
        <v>23616.93</v>
      </c>
      <c r="V46">
        <v>15256.58</v>
      </c>
      <c r="W46">
        <v>20936.54</v>
      </c>
      <c r="X46">
        <v>0</v>
      </c>
      <c r="Y46">
        <v>0</v>
      </c>
      <c r="Z46">
        <v>0</v>
      </c>
      <c r="AA46">
        <v>0</v>
      </c>
      <c r="AB46">
        <v>38494.61</v>
      </c>
      <c r="AC46">
        <v>40765.17</v>
      </c>
      <c r="AD46">
        <v>60850.8</v>
      </c>
      <c r="AE46">
        <v>0</v>
      </c>
      <c r="AF46">
        <v>70873.34</v>
      </c>
      <c r="AG46">
        <v>0</v>
      </c>
      <c r="AH46">
        <v>3190.58</v>
      </c>
      <c r="AI46">
        <v>0</v>
      </c>
      <c r="AJ46">
        <v>0</v>
      </c>
      <c r="AK46">
        <v>0</v>
      </c>
      <c r="AL46">
        <v>0</v>
      </c>
      <c r="AM46">
        <v>0</v>
      </c>
      <c r="AN46">
        <v>0</v>
      </c>
      <c r="AO46">
        <v>0</v>
      </c>
      <c r="AP46">
        <v>0</v>
      </c>
      <c r="AQ46">
        <v>0</v>
      </c>
      <c r="AR46">
        <v>0</v>
      </c>
      <c r="AS46">
        <v>0</v>
      </c>
      <c r="AT46">
        <v>0</v>
      </c>
      <c r="AU46">
        <v>3889.81</v>
      </c>
      <c r="AV46">
        <v>0</v>
      </c>
      <c r="AW46">
        <v>0</v>
      </c>
      <c r="AX46">
        <v>0</v>
      </c>
      <c r="AY46">
        <v>0</v>
      </c>
      <c r="AZ46">
        <v>0</v>
      </c>
      <c r="BA46">
        <v>0</v>
      </c>
      <c r="BB46">
        <v>0</v>
      </c>
      <c r="BC46">
        <v>120013</v>
      </c>
      <c r="BD46">
        <v>128252</v>
      </c>
      <c r="BE46">
        <v>139934</v>
      </c>
      <c r="BF46">
        <v>122412</v>
      </c>
      <c r="BG46">
        <v>133730</v>
      </c>
      <c r="BH46"/>
      <c r="BI46"/>
      <c r="BJ46"/>
      <c r="BK46"/>
      <c r="BL46"/>
      <c r="BM46"/>
      <c r="BN46"/>
      <c r="BO46"/>
      <c r="BP46"/>
      <c r="BQ46"/>
      <c r="BR46"/>
      <c r="BS46"/>
      <c r="BT46"/>
    </row>
    <row r="47" spans="1:72">
      <c r="A47" t="s">
        <v>477</v>
      </c>
      <c r="B47">
        <v>6265.95</v>
      </c>
      <c r="C47">
        <v>4400.97</v>
      </c>
      <c r="D47">
        <v>13475.62</v>
      </c>
      <c r="E47">
        <v>5748.47</v>
      </c>
      <c r="F47">
        <v>6350.51</v>
      </c>
      <c r="G47">
        <v>7401.65</v>
      </c>
      <c r="H47">
        <v>336547.06</v>
      </c>
      <c r="I47">
        <v>0</v>
      </c>
      <c r="J47">
        <v>0</v>
      </c>
      <c r="K47">
        <v>0</v>
      </c>
      <c r="L47">
        <v>0</v>
      </c>
      <c r="M47">
        <v>305643.2</v>
      </c>
      <c r="N47">
        <v>257319.35</v>
      </c>
      <c r="O47">
        <v>261650.21</v>
      </c>
      <c r="P47">
        <v>239538.85</v>
      </c>
      <c r="Q47">
        <v>243851.25</v>
      </c>
      <c r="R47">
        <v>311860.96000000002</v>
      </c>
      <c r="S47">
        <v>206998.83</v>
      </c>
      <c r="T47">
        <v>209395.42</v>
      </c>
      <c r="U47">
        <v>203183.26</v>
      </c>
      <c r="V47">
        <v>190679.56</v>
      </c>
      <c r="W47">
        <v>190974.92</v>
      </c>
      <c r="X47">
        <v>213101.39</v>
      </c>
      <c r="Y47">
        <v>188647.54</v>
      </c>
      <c r="Z47">
        <v>199739.45</v>
      </c>
      <c r="AA47">
        <v>180981.49</v>
      </c>
      <c r="AB47">
        <v>180834.62</v>
      </c>
      <c r="AC47">
        <v>154008.07999999999</v>
      </c>
      <c r="AD47">
        <v>148761.13</v>
      </c>
      <c r="AE47">
        <v>155983.99</v>
      </c>
      <c r="AF47">
        <v>167698.71</v>
      </c>
      <c r="AG47">
        <v>164859.91</v>
      </c>
      <c r="AH47">
        <v>150108.74</v>
      </c>
      <c r="AI47">
        <v>158622.38</v>
      </c>
      <c r="AJ47">
        <v>180389.68</v>
      </c>
      <c r="AK47">
        <v>160034.20000000001</v>
      </c>
      <c r="AL47">
        <v>144688.18</v>
      </c>
      <c r="AM47">
        <v>148155.19</v>
      </c>
      <c r="AN47">
        <v>151514.26999999999</v>
      </c>
      <c r="AO47">
        <v>168678.39999999999</v>
      </c>
      <c r="AP47">
        <v>148730.07</v>
      </c>
      <c r="AQ47">
        <v>142420.88</v>
      </c>
      <c r="AR47">
        <v>141183.29999999999</v>
      </c>
      <c r="AS47">
        <v>152084.65</v>
      </c>
      <c r="AT47">
        <v>137624.1</v>
      </c>
      <c r="AU47">
        <v>123548.68</v>
      </c>
      <c r="AV47">
        <v>148613.14000000001</v>
      </c>
      <c r="AW47">
        <v>156681.22</v>
      </c>
      <c r="AX47">
        <v>126215.98</v>
      </c>
      <c r="AY47">
        <v>133768.78</v>
      </c>
      <c r="AZ47">
        <v>139685.39000000001</v>
      </c>
      <c r="BA47">
        <v>153345.13</v>
      </c>
      <c r="BB47">
        <v>130732.8</v>
      </c>
      <c r="BC47">
        <v>0</v>
      </c>
      <c r="BD47">
        <v>0</v>
      </c>
      <c r="BE47">
        <v>0</v>
      </c>
      <c r="BF47">
        <v>0</v>
      </c>
      <c r="BG47">
        <v>0</v>
      </c>
      <c r="BH47"/>
      <c r="BI47"/>
      <c r="BJ47"/>
      <c r="BK47"/>
      <c r="BL47"/>
      <c r="BM47"/>
      <c r="BN47"/>
      <c r="BO47"/>
      <c r="BP47"/>
      <c r="BQ47"/>
      <c r="BR47"/>
      <c r="BS47"/>
      <c r="BT47"/>
    </row>
    <row r="48" spans="1:72">
      <c r="A48" t="s">
        <v>698</v>
      </c>
      <c r="B48">
        <v>139330.31</v>
      </c>
      <c r="C48">
        <v>141510.57</v>
      </c>
      <c r="D48">
        <v>133002.32999999999</v>
      </c>
      <c r="E48">
        <v>141863.35</v>
      </c>
      <c r="F48">
        <v>119362.31</v>
      </c>
      <c r="G48">
        <v>117320.42</v>
      </c>
      <c r="H48">
        <v>0</v>
      </c>
      <c r="I48">
        <v>129037.06</v>
      </c>
      <c r="J48">
        <v>113384.69</v>
      </c>
      <c r="K48">
        <v>127379.01</v>
      </c>
      <c r="L48">
        <v>116804.64</v>
      </c>
      <c r="M48">
        <v>0</v>
      </c>
      <c r="N48">
        <v>0</v>
      </c>
      <c r="O48">
        <v>0</v>
      </c>
      <c r="P48">
        <v>115264.4</v>
      </c>
      <c r="Q48">
        <v>0</v>
      </c>
      <c r="R48">
        <v>0</v>
      </c>
      <c r="S48">
        <v>0</v>
      </c>
      <c r="T48">
        <v>101887.01</v>
      </c>
      <c r="U48">
        <v>102060.45</v>
      </c>
      <c r="V48">
        <v>96497.31</v>
      </c>
      <c r="W48">
        <v>100534.96</v>
      </c>
      <c r="X48">
        <v>0</v>
      </c>
      <c r="Y48">
        <v>0</v>
      </c>
      <c r="Z48">
        <v>0</v>
      </c>
      <c r="AA48">
        <v>0</v>
      </c>
      <c r="AB48">
        <v>97341.65</v>
      </c>
      <c r="AC48">
        <v>93358.14</v>
      </c>
      <c r="AD48">
        <v>91637.8</v>
      </c>
      <c r="AE48">
        <v>0</v>
      </c>
      <c r="AF48">
        <v>91824.45</v>
      </c>
      <c r="AG48">
        <v>0</v>
      </c>
      <c r="AH48">
        <v>86221.03</v>
      </c>
      <c r="AI48">
        <v>0</v>
      </c>
      <c r="AJ48">
        <v>0</v>
      </c>
      <c r="AK48">
        <v>0</v>
      </c>
      <c r="AL48">
        <v>0</v>
      </c>
      <c r="AM48">
        <v>0</v>
      </c>
      <c r="AN48">
        <v>0</v>
      </c>
      <c r="AO48">
        <v>0</v>
      </c>
      <c r="AP48">
        <v>0</v>
      </c>
      <c r="AQ48">
        <v>0</v>
      </c>
      <c r="AR48">
        <v>0</v>
      </c>
      <c r="AS48">
        <v>0</v>
      </c>
      <c r="AT48">
        <v>0</v>
      </c>
      <c r="AU48">
        <v>77918.210000000006</v>
      </c>
      <c r="AV48">
        <v>0</v>
      </c>
      <c r="AW48">
        <v>0</v>
      </c>
      <c r="AX48">
        <v>0</v>
      </c>
      <c r="AY48">
        <v>0</v>
      </c>
      <c r="AZ48">
        <v>0</v>
      </c>
      <c r="BA48">
        <v>0</v>
      </c>
      <c r="BB48">
        <v>0</v>
      </c>
      <c r="BC48">
        <v>0</v>
      </c>
      <c r="BD48">
        <v>0</v>
      </c>
      <c r="BE48">
        <v>0</v>
      </c>
      <c r="BF48">
        <v>0</v>
      </c>
      <c r="BG48">
        <v>0</v>
      </c>
      <c r="BH48"/>
      <c r="BI48"/>
      <c r="BJ48"/>
      <c r="BK48"/>
      <c r="BL48"/>
      <c r="BM48"/>
      <c r="BN48"/>
      <c r="BO48"/>
      <c r="BP48"/>
      <c r="BQ48"/>
      <c r="BR48"/>
      <c r="BS48"/>
      <c r="BT48"/>
    </row>
    <row r="49" spans="1:72" s="114" customFormat="1">
      <c r="A49" t="s">
        <v>323</v>
      </c>
      <c r="B49">
        <v>1241700</v>
      </c>
      <c r="C49">
        <v>1091700</v>
      </c>
      <c r="D49">
        <v>891700</v>
      </c>
      <c r="E49">
        <v>691700</v>
      </c>
      <c r="F49">
        <v>481700</v>
      </c>
      <c r="G49">
        <v>351700</v>
      </c>
      <c r="H49">
        <v>727700</v>
      </c>
      <c r="I49">
        <v>1001700</v>
      </c>
      <c r="J49">
        <v>1161700</v>
      </c>
      <c r="K49">
        <v>481700</v>
      </c>
      <c r="L49">
        <v>177700</v>
      </c>
      <c r="M49">
        <v>776000</v>
      </c>
      <c r="N49">
        <v>782250</v>
      </c>
      <c r="O49">
        <v>947250</v>
      </c>
      <c r="P49">
        <v>875350</v>
      </c>
      <c r="Q49">
        <v>1447268.86</v>
      </c>
      <c r="R49">
        <v>1453268.86</v>
      </c>
      <c r="S49">
        <v>1583268.86</v>
      </c>
      <c r="T49">
        <v>759268.86</v>
      </c>
      <c r="U49">
        <v>768265.16</v>
      </c>
      <c r="V49">
        <v>783527.66</v>
      </c>
      <c r="W49">
        <v>742531.36</v>
      </c>
      <c r="X49">
        <v>723618.86</v>
      </c>
      <c r="Y49">
        <v>742118.86</v>
      </c>
      <c r="Z49">
        <v>752118.86</v>
      </c>
      <c r="AA49">
        <v>742118.86</v>
      </c>
      <c r="AB49">
        <v>739118.86</v>
      </c>
      <c r="AC49">
        <v>674028.86</v>
      </c>
      <c r="AD49">
        <v>1011228.86</v>
      </c>
      <c r="AE49">
        <v>1111228.8600000001</v>
      </c>
      <c r="AF49">
        <v>1118728.8600000001</v>
      </c>
      <c r="AG49">
        <v>719728.86</v>
      </c>
      <c r="AH49">
        <v>722728.86</v>
      </c>
      <c r="AI49">
        <v>722228.86</v>
      </c>
      <c r="AJ49">
        <v>723228.86</v>
      </c>
      <c r="AK49">
        <v>659828.86</v>
      </c>
      <c r="AL49">
        <v>1326328.8600000001</v>
      </c>
      <c r="AM49">
        <v>1395828.86</v>
      </c>
      <c r="AN49">
        <v>0</v>
      </c>
      <c r="AO49">
        <v>0</v>
      </c>
      <c r="AP49">
        <v>0</v>
      </c>
      <c r="AQ49">
        <v>0</v>
      </c>
      <c r="AR49">
        <v>0</v>
      </c>
      <c r="AS49">
        <v>58700</v>
      </c>
      <c r="AT49">
        <v>49000</v>
      </c>
      <c r="AU49">
        <v>830028.86</v>
      </c>
      <c r="AV49">
        <v>0</v>
      </c>
      <c r="AW49">
        <v>0</v>
      </c>
      <c r="AX49">
        <v>0</v>
      </c>
      <c r="AY49">
        <v>0</v>
      </c>
      <c r="AZ49">
        <v>0</v>
      </c>
      <c r="BA49">
        <v>0</v>
      </c>
      <c r="BB49">
        <v>0</v>
      </c>
      <c r="BC49">
        <v>867507</v>
      </c>
      <c r="BD49">
        <v>828499</v>
      </c>
      <c r="BE49">
        <v>840944</v>
      </c>
      <c r="BF49">
        <v>798299</v>
      </c>
      <c r="BG49">
        <v>774799</v>
      </c>
      <c r="BH49"/>
      <c r="BI49"/>
      <c r="BJ49"/>
      <c r="BK49"/>
      <c r="BL49"/>
      <c r="BM49"/>
      <c r="BN49"/>
      <c r="BO49"/>
      <c r="BP49"/>
      <c r="BQ49"/>
      <c r="BR49"/>
      <c r="BS49"/>
      <c r="BT49"/>
    </row>
    <row r="50" spans="1:72">
      <c r="A50" t="s">
        <v>450</v>
      </c>
      <c r="B50">
        <v>172500</v>
      </c>
      <c r="C50">
        <v>172500</v>
      </c>
      <c r="D50">
        <v>172500</v>
      </c>
      <c r="E50">
        <v>172500</v>
      </c>
      <c r="F50">
        <v>172500</v>
      </c>
      <c r="G50">
        <v>172500</v>
      </c>
      <c r="H50">
        <v>172500</v>
      </c>
      <c r="I50">
        <v>172500</v>
      </c>
      <c r="J50">
        <v>172500</v>
      </c>
      <c r="K50">
        <v>172500</v>
      </c>
      <c r="L50">
        <v>172500</v>
      </c>
      <c r="M50">
        <v>172500</v>
      </c>
      <c r="N50">
        <v>178250</v>
      </c>
      <c r="O50">
        <v>178250</v>
      </c>
      <c r="P50">
        <v>176350</v>
      </c>
      <c r="Q50">
        <v>675168.86</v>
      </c>
      <c r="R50">
        <v>681168.86</v>
      </c>
      <c r="S50">
        <v>683168.86</v>
      </c>
      <c r="T50">
        <v>683168.86</v>
      </c>
      <c r="U50">
        <v>692165.16</v>
      </c>
      <c r="V50">
        <v>707427.66</v>
      </c>
      <c r="W50">
        <v>681431.36</v>
      </c>
      <c r="X50">
        <v>667418.86</v>
      </c>
      <c r="Y50">
        <v>662918.86</v>
      </c>
      <c r="Z50">
        <v>672918.86</v>
      </c>
      <c r="AA50">
        <v>672918.86</v>
      </c>
      <c r="AB50">
        <v>670918.86</v>
      </c>
      <c r="AC50">
        <v>674028.86</v>
      </c>
      <c r="AD50">
        <v>659028.86</v>
      </c>
      <c r="AE50">
        <v>659028.86</v>
      </c>
      <c r="AF50">
        <v>664028.86</v>
      </c>
      <c r="AG50">
        <v>667028.86</v>
      </c>
      <c r="AH50">
        <v>670028.86</v>
      </c>
      <c r="AI50">
        <v>672028.86</v>
      </c>
      <c r="AJ50">
        <v>673028.86</v>
      </c>
      <c r="AK50">
        <v>609628.86</v>
      </c>
      <c r="AL50">
        <v>684628.86</v>
      </c>
      <c r="AM50">
        <v>693128.86</v>
      </c>
      <c r="AN50">
        <v>0</v>
      </c>
      <c r="AO50">
        <v>0</v>
      </c>
      <c r="AP50">
        <v>0</v>
      </c>
      <c r="AQ50">
        <v>0</v>
      </c>
      <c r="AR50">
        <v>0</v>
      </c>
      <c r="AS50">
        <v>0</v>
      </c>
      <c r="AT50">
        <v>0</v>
      </c>
      <c r="AU50">
        <v>785628.86</v>
      </c>
      <c r="AV50">
        <v>0</v>
      </c>
      <c r="AW50">
        <v>0</v>
      </c>
      <c r="AX50">
        <v>0</v>
      </c>
      <c r="AY50">
        <v>0</v>
      </c>
      <c r="AZ50">
        <v>0</v>
      </c>
      <c r="BA50">
        <v>0</v>
      </c>
      <c r="BB50">
        <v>0</v>
      </c>
      <c r="BC50">
        <v>822507</v>
      </c>
      <c r="BD50">
        <v>783999</v>
      </c>
      <c r="BE50">
        <v>795019</v>
      </c>
      <c r="BF50">
        <v>758299</v>
      </c>
      <c r="BG50">
        <v>740399</v>
      </c>
      <c r="BH50"/>
      <c r="BI50"/>
      <c r="BJ50"/>
      <c r="BK50"/>
      <c r="BL50"/>
      <c r="BM50"/>
      <c r="BN50"/>
      <c r="BO50"/>
      <c r="BP50"/>
      <c r="BQ50"/>
      <c r="BR50"/>
      <c r="BS50"/>
      <c r="BT50"/>
    </row>
    <row r="51" spans="1:72">
      <c r="A51" t="s">
        <v>478</v>
      </c>
      <c r="B51">
        <v>1069200</v>
      </c>
      <c r="C51">
        <v>919200</v>
      </c>
      <c r="D51">
        <v>719200</v>
      </c>
      <c r="E51">
        <v>519200</v>
      </c>
      <c r="F51">
        <v>309200</v>
      </c>
      <c r="G51">
        <v>179200</v>
      </c>
      <c r="H51">
        <v>555200</v>
      </c>
      <c r="I51">
        <v>829200</v>
      </c>
      <c r="J51">
        <v>989200</v>
      </c>
      <c r="K51">
        <v>309200</v>
      </c>
      <c r="L51">
        <v>5200</v>
      </c>
      <c r="M51">
        <v>603500</v>
      </c>
      <c r="N51">
        <v>604000</v>
      </c>
      <c r="O51">
        <v>769000</v>
      </c>
      <c r="P51">
        <v>699000</v>
      </c>
      <c r="Q51">
        <v>772100</v>
      </c>
      <c r="R51">
        <v>772100</v>
      </c>
      <c r="S51">
        <v>900100</v>
      </c>
      <c r="T51">
        <v>76100</v>
      </c>
      <c r="U51">
        <v>76100</v>
      </c>
      <c r="V51">
        <v>76100</v>
      </c>
      <c r="W51">
        <v>61100</v>
      </c>
      <c r="X51">
        <v>56200</v>
      </c>
      <c r="Y51">
        <v>79200</v>
      </c>
      <c r="Z51">
        <v>79200</v>
      </c>
      <c r="AA51">
        <v>69200</v>
      </c>
      <c r="AB51">
        <v>68200</v>
      </c>
      <c r="AC51">
        <v>0</v>
      </c>
      <c r="AD51">
        <v>352200</v>
      </c>
      <c r="AE51">
        <v>452200</v>
      </c>
      <c r="AF51">
        <v>454700</v>
      </c>
      <c r="AG51">
        <v>52700</v>
      </c>
      <c r="AH51">
        <v>52700</v>
      </c>
      <c r="AI51">
        <v>50200</v>
      </c>
      <c r="AJ51">
        <v>50200</v>
      </c>
      <c r="AK51">
        <v>50200</v>
      </c>
      <c r="AL51">
        <v>641700</v>
      </c>
      <c r="AM51">
        <v>702700</v>
      </c>
      <c r="AN51">
        <v>0</v>
      </c>
      <c r="AO51">
        <v>0</v>
      </c>
      <c r="AP51">
        <v>0</v>
      </c>
      <c r="AQ51">
        <v>0</v>
      </c>
      <c r="AR51">
        <v>0</v>
      </c>
      <c r="AS51">
        <v>58700</v>
      </c>
      <c r="AT51">
        <v>49000</v>
      </c>
      <c r="AU51">
        <v>44400</v>
      </c>
      <c r="AV51">
        <v>0</v>
      </c>
      <c r="AW51">
        <v>0</v>
      </c>
      <c r="AX51">
        <v>0</v>
      </c>
      <c r="AY51">
        <v>0</v>
      </c>
      <c r="AZ51">
        <v>0</v>
      </c>
      <c r="BA51">
        <v>0</v>
      </c>
      <c r="BB51">
        <v>0</v>
      </c>
      <c r="BC51">
        <v>45000</v>
      </c>
      <c r="BD51">
        <v>44500</v>
      </c>
      <c r="BE51">
        <v>45925</v>
      </c>
      <c r="BF51">
        <v>40000</v>
      </c>
      <c r="BG51">
        <v>34400</v>
      </c>
      <c r="BH51"/>
      <c r="BI51"/>
      <c r="BJ51"/>
      <c r="BK51"/>
      <c r="BL51"/>
      <c r="BM51"/>
      <c r="BN51"/>
      <c r="BO51"/>
      <c r="BP51"/>
      <c r="BQ51"/>
      <c r="BR51"/>
      <c r="BS51"/>
      <c r="BT51"/>
    </row>
    <row r="52" spans="1:72">
      <c r="A52" t="s">
        <v>324</v>
      </c>
      <c r="B52">
        <v>1220480</v>
      </c>
      <c r="C52">
        <v>1220480</v>
      </c>
      <c r="D52">
        <v>1220480</v>
      </c>
      <c r="E52">
        <v>1200480</v>
      </c>
      <c r="F52">
        <v>1040400</v>
      </c>
      <c r="G52">
        <v>880400</v>
      </c>
      <c r="H52">
        <v>745400</v>
      </c>
      <c r="I52">
        <v>536250</v>
      </c>
      <c r="J52">
        <v>397500</v>
      </c>
      <c r="K52">
        <v>120000</v>
      </c>
      <c r="L52">
        <v>0</v>
      </c>
      <c r="M52">
        <v>1970</v>
      </c>
      <c r="N52">
        <v>8480</v>
      </c>
      <c r="O52">
        <v>14990</v>
      </c>
      <c r="P52">
        <v>44000</v>
      </c>
      <c r="Q52">
        <v>71040</v>
      </c>
      <c r="R52">
        <v>0</v>
      </c>
      <c r="S52">
        <v>116040</v>
      </c>
      <c r="T52">
        <v>0</v>
      </c>
      <c r="U52">
        <v>116040</v>
      </c>
      <c r="V52">
        <v>137240</v>
      </c>
      <c r="W52">
        <v>162440</v>
      </c>
      <c r="X52">
        <v>187640</v>
      </c>
      <c r="Y52">
        <v>212840</v>
      </c>
      <c r="Z52">
        <v>216840</v>
      </c>
      <c r="AA52">
        <v>216840</v>
      </c>
      <c r="AB52">
        <v>216840</v>
      </c>
      <c r="AC52">
        <v>285040</v>
      </c>
      <c r="AD52">
        <v>216840</v>
      </c>
      <c r="AE52">
        <v>216840</v>
      </c>
      <c r="AF52">
        <v>216840</v>
      </c>
      <c r="AG52">
        <v>194841.75</v>
      </c>
      <c r="AH52">
        <v>307680.8</v>
      </c>
      <c r="AI52">
        <v>198270.43</v>
      </c>
      <c r="AJ52">
        <v>108289.35</v>
      </c>
      <c r="AK52">
        <v>108496.68</v>
      </c>
      <c r="AL52">
        <v>108496.68</v>
      </c>
      <c r="AM52">
        <v>111990.2</v>
      </c>
      <c r="AN52">
        <v>876419.06</v>
      </c>
      <c r="AO52">
        <v>719480.88</v>
      </c>
      <c r="AP52">
        <v>840789.74</v>
      </c>
      <c r="AQ52">
        <v>875360.41</v>
      </c>
      <c r="AR52">
        <v>882360.41</v>
      </c>
      <c r="AS52">
        <v>828366.89</v>
      </c>
      <c r="AT52">
        <v>865766.89</v>
      </c>
      <c r="AU52">
        <v>106744.5</v>
      </c>
      <c r="AV52">
        <v>956273.36</v>
      </c>
      <c r="AW52">
        <v>987384.05</v>
      </c>
      <c r="AX52">
        <v>1006344.05</v>
      </c>
      <c r="AY52">
        <v>1025542.54</v>
      </c>
      <c r="AZ52">
        <v>1069524.28</v>
      </c>
      <c r="BA52">
        <v>1079655.0900000001</v>
      </c>
      <c r="BB52">
        <v>1083855.0900000001</v>
      </c>
      <c r="BC52">
        <v>177543</v>
      </c>
      <c r="BD52">
        <v>180393</v>
      </c>
      <c r="BE52">
        <v>178533</v>
      </c>
      <c r="BF52">
        <v>158453</v>
      </c>
      <c r="BG52">
        <v>116724</v>
      </c>
      <c r="BH52"/>
      <c r="BI52"/>
      <c r="BJ52"/>
      <c r="BK52"/>
      <c r="BL52"/>
      <c r="BM52"/>
      <c r="BN52"/>
      <c r="BO52"/>
      <c r="BP52"/>
      <c r="BQ52"/>
      <c r="BR52"/>
      <c r="BS52"/>
      <c r="BT52"/>
    </row>
    <row r="53" spans="1:72">
      <c r="A53" t="s">
        <v>479</v>
      </c>
      <c r="B53">
        <v>1220480</v>
      </c>
      <c r="C53">
        <v>1220480</v>
      </c>
      <c r="D53">
        <v>1220480</v>
      </c>
      <c r="E53">
        <v>1200480</v>
      </c>
      <c r="F53">
        <v>1040400</v>
      </c>
      <c r="G53">
        <v>880400</v>
      </c>
      <c r="H53">
        <v>745400</v>
      </c>
      <c r="I53">
        <v>536250</v>
      </c>
      <c r="J53">
        <v>397500</v>
      </c>
      <c r="K53">
        <v>120000</v>
      </c>
      <c r="L53">
        <v>0</v>
      </c>
      <c r="M53">
        <v>1970</v>
      </c>
      <c r="N53">
        <v>8480</v>
      </c>
      <c r="O53">
        <v>14990</v>
      </c>
      <c r="P53">
        <v>0</v>
      </c>
      <c r="Q53">
        <v>71040</v>
      </c>
      <c r="R53">
        <v>0</v>
      </c>
      <c r="S53">
        <v>116040</v>
      </c>
      <c r="T53">
        <v>0</v>
      </c>
      <c r="U53">
        <v>116040</v>
      </c>
      <c r="V53">
        <v>137240</v>
      </c>
      <c r="W53">
        <v>162440</v>
      </c>
      <c r="X53">
        <v>187640</v>
      </c>
      <c r="Y53">
        <v>212840</v>
      </c>
      <c r="Z53">
        <v>216840</v>
      </c>
      <c r="AA53">
        <v>216840</v>
      </c>
      <c r="AB53">
        <v>216840</v>
      </c>
      <c r="AC53">
        <v>216840</v>
      </c>
      <c r="AD53">
        <v>216840</v>
      </c>
      <c r="AE53">
        <v>216840</v>
      </c>
      <c r="AF53">
        <v>216840</v>
      </c>
      <c r="AG53">
        <v>190800</v>
      </c>
      <c r="AH53">
        <v>190800</v>
      </c>
      <c r="AI53">
        <v>190800</v>
      </c>
      <c r="AJ53">
        <v>100800</v>
      </c>
      <c r="AK53">
        <v>100800</v>
      </c>
      <c r="AL53">
        <v>100800</v>
      </c>
      <c r="AM53">
        <v>103800</v>
      </c>
      <c r="AN53">
        <v>129000</v>
      </c>
      <c r="AO53">
        <v>82200</v>
      </c>
      <c r="AP53">
        <v>78600</v>
      </c>
      <c r="AQ53">
        <v>100800</v>
      </c>
      <c r="AR53">
        <v>100800</v>
      </c>
      <c r="AS53">
        <v>100800</v>
      </c>
      <c r="AT53">
        <v>100800</v>
      </c>
      <c r="AU53">
        <v>100800</v>
      </c>
      <c r="AV53">
        <v>100800</v>
      </c>
      <c r="AW53">
        <v>110800</v>
      </c>
      <c r="AX53">
        <v>128760</v>
      </c>
      <c r="AY53">
        <v>147120</v>
      </c>
      <c r="AZ53">
        <v>165480</v>
      </c>
      <c r="BA53">
        <v>173840</v>
      </c>
      <c r="BB53">
        <v>174240</v>
      </c>
      <c r="BC53">
        <v>0</v>
      </c>
      <c r="BD53">
        <v>0</v>
      </c>
      <c r="BE53">
        <v>0</v>
      </c>
      <c r="BF53">
        <v>0</v>
      </c>
      <c r="BG53">
        <v>0</v>
      </c>
      <c r="BH53"/>
      <c r="BI53"/>
      <c r="BJ53"/>
      <c r="BK53"/>
      <c r="BL53"/>
      <c r="BM53"/>
      <c r="BN53"/>
      <c r="BO53"/>
      <c r="BP53"/>
      <c r="BQ53"/>
      <c r="BR53"/>
      <c r="BS53"/>
      <c r="BT53"/>
    </row>
    <row r="54" spans="1:72">
      <c r="A54" t="s">
        <v>478</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68200</v>
      </c>
      <c r="AD54">
        <v>0</v>
      </c>
      <c r="AE54">
        <v>0</v>
      </c>
      <c r="AF54">
        <v>0</v>
      </c>
      <c r="AG54">
        <v>0</v>
      </c>
      <c r="AH54">
        <v>0</v>
      </c>
      <c r="AI54">
        <v>0</v>
      </c>
      <c r="AJ54">
        <v>0</v>
      </c>
      <c r="AK54">
        <v>0</v>
      </c>
      <c r="AL54">
        <v>0</v>
      </c>
      <c r="AM54">
        <v>0</v>
      </c>
      <c r="AN54">
        <v>48600</v>
      </c>
      <c r="AO54">
        <v>13900</v>
      </c>
      <c r="AP54">
        <v>53700</v>
      </c>
      <c r="AQ54">
        <v>53700</v>
      </c>
      <c r="AR54">
        <v>54700</v>
      </c>
      <c r="AS54">
        <v>0</v>
      </c>
      <c r="AT54">
        <v>0</v>
      </c>
      <c r="AU54">
        <v>0</v>
      </c>
      <c r="AV54">
        <v>44400</v>
      </c>
      <c r="AW54">
        <v>44400</v>
      </c>
      <c r="AX54">
        <v>44400</v>
      </c>
      <c r="AY54">
        <v>44000</v>
      </c>
      <c r="AZ54">
        <v>44000</v>
      </c>
      <c r="BA54">
        <v>44000</v>
      </c>
      <c r="BB54">
        <v>44000</v>
      </c>
      <c r="BC54">
        <v>0</v>
      </c>
      <c r="BD54">
        <v>0</v>
      </c>
      <c r="BE54">
        <v>0</v>
      </c>
      <c r="BF54">
        <v>0</v>
      </c>
      <c r="BG54">
        <v>0</v>
      </c>
      <c r="BH54"/>
      <c r="BI54"/>
      <c r="BJ54"/>
      <c r="BK54"/>
      <c r="BL54"/>
      <c r="BM54"/>
      <c r="BN54"/>
      <c r="BO54"/>
      <c r="BP54"/>
      <c r="BQ54"/>
      <c r="BR54"/>
      <c r="BS54"/>
      <c r="BT54"/>
    </row>
    <row r="55" spans="1:72">
      <c r="A55" t="s">
        <v>480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112832.54</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row>
    <row r="56" spans="1:72">
      <c r="A56" t="s">
        <v>481</v>
      </c>
      <c r="B56">
        <v>0</v>
      </c>
      <c r="C56">
        <v>0</v>
      </c>
      <c r="D56">
        <v>0</v>
      </c>
      <c r="E56">
        <v>0</v>
      </c>
      <c r="F56">
        <v>0</v>
      </c>
      <c r="G56">
        <v>0</v>
      </c>
      <c r="H56">
        <v>0</v>
      </c>
      <c r="I56">
        <v>0</v>
      </c>
      <c r="J56">
        <v>0</v>
      </c>
      <c r="K56">
        <v>0</v>
      </c>
      <c r="L56">
        <v>0</v>
      </c>
      <c r="M56">
        <v>0</v>
      </c>
      <c r="N56">
        <v>0</v>
      </c>
      <c r="O56">
        <v>0</v>
      </c>
      <c r="P56">
        <v>44000</v>
      </c>
      <c r="Q56">
        <v>0</v>
      </c>
      <c r="R56">
        <v>0</v>
      </c>
      <c r="S56">
        <v>0</v>
      </c>
      <c r="T56">
        <v>0</v>
      </c>
      <c r="U56">
        <v>0</v>
      </c>
      <c r="V56">
        <v>0</v>
      </c>
      <c r="W56">
        <v>0</v>
      </c>
      <c r="X56">
        <v>0</v>
      </c>
      <c r="Y56">
        <v>0</v>
      </c>
      <c r="Z56">
        <v>0</v>
      </c>
      <c r="AA56">
        <v>0</v>
      </c>
      <c r="AB56">
        <v>0</v>
      </c>
      <c r="AC56">
        <v>0</v>
      </c>
      <c r="AD56">
        <v>0</v>
      </c>
      <c r="AE56">
        <v>0</v>
      </c>
      <c r="AF56">
        <v>0</v>
      </c>
      <c r="AG56">
        <v>4041.75</v>
      </c>
      <c r="AH56">
        <v>4048.26</v>
      </c>
      <c r="AI56">
        <v>7470.43</v>
      </c>
      <c r="AJ56">
        <v>7489.35</v>
      </c>
      <c r="AK56">
        <v>7696.68</v>
      </c>
      <c r="AL56">
        <v>7696.68</v>
      </c>
      <c r="AM56">
        <v>8190.2</v>
      </c>
      <c r="AN56">
        <v>698819.06</v>
      </c>
      <c r="AO56">
        <v>623380.88</v>
      </c>
      <c r="AP56">
        <v>708489.74</v>
      </c>
      <c r="AQ56">
        <v>720860.41</v>
      </c>
      <c r="AR56">
        <v>726860.41</v>
      </c>
      <c r="AS56">
        <v>727566.89</v>
      </c>
      <c r="AT56">
        <v>764966.89</v>
      </c>
      <c r="AU56">
        <v>5944.5</v>
      </c>
      <c r="AV56">
        <v>811073.36</v>
      </c>
      <c r="AW56">
        <v>832184.05</v>
      </c>
      <c r="AX56">
        <v>833184.05</v>
      </c>
      <c r="AY56">
        <v>834422.54</v>
      </c>
      <c r="AZ56">
        <v>860044.28</v>
      </c>
      <c r="BA56">
        <v>861815.09</v>
      </c>
      <c r="BB56">
        <v>865615.09</v>
      </c>
      <c r="BC56">
        <v>177543</v>
      </c>
      <c r="BD56">
        <v>180393</v>
      </c>
      <c r="BE56">
        <v>178533</v>
      </c>
      <c r="BF56">
        <v>158453</v>
      </c>
      <c r="BG56">
        <v>116724</v>
      </c>
      <c r="BH56"/>
      <c r="BI56"/>
      <c r="BJ56"/>
      <c r="BK56"/>
      <c r="BL56"/>
      <c r="BM56"/>
      <c r="BN56"/>
      <c r="BO56"/>
      <c r="BP56"/>
      <c r="BQ56"/>
      <c r="BR56"/>
      <c r="BS56"/>
      <c r="BT56"/>
    </row>
    <row r="57" spans="1:72">
      <c r="A57" t="s">
        <v>2078</v>
      </c>
      <c r="B57">
        <v>0</v>
      </c>
      <c r="C57">
        <v>0</v>
      </c>
      <c r="D57">
        <v>0</v>
      </c>
      <c r="E57">
        <v>0</v>
      </c>
      <c r="F57">
        <v>0</v>
      </c>
      <c r="G57">
        <v>216000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row>
    <row r="58" spans="1:72">
      <c r="A58" t="s">
        <v>2079</v>
      </c>
      <c r="B58">
        <v>0</v>
      </c>
      <c r="C58">
        <v>0</v>
      </c>
      <c r="D58">
        <v>0</v>
      </c>
      <c r="E58">
        <v>0</v>
      </c>
      <c r="F58">
        <v>0</v>
      </c>
      <c r="G58">
        <v>216000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row>
    <row r="59" spans="1:72">
      <c r="A59" t="s">
        <v>485</v>
      </c>
      <c r="B59">
        <v>0</v>
      </c>
      <c r="C59">
        <v>0</v>
      </c>
      <c r="D59">
        <v>0</v>
      </c>
      <c r="E59">
        <v>0</v>
      </c>
      <c r="F59">
        <v>0</v>
      </c>
      <c r="G59">
        <v>0</v>
      </c>
      <c r="H59">
        <v>0</v>
      </c>
      <c r="I59">
        <v>0</v>
      </c>
      <c r="J59">
        <v>0</v>
      </c>
      <c r="K59">
        <v>0</v>
      </c>
      <c r="L59">
        <v>0</v>
      </c>
      <c r="M59">
        <v>0</v>
      </c>
      <c r="N59">
        <v>0</v>
      </c>
      <c r="O59">
        <v>0</v>
      </c>
      <c r="P59">
        <v>0</v>
      </c>
      <c r="Q59">
        <v>0</v>
      </c>
      <c r="R59">
        <v>0</v>
      </c>
      <c r="S59">
        <v>0</v>
      </c>
      <c r="T59">
        <v>116040</v>
      </c>
      <c r="U59">
        <v>0</v>
      </c>
      <c r="V59">
        <v>0</v>
      </c>
      <c r="W59">
        <v>0</v>
      </c>
      <c r="X59">
        <v>0</v>
      </c>
      <c r="Y59">
        <v>0</v>
      </c>
      <c r="Z59">
        <v>0</v>
      </c>
      <c r="AA59">
        <v>0</v>
      </c>
      <c r="AB59">
        <v>0</v>
      </c>
      <c r="AC59">
        <v>66.540000000000006</v>
      </c>
      <c r="AD59">
        <v>132.09</v>
      </c>
      <c r="AE59">
        <v>196.66</v>
      </c>
      <c r="AF59">
        <v>260.26</v>
      </c>
      <c r="AG59">
        <v>256.37</v>
      </c>
      <c r="AH59">
        <v>1401.5</v>
      </c>
      <c r="AI59">
        <v>1486.91</v>
      </c>
      <c r="AJ59">
        <v>1571.06</v>
      </c>
      <c r="AK59">
        <v>1653.95</v>
      </c>
      <c r="AL59">
        <v>586.65</v>
      </c>
      <c r="AM59">
        <v>577.91</v>
      </c>
      <c r="AN59">
        <v>569.24</v>
      </c>
      <c r="AO59">
        <v>560.75</v>
      </c>
      <c r="AP59">
        <v>552.4</v>
      </c>
      <c r="AQ59">
        <v>544.16999999999996</v>
      </c>
      <c r="AR59">
        <v>536.12</v>
      </c>
      <c r="AS59">
        <v>528.13</v>
      </c>
      <c r="AT59">
        <v>309.55</v>
      </c>
      <c r="AU59">
        <v>304.95</v>
      </c>
      <c r="AV59">
        <v>300.42</v>
      </c>
      <c r="AW59">
        <v>295.95999999999998</v>
      </c>
      <c r="AX59">
        <v>291.57</v>
      </c>
      <c r="AY59">
        <v>287.24</v>
      </c>
      <c r="AZ59">
        <v>282.97000000000003</v>
      </c>
      <c r="BA59">
        <v>278.77</v>
      </c>
      <c r="BB59">
        <v>0</v>
      </c>
      <c r="BC59">
        <v>0</v>
      </c>
      <c r="BD59">
        <v>0</v>
      </c>
      <c r="BE59">
        <v>0</v>
      </c>
      <c r="BF59">
        <v>0</v>
      </c>
      <c r="BG59">
        <v>0</v>
      </c>
      <c r="BH59"/>
      <c r="BI59"/>
      <c r="BJ59"/>
      <c r="BK59"/>
      <c r="BL59"/>
      <c r="BM59"/>
      <c r="BN59"/>
      <c r="BO59"/>
      <c r="BP59"/>
      <c r="BQ59"/>
      <c r="BR59"/>
      <c r="BS59"/>
      <c r="BT59"/>
    </row>
    <row r="60" spans="1:72">
      <c r="A60" t="s">
        <v>2405</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432.91</v>
      </c>
      <c r="AV60">
        <v>0</v>
      </c>
      <c r="AW60">
        <v>0</v>
      </c>
      <c r="AX60">
        <v>0</v>
      </c>
      <c r="AY60">
        <v>0</v>
      </c>
      <c r="AZ60">
        <v>0</v>
      </c>
      <c r="BA60">
        <v>0</v>
      </c>
      <c r="BB60">
        <v>0</v>
      </c>
      <c r="BC60">
        <v>0</v>
      </c>
      <c r="BD60">
        <v>0</v>
      </c>
      <c r="BE60">
        <v>0</v>
      </c>
      <c r="BF60">
        <v>0</v>
      </c>
      <c r="BG60">
        <v>0</v>
      </c>
      <c r="BH60"/>
      <c r="BI60"/>
      <c r="BJ60"/>
      <c r="BK60"/>
      <c r="BL60"/>
      <c r="BM60"/>
      <c r="BN60"/>
      <c r="BO60"/>
      <c r="BP60"/>
      <c r="BQ60"/>
      <c r="BR60"/>
      <c r="BS60"/>
      <c r="BT60"/>
    </row>
    <row r="61" spans="1:72">
      <c r="A61" t="s">
        <v>486</v>
      </c>
      <c r="B61">
        <v>106275.76</v>
      </c>
      <c r="C61">
        <v>176914.22</v>
      </c>
      <c r="D61">
        <v>111633.37</v>
      </c>
      <c r="E61">
        <v>58037.1</v>
      </c>
      <c r="F61">
        <v>92202.14</v>
      </c>
      <c r="G61">
        <v>107883.81</v>
      </c>
      <c r="H61">
        <v>0</v>
      </c>
      <c r="I61">
        <v>36542.94</v>
      </c>
      <c r="J61">
        <v>62706.47</v>
      </c>
      <c r="K61">
        <v>142201.28</v>
      </c>
      <c r="L61">
        <v>93103.95</v>
      </c>
      <c r="M61">
        <v>0</v>
      </c>
      <c r="N61">
        <v>0</v>
      </c>
      <c r="O61">
        <v>0</v>
      </c>
      <c r="P61">
        <v>69709.34</v>
      </c>
      <c r="Q61">
        <v>0</v>
      </c>
      <c r="R61">
        <v>0</v>
      </c>
      <c r="S61">
        <v>0</v>
      </c>
      <c r="T61">
        <v>73457.789999999994</v>
      </c>
      <c r="U61">
        <v>42905.08</v>
      </c>
      <c r="V61">
        <v>47452.51</v>
      </c>
      <c r="W61">
        <v>88929.82</v>
      </c>
      <c r="X61">
        <v>0</v>
      </c>
      <c r="Y61">
        <v>0</v>
      </c>
      <c r="Z61">
        <v>0</v>
      </c>
      <c r="AA61">
        <v>0</v>
      </c>
      <c r="AB61">
        <v>64280.39</v>
      </c>
      <c r="AC61">
        <v>29255.439999999999</v>
      </c>
      <c r="AD61">
        <v>54984.73</v>
      </c>
      <c r="AE61">
        <v>0</v>
      </c>
      <c r="AF61">
        <v>59060.35</v>
      </c>
      <c r="AG61">
        <v>0</v>
      </c>
      <c r="AH61">
        <v>51845.78</v>
      </c>
      <c r="AI61">
        <v>0</v>
      </c>
      <c r="AJ61">
        <v>0</v>
      </c>
      <c r="AK61">
        <v>0</v>
      </c>
      <c r="AL61">
        <v>0</v>
      </c>
      <c r="AM61">
        <v>0</v>
      </c>
      <c r="AN61">
        <v>0</v>
      </c>
      <c r="AO61">
        <v>0</v>
      </c>
      <c r="AP61">
        <v>0</v>
      </c>
      <c r="AQ61">
        <v>0</v>
      </c>
      <c r="AR61">
        <v>0</v>
      </c>
      <c r="AS61">
        <v>0</v>
      </c>
      <c r="AT61">
        <v>0</v>
      </c>
      <c r="AU61">
        <v>170848.15</v>
      </c>
      <c r="AV61">
        <v>0</v>
      </c>
      <c r="AW61">
        <v>0</v>
      </c>
      <c r="AX61">
        <v>0</v>
      </c>
      <c r="AY61">
        <v>0</v>
      </c>
      <c r="AZ61">
        <v>0</v>
      </c>
      <c r="BA61">
        <v>0</v>
      </c>
      <c r="BB61">
        <v>0</v>
      </c>
      <c r="BC61">
        <v>0</v>
      </c>
      <c r="BD61">
        <v>0</v>
      </c>
      <c r="BE61">
        <v>0</v>
      </c>
      <c r="BF61">
        <v>0</v>
      </c>
      <c r="BG61">
        <v>0</v>
      </c>
      <c r="BH61"/>
      <c r="BI61"/>
      <c r="BJ61"/>
      <c r="BK61"/>
      <c r="BL61"/>
      <c r="BM61"/>
      <c r="BN61"/>
      <c r="BO61"/>
      <c r="BP61"/>
      <c r="BQ61"/>
      <c r="BR61"/>
      <c r="BS61"/>
      <c r="BT61"/>
    </row>
    <row r="62" spans="1:72" s="114" customFormat="1">
      <c r="A62" t="s">
        <v>487</v>
      </c>
      <c r="B62">
        <v>34317.07</v>
      </c>
      <c r="C62">
        <v>39366.07</v>
      </c>
      <c r="D62">
        <v>62263.44</v>
      </c>
      <c r="E62">
        <v>80537</v>
      </c>
      <c r="F62">
        <v>13375.8</v>
      </c>
      <c r="G62">
        <v>6590.47</v>
      </c>
      <c r="H62">
        <v>202525.95</v>
      </c>
      <c r="I62">
        <v>9870.18</v>
      </c>
      <c r="J62">
        <v>11681.12</v>
      </c>
      <c r="K62">
        <v>10547.68</v>
      </c>
      <c r="L62">
        <v>31463.26</v>
      </c>
      <c r="M62">
        <v>214944.82</v>
      </c>
      <c r="N62">
        <v>491217.29</v>
      </c>
      <c r="O62">
        <v>299952.46999999997</v>
      </c>
      <c r="P62">
        <v>8060.12</v>
      </c>
      <c r="Q62">
        <v>203697.22</v>
      </c>
      <c r="R62">
        <v>211890.62</v>
      </c>
      <c r="S62">
        <v>278743.67</v>
      </c>
      <c r="T62">
        <v>24905.77</v>
      </c>
      <c r="U62">
        <v>35469.26</v>
      </c>
      <c r="V62">
        <v>24041.16</v>
      </c>
      <c r="W62">
        <v>42050.31</v>
      </c>
      <c r="X62">
        <v>226000.85</v>
      </c>
      <c r="Y62">
        <v>298322.95</v>
      </c>
      <c r="Z62">
        <v>225569.23</v>
      </c>
      <c r="AA62">
        <v>280831.11</v>
      </c>
      <c r="AB62">
        <v>28785.56</v>
      </c>
      <c r="AC62">
        <v>34987.47</v>
      </c>
      <c r="AD62">
        <v>25783.759999999998</v>
      </c>
      <c r="AE62">
        <v>275422.59999999998</v>
      </c>
      <c r="AF62">
        <v>26346.84</v>
      </c>
      <c r="AG62">
        <v>949635.73</v>
      </c>
      <c r="AH62">
        <v>25429.98</v>
      </c>
      <c r="AI62">
        <v>395031.35</v>
      </c>
      <c r="AJ62">
        <v>182875.91</v>
      </c>
      <c r="AK62">
        <v>158297.76</v>
      </c>
      <c r="AL62">
        <v>275907.03000000003</v>
      </c>
      <c r="AM62">
        <v>347939.14</v>
      </c>
      <c r="AN62">
        <v>354585.01</v>
      </c>
      <c r="AO62">
        <v>166897.51</v>
      </c>
      <c r="AP62">
        <v>196621.8</v>
      </c>
      <c r="AQ62">
        <v>263649.76</v>
      </c>
      <c r="AR62">
        <v>247852.45</v>
      </c>
      <c r="AS62">
        <v>238048.61</v>
      </c>
      <c r="AT62">
        <v>217782.59</v>
      </c>
      <c r="AU62">
        <v>19001.98</v>
      </c>
      <c r="AV62">
        <v>195619.03</v>
      </c>
      <c r="AW62">
        <v>233779.35</v>
      </c>
      <c r="AX62">
        <v>173798.7</v>
      </c>
      <c r="AY62">
        <v>178716.36</v>
      </c>
      <c r="AZ62">
        <v>140264.06</v>
      </c>
      <c r="BA62">
        <v>182898.91</v>
      </c>
      <c r="BB62">
        <v>132373.45000000001</v>
      </c>
      <c r="BC62">
        <v>205244</v>
      </c>
      <c r="BD62">
        <v>213012</v>
      </c>
      <c r="BE62">
        <v>214463</v>
      </c>
      <c r="BF62">
        <v>148140</v>
      </c>
      <c r="BG62">
        <v>191096</v>
      </c>
      <c r="BH62"/>
      <c r="BI62"/>
      <c r="BJ62"/>
      <c r="BK62"/>
      <c r="BL62"/>
      <c r="BM62"/>
      <c r="BN62"/>
      <c r="BO62"/>
      <c r="BP62"/>
      <c r="BQ62"/>
      <c r="BR62"/>
      <c r="BS62"/>
      <c r="BT62"/>
    </row>
    <row r="63" spans="1:72">
      <c r="A63" t="s">
        <v>325</v>
      </c>
      <c r="B63">
        <v>7049286.25</v>
      </c>
      <c r="C63">
        <v>7130849.4699999997</v>
      </c>
      <c r="D63">
        <v>6814399.4400000004</v>
      </c>
      <c r="E63">
        <v>6624645.2599999998</v>
      </c>
      <c r="F63">
        <v>6070616.0800000001</v>
      </c>
      <c r="G63">
        <v>5755225.2699999996</v>
      </c>
      <c r="H63">
        <v>6125392.6200000001</v>
      </c>
      <c r="I63">
        <v>5768192.6500000004</v>
      </c>
      <c r="J63">
        <v>5719490.7300000004</v>
      </c>
      <c r="K63">
        <v>4871433.62</v>
      </c>
      <c r="L63">
        <v>4781521.74</v>
      </c>
      <c r="M63">
        <v>4553739.46</v>
      </c>
      <c r="N63">
        <v>2991344.06</v>
      </c>
      <c r="O63">
        <v>2549730.9500000002</v>
      </c>
      <c r="P63">
        <v>2252374.6800000002</v>
      </c>
      <c r="Q63">
        <v>2778402.97</v>
      </c>
      <c r="R63">
        <v>2889476.52</v>
      </c>
      <c r="S63">
        <v>2928921.47</v>
      </c>
      <c r="T63">
        <v>3088676.24</v>
      </c>
      <c r="U63">
        <v>2909114.22</v>
      </c>
      <c r="V63">
        <v>2942224.18</v>
      </c>
      <c r="W63">
        <v>3217598.81</v>
      </c>
      <c r="X63">
        <v>3228038.58</v>
      </c>
      <c r="Y63">
        <v>3241216.87</v>
      </c>
      <c r="Z63">
        <v>3211054.8</v>
      </c>
      <c r="AA63">
        <v>2806911.18</v>
      </c>
      <c r="AB63">
        <v>3137025.61</v>
      </c>
      <c r="AC63">
        <v>2882883.37</v>
      </c>
      <c r="AD63">
        <v>2926777.61</v>
      </c>
      <c r="AE63">
        <v>3074141.78</v>
      </c>
      <c r="AF63">
        <v>3122939.74</v>
      </c>
      <c r="AG63">
        <v>2994730.35</v>
      </c>
      <c r="AH63">
        <v>2330192.64</v>
      </c>
      <c r="AI63">
        <v>2537009.64</v>
      </c>
      <c r="AJ63">
        <v>2242132.4900000002</v>
      </c>
      <c r="AK63">
        <v>1960538.51</v>
      </c>
      <c r="AL63">
        <v>2559132.91</v>
      </c>
      <c r="AM63">
        <v>2450869.33</v>
      </c>
      <c r="AN63">
        <v>1833587.85</v>
      </c>
      <c r="AO63">
        <v>1683455.99</v>
      </c>
      <c r="AP63">
        <v>1822002.63</v>
      </c>
      <c r="AQ63">
        <v>2019321.86</v>
      </c>
      <c r="AR63">
        <v>1937994.99</v>
      </c>
      <c r="AS63">
        <v>1860049.02</v>
      </c>
      <c r="AT63">
        <v>1740948.24</v>
      </c>
      <c r="AU63">
        <v>1807145.91</v>
      </c>
      <c r="AV63">
        <v>1769301.61</v>
      </c>
      <c r="AW63">
        <v>1641807.53</v>
      </c>
      <c r="AX63">
        <v>1613222.17</v>
      </c>
      <c r="AY63">
        <v>1434082.64</v>
      </c>
      <c r="AZ63">
        <v>1434452.77</v>
      </c>
      <c r="BA63">
        <v>1495038.15</v>
      </c>
      <c r="BB63">
        <v>1480275.78</v>
      </c>
      <c r="BC63">
        <v>1418585</v>
      </c>
      <c r="BD63">
        <v>1455384</v>
      </c>
      <c r="BE63">
        <v>1429137</v>
      </c>
      <c r="BF63">
        <v>1346469</v>
      </c>
      <c r="BG63">
        <v>1278935</v>
      </c>
      <c r="BH63"/>
      <c r="BI63"/>
      <c r="BJ63"/>
      <c r="BK63"/>
      <c r="BL63"/>
      <c r="BM63"/>
      <c r="BN63"/>
      <c r="BO63"/>
      <c r="BP63"/>
      <c r="BQ63"/>
      <c r="BR63"/>
      <c r="BS63"/>
      <c r="BT63"/>
    </row>
    <row r="64" spans="1:72">
      <c r="A64" t="s">
        <v>488</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326</v>
      </c>
      <c r="B65">
        <v>1826520</v>
      </c>
      <c r="C65">
        <v>1131640</v>
      </c>
      <c r="D65">
        <v>1436760</v>
      </c>
      <c r="E65">
        <v>1761880</v>
      </c>
      <c r="F65">
        <v>1580400</v>
      </c>
      <c r="G65">
        <v>1540500</v>
      </c>
      <c r="H65">
        <v>1170600</v>
      </c>
      <c r="I65">
        <v>1049750</v>
      </c>
      <c r="J65">
        <v>858500</v>
      </c>
      <c r="K65">
        <v>906000</v>
      </c>
      <c r="L65">
        <v>0</v>
      </c>
      <c r="M65">
        <v>0</v>
      </c>
      <c r="N65">
        <v>0</v>
      </c>
      <c r="O65">
        <v>0</v>
      </c>
      <c r="P65">
        <v>0</v>
      </c>
      <c r="Q65">
        <v>1970</v>
      </c>
      <c r="R65">
        <v>8480</v>
      </c>
      <c r="S65">
        <v>14990</v>
      </c>
      <c r="T65">
        <v>44000</v>
      </c>
      <c r="U65">
        <v>73010</v>
      </c>
      <c r="V65">
        <v>102020</v>
      </c>
      <c r="W65">
        <v>131030</v>
      </c>
      <c r="X65">
        <v>160040</v>
      </c>
      <c r="Y65">
        <v>189050</v>
      </c>
      <c r="Z65">
        <v>239260</v>
      </c>
      <c r="AA65">
        <v>293470</v>
      </c>
      <c r="AB65">
        <v>347680</v>
      </c>
      <c r="AC65">
        <v>401890</v>
      </c>
      <c r="AD65">
        <v>456100</v>
      </c>
      <c r="AE65">
        <v>510310</v>
      </c>
      <c r="AF65">
        <v>564520</v>
      </c>
      <c r="AG65">
        <v>412600</v>
      </c>
      <c r="AH65">
        <v>460300</v>
      </c>
      <c r="AI65">
        <v>508000</v>
      </c>
      <c r="AJ65">
        <v>273200</v>
      </c>
      <c r="AK65">
        <v>302327.94</v>
      </c>
      <c r="AL65">
        <v>327567.53999999998</v>
      </c>
      <c r="AM65">
        <v>256423.84</v>
      </c>
      <c r="AN65">
        <v>181674.73</v>
      </c>
      <c r="AO65">
        <v>127042.89</v>
      </c>
      <c r="AP65">
        <v>11914.92</v>
      </c>
      <c r="AQ65">
        <v>19093.25</v>
      </c>
      <c r="AR65">
        <v>44375.31</v>
      </c>
      <c r="AS65">
        <v>73340.12</v>
      </c>
      <c r="AT65">
        <v>98637.78</v>
      </c>
      <c r="AU65">
        <v>127607.66</v>
      </c>
      <c r="AV65">
        <v>152904.54</v>
      </c>
      <c r="AW65">
        <v>181149.64</v>
      </c>
      <c r="AX65">
        <v>206424.67</v>
      </c>
      <c r="AY65">
        <v>234634.01</v>
      </c>
      <c r="AZ65">
        <v>259864.66</v>
      </c>
      <c r="BA65">
        <v>305301.31</v>
      </c>
      <c r="BB65">
        <v>348492.86</v>
      </c>
      <c r="BC65">
        <v>352652</v>
      </c>
      <c r="BD65">
        <v>336220</v>
      </c>
      <c r="BE65">
        <v>341464</v>
      </c>
      <c r="BF65">
        <v>376656</v>
      </c>
      <c r="BG65">
        <v>421388</v>
      </c>
      <c r="BH65"/>
      <c r="BI65"/>
      <c r="BJ65"/>
      <c r="BK65"/>
      <c r="BL65"/>
      <c r="BM65"/>
      <c r="BN65"/>
      <c r="BO65"/>
      <c r="BP65"/>
      <c r="BQ65"/>
      <c r="BR65"/>
      <c r="BS65"/>
      <c r="BT65"/>
    </row>
    <row r="66" spans="1:72">
      <c r="A66" t="s">
        <v>479</v>
      </c>
      <c r="B66">
        <v>1826520</v>
      </c>
      <c r="C66">
        <v>1131640</v>
      </c>
      <c r="D66">
        <v>1436760</v>
      </c>
      <c r="E66">
        <v>1761880</v>
      </c>
      <c r="F66">
        <v>1580400</v>
      </c>
      <c r="G66">
        <v>1540500</v>
      </c>
      <c r="H66">
        <v>1170600</v>
      </c>
      <c r="I66">
        <v>1049750</v>
      </c>
      <c r="J66">
        <v>858500</v>
      </c>
      <c r="K66">
        <v>906000</v>
      </c>
      <c r="L66">
        <v>0</v>
      </c>
      <c r="M66">
        <v>0</v>
      </c>
      <c r="N66">
        <v>0</v>
      </c>
      <c r="O66">
        <v>0</v>
      </c>
      <c r="P66">
        <v>0</v>
      </c>
      <c r="Q66">
        <v>1970</v>
      </c>
      <c r="R66">
        <v>8480</v>
      </c>
      <c r="S66">
        <v>14990</v>
      </c>
      <c r="T66">
        <v>44000</v>
      </c>
      <c r="U66">
        <v>73010</v>
      </c>
      <c r="V66">
        <v>102020</v>
      </c>
      <c r="W66">
        <v>131030</v>
      </c>
      <c r="X66">
        <v>160040</v>
      </c>
      <c r="Y66">
        <v>189050</v>
      </c>
      <c r="Z66">
        <v>239260</v>
      </c>
      <c r="AA66">
        <v>293470</v>
      </c>
      <c r="AB66">
        <v>347680</v>
      </c>
      <c r="AC66">
        <v>401890</v>
      </c>
      <c r="AD66">
        <v>456100</v>
      </c>
      <c r="AE66">
        <v>510310</v>
      </c>
      <c r="AF66">
        <v>564520</v>
      </c>
      <c r="AG66">
        <v>412600</v>
      </c>
      <c r="AH66">
        <v>460300</v>
      </c>
      <c r="AI66">
        <v>508000</v>
      </c>
      <c r="AJ66">
        <v>273200</v>
      </c>
      <c r="AK66">
        <v>298400</v>
      </c>
      <c r="AL66">
        <v>323600</v>
      </c>
      <c r="AM66">
        <v>248800</v>
      </c>
      <c r="AN66">
        <v>174000</v>
      </c>
      <c r="AO66">
        <v>115200</v>
      </c>
      <c r="AP66">
        <v>0</v>
      </c>
      <c r="AQ66">
        <v>3000</v>
      </c>
      <c r="AR66">
        <v>28200</v>
      </c>
      <c r="AS66">
        <v>53400</v>
      </c>
      <c r="AT66">
        <v>78600</v>
      </c>
      <c r="AU66">
        <v>103800</v>
      </c>
      <c r="AV66">
        <v>129000</v>
      </c>
      <c r="AW66">
        <v>154200</v>
      </c>
      <c r="AX66">
        <v>179400</v>
      </c>
      <c r="AY66">
        <v>204600</v>
      </c>
      <c r="AZ66">
        <v>229800</v>
      </c>
      <c r="BA66">
        <v>274808.38</v>
      </c>
      <c r="BB66">
        <v>317968.38</v>
      </c>
      <c r="BC66">
        <v>0</v>
      </c>
      <c r="BD66">
        <v>0</v>
      </c>
      <c r="BE66">
        <v>0</v>
      </c>
      <c r="BF66">
        <v>0</v>
      </c>
      <c r="BG66">
        <v>0</v>
      </c>
      <c r="BH66"/>
      <c r="BI66"/>
      <c r="BJ66"/>
      <c r="BK66"/>
      <c r="BL66"/>
      <c r="BM66"/>
      <c r="BN66"/>
      <c r="BO66"/>
      <c r="BP66"/>
      <c r="BQ66"/>
      <c r="BR66"/>
      <c r="BS66"/>
      <c r="BT66"/>
    </row>
    <row r="67" spans="1:72">
      <c r="A67" t="s">
        <v>489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3927.94</v>
      </c>
      <c r="AL67">
        <v>3967.54</v>
      </c>
      <c r="AM67">
        <v>7623.84</v>
      </c>
      <c r="AN67">
        <v>7674.73</v>
      </c>
      <c r="AO67">
        <v>11842.89</v>
      </c>
      <c r="AP67">
        <v>11914.92</v>
      </c>
      <c r="AQ67">
        <v>16093.25</v>
      </c>
      <c r="AR67">
        <v>16175.31</v>
      </c>
      <c r="AS67">
        <v>19940.12</v>
      </c>
      <c r="AT67">
        <v>20037.78</v>
      </c>
      <c r="AU67">
        <v>23807.66</v>
      </c>
      <c r="AV67">
        <v>23904.54</v>
      </c>
      <c r="AW67">
        <v>26949.64</v>
      </c>
      <c r="AX67">
        <v>27024.67</v>
      </c>
      <c r="AY67">
        <v>30034.01</v>
      </c>
      <c r="AZ67">
        <v>30064.66</v>
      </c>
      <c r="BA67">
        <v>30492.93</v>
      </c>
      <c r="BB67">
        <v>30524.48</v>
      </c>
      <c r="BC67">
        <v>352652</v>
      </c>
      <c r="BD67">
        <v>336220</v>
      </c>
      <c r="BE67">
        <v>341464</v>
      </c>
      <c r="BF67">
        <v>376656</v>
      </c>
      <c r="BG67">
        <v>421388</v>
      </c>
      <c r="BH67"/>
      <c r="BI67"/>
      <c r="BJ67"/>
      <c r="BK67"/>
      <c r="BL67"/>
      <c r="BM67"/>
      <c r="BN67"/>
      <c r="BO67"/>
      <c r="BP67"/>
      <c r="BQ67"/>
      <c r="BR67"/>
      <c r="BS67"/>
      <c r="BT67"/>
    </row>
    <row r="68" spans="1:72">
      <c r="A68" t="s">
        <v>490</v>
      </c>
      <c r="B68">
        <v>52500.65</v>
      </c>
      <c r="C68">
        <v>51827.15</v>
      </c>
      <c r="D68">
        <v>51169.53</v>
      </c>
      <c r="E68">
        <v>50505.95</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66.540000000000006</v>
      </c>
      <c r="AH68">
        <v>132.09</v>
      </c>
      <c r="AI68">
        <v>196.66</v>
      </c>
      <c r="AJ68">
        <v>260.26</v>
      </c>
      <c r="AK68">
        <v>322.91000000000003</v>
      </c>
      <c r="AL68">
        <v>1533.59</v>
      </c>
      <c r="AM68">
        <v>1683.57</v>
      </c>
      <c r="AN68">
        <v>1831.32</v>
      </c>
      <c r="AO68">
        <v>1976.86</v>
      </c>
      <c r="AP68">
        <v>2120.2399999999998</v>
      </c>
      <c r="AQ68">
        <v>2261.48</v>
      </c>
      <c r="AR68">
        <v>2400.5500000000002</v>
      </c>
      <c r="AS68">
        <v>2537.61</v>
      </c>
      <c r="AT68">
        <v>1826.52</v>
      </c>
      <c r="AU68">
        <v>1905.65</v>
      </c>
      <c r="AV68">
        <v>1983.61</v>
      </c>
      <c r="AW68">
        <v>2060.41</v>
      </c>
      <c r="AX68">
        <v>2136.0700000000002</v>
      </c>
      <c r="AY68">
        <v>2210.61</v>
      </c>
      <c r="AZ68">
        <v>2284.0300000000002</v>
      </c>
      <c r="BA68">
        <v>2356.37</v>
      </c>
      <c r="BB68">
        <v>0</v>
      </c>
      <c r="BC68">
        <v>0</v>
      </c>
      <c r="BD68">
        <v>0</v>
      </c>
      <c r="BE68">
        <v>0</v>
      </c>
      <c r="BF68">
        <v>0</v>
      </c>
      <c r="BG68">
        <v>0</v>
      </c>
      <c r="BH68"/>
      <c r="BI68"/>
      <c r="BJ68"/>
      <c r="BK68"/>
      <c r="BL68"/>
      <c r="BM68"/>
      <c r="BN68"/>
      <c r="BO68"/>
      <c r="BP68"/>
      <c r="BQ68"/>
      <c r="BR68"/>
      <c r="BS68"/>
      <c r="BT68"/>
    </row>
    <row r="69" spans="1:72">
      <c r="A69" t="s">
        <v>493</v>
      </c>
      <c r="B69">
        <v>142131.64000000001</v>
      </c>
      <c r="C69">
        <v>137153.57999999999</v>
      </c>
      <c r="D69">
        <v>133111.88</v>
      </c>
      <c r="E69">
        <v>143366.82999999999</v>
      </c>
      <c r="F69">
        <v>139300.72</v>
      </c>
      <c r="G69">
        <v>134696.99</v>
      </c>
      <c r="H69">
        <v>0</v>
      </c>
      <c r="I69">
        <v>129767.74</v>
      </c>
      <c r="J69">
        <v>125543.05</v>
      </c>
      <c r="K69">
        <v>121318.36</v>
      </c>
      <c r="L69">
        <v>117093.68</v>
      </c>
      <c r="M69">
        <v>0</v>
      </c>
      <c r="N69">
        <v>0</v>
      </c>
      <c r="O69">
        <v>0</v>
      </c>
      <c r="P69">
        <v>77317.789999999994</v>
      </c>
      <c r="Q69">
        <v>0</v>
      </c>
      <c r="R69">
        <v>0</v>
      </c>
      <c r="S69">
        <v>0</v>
      </c>
      <c r="T69">
        <v>67360.89</v>
      </c>
      <c r="U69">
        <v>65121.16</v>
      </c>
      <c r="V69">
        <v>62881.43</v>
      </c>
      <c r="W69">
        <v>60641.7</v>
      </c>
      <c r="X69">
        <v>0</v>
      </c>
      <c r="Y69">
        <v>0</v>
      </c>
      <c r="Z69">
        <v>0</v>
      </c>
      <c r="AA69">
        <v>0</v>
      </c>
      <c r="AB69">
        <v>46944.17</v>
      </c>
      <c r="AC69">
        <v>45381.33</v>
      </c>
      <c r="AD69">
        <v>43818.49</v>
      </c>
      <c r="AE69">
        <v>0</v>
      </c>
      <c r="AF69">
        <v>40692.800000000003</v>
      </c>
      <c r="AG69">
        <v>0</v>
      </c>
      <c r="AH69">
        <v>38484.26</v>
      </c>
      <c r="AI69">
        <v>0</v>
      </c>
      <c r="AJ69">
        <v>0</v>
      </c>
      <c r="AK69">
        <v>0</v>
      </c>
      <c r="AL69">
        <v>0</v>
      </c>
      <c r="AM69">
        <v>0</v>
      </c>
      <c r="AN69">
        <v>0</v>
      </c>
      <c r="AO69">
        <v>0</v>
      </c>
      <c r="AP69">
        <v>0</v>
      </c>
      <c r="AQ69">
        <v>0</v>
      </c>
      <c r="AR69">
        <v>0</v>
      </c>
      <c r="AS69">
        <v>0</v>
      </c>
      <c r="AT69">
        <v>0</v>
      </c>
      <c r="AU69">
        <v>27457.65</v>
      </c>
      <c r="AV69">
        <v>0</v>
      </c>
      <c r="AW69">
        <v>0</v>
      </c>
      <c r="AX69">
        <v>0</v>
      </c>
      <c r="AY69">
        <v>0</v>
      </c>
      <c r="AZ69">
        <v>0</v>
      </c>
      <c r="BA69">
        <v>0</v>
      </c>
      <c r="BB69">
        <v>0</v>
      </c>
      <c r="BC69">
        <v>0</v>
      </c>
      <c r="BD69">
        <v>0</v>
      </c>
      <c r="BE69">
        <v>0</v>
      </c>
      <c r="BF69">
        <v>0</v>
      </c>
      <c r="BG69">
        <v>0</v>
      </c>
      <c r="BH69"/>
      <c r="BI69"/>
      <c r="BJ69"/>
      <c r="BK69"/>
      <c r="BL69"/>
      <c r="BM69"/>
      <c r="BN69"/>
      <c r="BO69"/>
      <c r="BP69"/>
      <c r="BQ69"/>
      <c r="BR69"/>
      <c r="BS69"/>
      <c r="BT69"/>
    </row>
    <row r="70" spans="1:72">
      <c r="A70" t="s">
        <v>494</v>
      </c>
      <c r="B70">
        <v>408468.51</v>
      </c>
      <c r="C70">
        <v>506380.44</v>
      </c>
      <c r="D70">
        <v>435826.4</v>
      </c>
      <c r="E70">
        <v>399271.03</v>
      </c>
      <c r="F70">
        <v>354037.99</v>
      </c>
      <c r="G70">
        <v>359359.65</v>
      </c>
      <c r="H70">
        <v>254525.56</v>
      </c>
      <c r="I70">
        <v>0</v>
      </c>
      <c r="J70">
        <v>0</v>
      </c>
      <c r="K70">
        <v>0</v>
      </c>
      <c r="L70">
        <v>310191.23</v>
      </c>
      <c r="M70">
        <v>271384.03999999998</v>
      </c>
      <c r="N70">
        <v>298114.84000000003</v>
      </c>
      <c r="O70">
        <v>282464.28999999998</v>
      </c>
      <c r="P70">
        <v>244676.89</v>
      </c>
      <c r="Q70">
        <v>348552.36</v>
      </c>
      <c r="R70">
        <v>264728.08</v>
      </c>
      <c r="S70">
        <v>342175.97</v>
      </c>
      <c r="T70">
        <v>378397.63</v>
      </c>
      <c r="U70">
        <v>336899.81</v>
      </c>
      <c r="V70">
        <v>340164.61</v>
      </c>
      <c r="W70">
        <v>335412.31</v>
      </c>
      <c r="X70">
        <v>250738.62</v>
      </c>
      <c r="Y70">
        <v>207452.45</v>
      </c>
      <c r="Z70">
        <v>145976.71</v>
      </c>
      <c r="AA70">
        <v>144676.53</v>
      </c>
      <c r="AB70">
        <v>66551.22</v>
      </c>
      <c r="AC70">
        <v>53540.11</v>
      </c>
      <c r="AD70">
        <v>113109.17</v>
      </c>
      <c r="AE70">
        <v>140813.79999999999</v>
      </c>
      <c r="AF70">
        <v>135575.79</v>
      </c>
      <c r="AG70">
        <v>52489.19</v>
      </c>
      <c r="AH70">
        <v>67319.47</v>
      </c>
      <c r="AI70">
        <v>41692.910000000003</v>
      </c>
      <c r="AJ70">
        <v>4490.4399999999996</v>
      </c>
      <c r="AK70">
        <v>41656.839999999997</v>
      </c>
      <c r="AL70">
        <v>83547.600000000006</v>
      </c>
      <c r="AM70">
        <v>191398.75</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row>
    <row r="71" spans="1:72">
      <c r="A71" t="s">
        <v>495</v>
      </c>
      <c r="B71">
        <v>21345.59</v>
      </c>
      <c r="C71">
        <v>11399.89</v>
      </c>
      <c r="D71">
        <v>24473.86</v>
      </c>
      <c r="E71">
        <v>24347.88</v>
      </c>
      <c r="F71">
        <v>24469.15</v>
      </c>
      <c r="G71">
        <v>18190.27</v>
      </c>
      <c r="H71">
        <v>150699.73000000001</v>
      </c>
      <c r="I71">
        <v>7101.18</v>
      </c>
      <c r="J71">
        <v>7065.18</v>
      </c>
      <c r="K71">
        <v>7106.18</v>
      </c>
      <c r="L71">
        <v>7129.33</v>
      </c>
      <c r="M71">
        <v>117217.82</v>
      </c>
      <c r="N71">
        <v>113711.55</v>
      </c>
      <c r="O71">
        <v>86440.77</v>
      </c>
      <c r="P71">
        <v>6354.75</v>
      </c>
      <c r="Q71">
        <v>81243.600000000006</v>
      </c>
      <c r="R71">
        <v>78788.37</v>
      </c>
      <c r="S71">
        <v>76312.850000000006</v>
      </c>
      <c r="T71">
        <v>8320.7999999999993</v>
      </c>
      <c r="U71">
        <v>8316.6</v>
      </c>
      <c r="V71">
        <v>8356</v>
      </c>
      <c r="W71">
        <v>8339.59</v>
      </c>
      <c r="X71">
        <v>66801.17</v>
      </c>
      <c r="Y71">
        <v>59770.89</v>
      </c>
      <c r="Z71">
        <v>58046.07</v>
      </c>
      <c r="AA71">
        <v>56360.9</v>
      </c>
      <c r="AB71">
        <v>6911.57</v>
      </c>
      <c r="AC71">
        <v>6911.57</v>
      </c>
      <c r="AD71">
        <v>7005.26</v>
      </c>
      <c r="AE71">
        <v>48028.4</v>
      </c>
      <c r="AF71">
        <v>5799.76</v>
      </c>
      <c r="AG71">
        <v>45388.29</v>
      </c>
      <c r="AH71">
        <v>5724.76</v>
      </c>
      <c r="AI71">
        <v>43071</v>
      </c>
      <c r="AJ71">
        <v>48055.39</v>
      </c>
      <c r="AK71">
        <v>46144.12</v>
      </c>
      <c r="AL71">
        <v>44519.78</v>
      </c>
      <c r="AM71">
        <v>42697.33</v>
      </c>
      <c r="AN71">
        <v>40524.92</v>
      </c>
      <c r="AO71">
        <v>39119.370000000003</v>
      </c>
      <c r="AP71">
        <v>37870.26</v>
      </c>
      <c r="AQ71">
        <v>36429.19</v>
      </c>
      <c r="AR71">
        <v>35259.550000000003</v>
      </c>
      <c r="AS71">
        <v>33857.53</v>
      </c>
      <c r="AT71">
        <v>32385.7</v>
      </c>
      <c r="AU71">
        <v>3487.99</v>
      </c>
      <c r="AV71">
        <v>3455.95</v>
      </c>
      <c r="AW71">
        <v>3294.14</v>
      </c>
      <c r="AX71">
        <v>3294.14</v>
      </c>
      <c r="AY71">
        <v>3299.81</v>
      </c>
      <c r="AZ71">
        <v>3306.29</v>
      </c>
      <c r="BA71">
        <v>2945.09</v>
      </c>
      <c r="BB71">
        <v>2945.09</v>
      </c>
      <c r="BC71">
        <v>14718</v>
      </c>
      <c r="BD71">
        <v>14718</v>
      </c>
      <c r="BE71">
        <v>36151</v>
      </c>
      <c r="BF71">
        <v>37083</v>
      </c>
      <c r="BG71">
        <v>37137</v>
      </c>
      <c r="BH71"/>
      <c r="BI71"/>
      <c r="BJ71"/>
      <c r="BK71"/>
      <c r="BL71"/>
      <c r="BM71"/>
      <c r="BN71"/>
      <c r="BO71"/>
      <c r="BP71"/>
      <c r="BQ71"/>
      <c r="BR71"/>
      <c r="BS71"/>
      <c r="BT71"/>
    </row>
    <row r="72" spans="1:72">
      <c r="A72" t="s">
        <v>327</v>
      </c>
      <c r="B72">
        <v>2450966.39</v>
      </c>
      <c r="C72">
        <v>1838401.06</v>
      </c>
      <c r="D72">
        <v>2081341.67</v>
      </c>
      <c r="E72">
        <v>2379371.7000000002</v>
      </c>
      <c r="F72">
        <v>2098207.87</v>
      </c>
      <c r="G72">
        <v>2052746.9</v>
      </c>
      <c r="H72">
        <v>1575825.28</v>
      </c>
      <c r="I72">
        <v>1186618.92</v>
      </c>
      <c r="J72">
        <v>991108.23</v>
      </c>
      <c r="K72">
        <v>1034424.54</v>
      </c>
      <c r="L72">
        <v>434414.23</v>
      </c>
      <c r="M72">
        <v>388601.86</v>
      </c>
      <c r="N72">
        <v>411826.39</v>
      </c>
      <c r="O72">
        <v>368905.06</v>
      </c>
      <c r="P72">
        <v>328349.43</v>
      </c>
      <c r="Q72">
        <v>431765.95</v>
      </c>
      <c r="R72">
        <v>351996.45</v>
      </c>
      <c r="S72">
        <v>433478.82</v>
      </c>
      <c r="T72">
        <v>498079.31</v>
      </c>
      <c r="U72">
        <v>483347.57</v>
      </c>
      <c r="V72">
        <v>513422.04</v>
      </c>
      <c r="W72">
        <v>535423.6</v>
      </c>
      <c r="X72">
        <v>477579.79</v>
      </c>
      <c r="Y72">
        <v>456273.33</v>
      </c>
      <c r="Z72">
        <v>443282.78</v>
      </c>
      <c r="AA72">
        <v>494507.43</v>
      </c>
      <c r="AB72">
        <v>468086.96</v>
      </c>
      <c r="AC72">
        <v>507723</v>
      </c>
      <c r="AD72">
        <v>620032.91</v>
      </c>
      <c r="AE72">
        <v>699152.2</v>
      </c>
      <c r="AF72">
        <v>746588.35</v>
      </c>
      <c r="AG72">
        <v>510544.02</v>
      </c>
      <c r="AH72">
        <v>571960.57999999996</v>
      </c>
      <c r="AI72">
        <v>592960.56999999995</v>
      </c>
      <c r="AJ72">
        <v>326006.09000000003</v>
      </c>
      <c r="AK72">
        <v>390451.8</v>
      </c>
      <c r="AL72">
        <v>457168.51</v>
      </c>
      <c r="AM72">
        <v>492203.48</v>
      </c>
      <c r="AN72">
        <v>224030.97</v>
      </c>
      <c r="AO72">
        <v>168139.11</v>
      </c>
      <c r="AP72">
        <v>51905.42</v>
      </c>
      <c r="AQ72">
        <v>57783.92</v>
      </c>
      <c r="AR72">
        <v>82035.399999999994</v>
      </c>
      <c r="AS72">
        <v>109735.27</v>
      </c>
      <c r="AT72">
        <v>132850</v>
      </c>
      <c r="AU72">
        <v>160458.95000000001</v>
      </c>
      <c r="AV72">
        <v>158344.1</v>
      </c>
      <c r="AW72">
        <v>186504.19</v>
      </c>
      <c r="AX72">
        <v>211854.88</v>
      </c>
      <c r="AY72">
        <v>240144.42</v>
      </c>
      <c r="AZ72">
        <v>265454.98</v>
      </c>
      <c r="BA72">
        <v>310602.77</v>
      </c>
      <c r="BB72">
        <v>351437.95</v>
      </c>
      <c r="BC72">
        <v>367370</v>
      </c>
      <c r="BD72">
        <v>350938</v>
      </c>
      <c r="BE72">
        <v>377615</v>
      </c>
      <c r="BF72">
        <v>413739</v>
      </c>
      <c r="BG72">
        <v>458525</v>
      </c>
      <c r="BH72"/>
      <c r="BI72"/>
      <c r="BJ72"/>
      <c r="BK72"/>
      <c r="BL72"/>
      <c r="BM72"/>
      <c r="BN72"/>
      <c r="BO72"/>
      <c r="BP72"/>
      <c r="BQ72"/>
      <c r="BR72"/>
      <c r="BS72"/>
      <c r="BT72"/>
    </row>
    <row r="73" spans="1:72">
      <c r="A73" t="s">
        <v>328</v>
      </c>
      <c r="B73">
        <v>9500252.6400000006</v>
      </c>
      <c r="C73">
        <v>8969250.5299999993</v>
      </c>
      <c r="D73">
        <v>8895741.0999999996</v>
      </c>
      <c r="E73">
        <v>9004016.9600000009</v>
      </c>
      <c r="F73">
        <v>8168823.9400000004</v>
      </c>
      <c r="G73">
        <v>7807972.1699999999</v>
      </c>
      <c r="H73">
        <v>7701217.9000000004</v>
      </c>
      <c r="I73">
        <v>6954811.5700000003</v>
      </c>
      <c r="J73">
        <v>6710598.96</v>
      </c>
      <c r="K73">
        <v>5905858.1699999999</v>
      </c>
      <c r="L73">
        <v>5215935.9800000004</v>
      </c>
      <c r="M73">
        <v>4942341.33</v>
      </c>
      <c r="N73">
        <v>3403170.45</v>
      </c>
      <c r="O73">
        <v>2918636.01</v>
      </c>
      <c r="P73">
        <v>2580724.11</v>
      </c>
      <c r="Q73">
        <v>3210168.92</v>
      </c>
      <c r="R73">
        <v>3241472.97</v>
      </c>
      <c r="S73">
        <v>3362400.29</v>
      </c>
      <c r="T73">
        <v>3586755.55</v>
      </c>
      <c r="U73">
        <v>3392461.79</v>
      </c>
      <c r="V73">
        <v>3455646.22</v>
      </c>
      <c r="W73">
        <v>3753022.41</v>
      </c>
      <c r="X73">
        <v>3705618.37</v>
      </c>
      <c r="Y73">
        <v>3697490.2</v>
      </c>
      <c r="Z73">
        <v>3654337.58</v>
      </c>
      <c r="AA73">
        <v>3301418.61</v>
      </c>
      <c r="AB73">
        <v>3605112.57</v>
      </c>
      <c r="AC73">
        <v>3390606.37</v>
      </c>
      <c r="AD73">
        <v>3546810.52</v>
      </c>
      <c r="AE73">
        <v>3773293.99</v>
      </c>
      <c r="AF73">
        <v>3869528.09</v>
      </c>
      <c r="AG73">
        <v>3505274.37</v>
      </c>
      <c r="AH73">
        <v>2902153.22</v>
      </c>
      <c r="AI73">
        <v>3129970.21</v>
      </c>
      <c r="AJ73">
        <v>2568138.58</v>
      </c>
      <c r="AK73">
        <v>2350990.31</v>
      </c>
      <c r="AL73">
        <v>3016301.42</v>
      </c>
      <c r="AM73">
        <v>2943072.81</v>
      </c>
      <c r="AN73">
        <v>2057618.82</v>
      </c>
      <c r="AO73">
        <v>1851595.1</v>
      </c>
      <c r="AP73">
        <v>1873908.05</v>
      </c>
      <c r="AQ73">
        <v>2077105.78</v>
      </c>
      <c r="AR73">
        <v>2020030.4</v>
      </c>
      <c r="AS73">
        <v>1969784.28</v>
      </c>
      <c r="AT73">
        <v>1873798.24</v>
      </c>
      <c r="AU73">
        <v>1967604.86</v>
      </c>
      <c r="AV73">
        <v>1927645.71</v>
      </c>
      <c r="AW73">
        <v>1828311.72</v>
      </c>
      <c r="AX73">
        <v>1825077.04</v>
      </c>
      <c r="AY73">
        <v>1674227.06</v>
      </c>
      <c r="AZ73">
        <v>1699907.75</v>
      </c>
      <c r="BA73">
        <v>1805640.92</v>
      </c>
      <c r="BB73">
        <v>1831713.73</v>
      </c>
      <c r="BC73">
        <v>1785955</v>
      </c>
      <c r="BD73">
        <v>1806322</v>
      </c>
      <c r="BE73">
        <v>1806752</v>
      </c>
      <c r="BF73">
        <v>1760208</v>
      </c>
      <c r="BG73">
        <v>1737460</v>
      </c>
      <c r="BH73"/>
      <c r="BI73"/>
      <c r="BJ73"/>
      <c r="BK73"/>
      <c r="BL73"/>
      <c r="BM73"/>
      <c r="BN73"/>
      <c r="BO73"/>
      <c r="BP73"/>
      <c r="BQ73"/>
      <c r="BR73"/>
      <c r="BS73"/>
      <c r="BT73"/>
    </row>
    <row r="74" spans="1:72">
      <c r="A74" t="s">
        <v>496</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497</v>
      </c>
      <c r="B75">
        <v>126000</v>
      </c>
      <c r="C75">
        <v>126000</v>
      </c>
      <c r="D75">
        <v>126000</v>
      </c>
      <c r="E75">
        <v>150000</v>
      </c>
      <c r="F75">
        <v>150000</v>
      </c>
      <c r="G75">
        <v>150000</v>
      </c>
      <c r="H75">
        <v>150000</v>
      </c>
      <c r="I75">
        <v>150000</v>
      </c>
      <c r="J75">
        <v>150000</v>
      </c>
      <c r="K75">
        <v>150000</v>
      </c>
      <c r="L75">
        <v>150000</v>
      </c>
      <c r="M75">
        <v>150000</v>
      </c>
      <c r="N75">
        <v>150000</v>
      </c>
      <c r="O75">
        <v>150000</v>
      </c>
      <c r="P75">
        <v>150000</v>
      </c>
      <c r="Q75">
        <v>150000</v>
      </c>
      <c r="R75">
        <v>150000</v>
      </c>
      <c r="S75">
        <v>150000</v>
      </c>
      <c r="T75">
        <v>150000</v>
      </c>
      <c r="U75">
        <v>150000</v>
      </c>
      <c r="V75">
        <v>150000</v>
      </c>
      <c r="W75">
        <v>150000</v>
      </c>
      <c r="X75">
        <v>150000</v>
      </c>
      <c r="Y75">
        <v>150000</v>
      </c>
      <c r="Z75">
        <v>150000</v>
      </c>
      <c r="AA75">
        <v>150000</v>
      </c>
      <c r="AB75">
        <v>150000</v>
      </c>
      <c r="AC75">
        <v>150000</v>
      </c>
      <c r="AD75">
        <v>150000</v>
      </c>
      <c r="AE75">
        <v>150000</v>
      </c>
      <c r="AF75">
        <v>150000</v>
      </c>
      <c r="AG75">
        <v>150000</v>
      </c>
      <c r="AH75">
        <v>150000</v>
      </c>
      <c r="AI75">
        <v>150000</v>
      </c>
      <c r="AJ75">
        <v>150000</v>
      </c>
      <c r="AK75">
        <v>150000</v>
      </c>
      <c r="AL75">
        <v>150000</v>
      </c>
      <c r="AM75">
        <v>150000</v>
      </c>
      <c r="AN75">
        <v>150000</v>
      </c>
      <c r="AO75">
        <v>150000</v>
      </c>
      <c r="AP75">
        <v>150000</v>
      </c>
      <c r="AQ75">
        <v>150000</v>
      </c>
      <c r="AR75">
        <v>150000</v>
      </c>
      <c r="AS75">
        <v>150000</v>
      </c>
      <c r="AT75">
        <v>150000</v>
      </c>
      <c r="AU75">
        <v>150000</v>
      </c>
      <c r="AV75">
        <v>150000</v>
      </c>
      <c r="AW75">
        <v>150000</v>
      </c>
      <c r="AX75">
        <v>150000</v>
      </c>
      <c r="AY75">
        <v>150000</v>
      </c>
      <c r="AZ75">
        <v>150000</v>
      </c>
      <c r="BA75">
        <v>150000</v>
      </c>
      <c r="BB75">
        <v>150000</v>
      </c>
      <c r="BC75">
        <v>150000</v>
      </c>
      <c r="BD75">
        <v>150000</v>
      </c>
      <c r="BE75">
        <v>150000</v>
      </c>
      <c r="BF75">
        <v>150000</v>
      </c>
      <c r="BG75">
        <v>150000</v>
      </c>
      <c r="BH75"/>
      <c r="BI75"/>
      <c r="BJ75"/>
      <c r="BK75"/>
      <c r="BL75"/>
      <c r="BM75"/>
      <c r="BN75"/>
      <c r="BO75"/>
      <c r="BP75"/>
      <c r="BQ75"/>
      <c r="BR75"/>
      <c r="BS75"/>
      <c r="BT75"/>
    </row>
    <row r="76" spans="1:72">
      <c r="A76" t="s">
        <v>498</v>
      </c>
      <c r="B76">
        <v>126000</v>
      </c>
      <c r="C76">
        <v>126000</v>
      </c>
      <c r="D76">
        <v>126000</v>
      </c>
      <c r="E76">
        <v>150000</v>
      </c>
      <c r="F76">
        <v>150000</v>
      </c>
      <c r="G76">
        <v>150000</v>
      </c>
      <c r="H76">
        <v>150000</v>
      </c>
      <c r="I76">
        <v>150000</v>
      </c>
      <c r="J76">
        <v>150000</v>
      </c>
      <c r="K76">
        <v>150000</v>
      </c>
      <c r="L76">
        <v>150000</v>
      </c>
      <c r="M76">
        <v>150000</v>
      </c>
      <c r="N76">
        <v>150000</v>
      </c>
      <c r="O76">
        <v>150000</v>
      </c>
      <c r="P76">
        <v>150000</v>
      </c>
      <c r="Q76">
        <v>150000</v>
      </c>
      <c r="R76">
        <v>150000</v>
      </c>
      <c r="S76">
        <v>150000</v>
      </c>
      <c r="T76">
        <v>150000</v>
      </c>
      <c r="U76">
        <v>150000</v>
      </c>
      <c r="V76">
        <v>150000</v>
      </c>
      <c r="W76">
        <v>150000</v>
      </c>
      <c r="X76">
        <v>150000</v>
      </c>
      <c r="Y76">
        <v>150000</v>
      </c>
      <c r="Z76">
        <v>150000</v>
      </c>
      <c r="AA76">
        <v>150000</v>
      </c>
      <c r="AB76">
        <v>150000</v>
      </c>
      <c r="AC76">
        <v>150000</v>
      </c>
      <c r="AD76">
        <v>150000</v>
      </c>
      <c r="AE76">
        <v>150000</v>
      </c>
      <c r="AF76">
        <v>150000</v>
      </c>
      <c r="AG76">
        <v>150000</v>
      </c>
      <c r="AH76">
        <v>150000</v>
      </c>
      <c r="AI76">
        <v>150000</v>
      </c>
      <c r="AJ76">
        <v>150000</v>
      </c>
      <c r="AK76">
        <v>150000</v>
      </c>
      <c r="AL76">
        <v>150000</v>
      </c>
      <c r="AM76">
        <v>150000</v>
      </c>
      <c r="AN76">
        <v>150000</v>
      </c>
      <c r="AO76">
        <v>150000</v>
      </c>
      <c r="AP76">
        <v>150000</v>
      </c>
      <c r="AQ76">
        <v>150000</v>
      </c>
      <c r="AR76">
        <v>150000</v>
      </c>
      <c r="AS76">
        <v>150000</v>
      </c>
      <c r="AT76">
        <v>150000</v>
      </c>
      <c r="AU76">
        <v>150000</v>
      </c>
      <c r="AV76">
        <v>150000</v>
      </c>
      <c r="AW76">
        <v>150000</v>
      </c>
      <c r="AX76">
        <v>150000</v>
      </c>
      <c r="AY76">
        <v>150000</v>
      </c>
      <c r="AZ76">
        <v>150000</v>
      </c>
      <c r="BA76">
        <v>150000</v>
      </c>
      <c r="BB76">
        <v>150000</v>
      </c>
      <c r="BC76">
        <v>150000</v>
      </c>
      <c r="BD76">
        <v>150000</v>
      </c>
      <c r="BE76">
        <v>150000</v>
      </c>
      <c r="BF76">
        <v>150000</v>
      </c>
      <c r="BG76">
        <v>150000</v>
      </c>
      <c r="BH76"/>
      <c r="BI76"/>
      <c r="BJ76"/>
      <c r="BK76"/>
      <c r="BL76"/>
      <c r="BM76"/>
      <c r="BN76"/>
      <c r="BO76"/>
      <c r="BP76"/>
      <c r="BQ76"/>
      <c r="BR76"/>
      <c r="BS76"/>
      <c r="BT76"/>
    </row>
    <row r="77" spans="1:72">
      <c r="A77" t="s">
        <v>499</v>
      </c>
      <c r="B77">
        <v>120000</v>
      </c>
      <c r="C77">
        <v>120000</v>
      </c>
      <c r="D77">
        <v>120000</v>
      </c>
      <c r="E77">
        <v>120000</v>
      </c>
      <c r="F77">
        <v>120000</v>
      </c>
      <c r="G77">
        <v>120000</v>
      </c>
      <c r="H77">
        <v>120000</v>
      </c>
      <c r="I77">
        <v>120000</v>
      </c>
      <c r="J77">
        <v>120000</v>
      </c>
      <c r="K77">
        <v>120000</v>
      </c>
      <c r="L77">
        <v>120000</v>
      </c>
      <c r="M77">
        <v>120000</v>
      </c>
      <c r="N77">
        <v>120000</v>
      </c>
      <c r="O77">
        <v>120000</v>
      </c>
      <c r="P77">
        <v>120000</v>
      </c>
      <c r="Q77">
        <v>120000</v>
      </c>
      <c r="R77">
        <v>120000</v>
      </c>
      <c r="S77">
        <v>120000</v>
      </c>
      <c r="T77">
        <v>120000</v>
      </c>
      <c r="U77">
        <v>120000</v>
      </c>
      <c r="V77">
        <v>120000</v>
      </c>
      <c r="W77">
        <v>120000</v>
      </c>
      <c r="X77">
        <v>120000</v>
      </c>
      <c r="Y77">
        <v>120000</v>
      </c>
      <c r="Z77">
        <v>120000</v>
      </c>
      <c r="AA77">
        <v>120000</v>
      </c>
      <c r="AB77">
        <v>120000</v>
      </c>
      <c r="AC77">
        <v>120000</v>
      </c>
      <c r="AD77">
        <v>120000</v>
      </c>
      <c r="AE77">
        <v>120000</v>
      </c>
      <c r="AF77">
        <v>120000</v>
      </c>
      <c r="AG77">
        <v>120000</v>
      </c>
      <c r="AH77">
        <v>120000</v>
      </c>
      <c r="AI77">
        <v>120000</v>
      </c>
      <c r="AJ77">
        <v>120000</v>
      </c>
      <c r="AK77">
        <v>120000</v>
      </c>
      <c r="AL77">
        <v>120000</v>
      </c>
      <c r="AM77">
        <v>120000</v>
      </c>
      <c r="AN77">
        <v>120000</v>
      </c>
      <c r="AO77">
        <v>120000</v>
      </c>
      <c r="AP77">
        <v>120000</v>
      </c>
      <c r="AQ77">
        <v>120000</v>
      </c>
      <c r="AR77">
        <v>120000</v>
      </c>
      <c r="AS77">
        <v>120000</v>
      </c>
      <c r="AT77">
        <v>120000</v>
      </c>
      <c r="AU77">
        <v>120000</v>
      </c>
      <c r="AV77">
        <v>120000</v>
      </c>
      <c r="AW77">
        <v>120000</v>
      </c>
      <c r="AX77">
        <v>120000</v>
      </c>
      <c r="AY77">
        <v>120000</v>
      </c>
      <c r="AZ77">
        <v>120000</v>
      </c>
      <c r="BA77">
        <v>120000</v>
      </c>
      <c r="BB77">
        <v>120000</v>
      </c>
      <c r="BC77">
        <v>120000</v>
      </c>
      <c r="BD77">
        <v>120000</v>
      </c>
      <c r="BE77">
        <v>120000</v>
      </c>
      <c r="BF77">
        <v>120000</v>
      </c>
      <c r="BG77">
        <v>120000</v>
      </c>
      <c r="BH77"/>
      <c r="BI77"/>
      <c r="BJ77"/>
      <c r="BK77"/>
      <c r="BL77"/>
      <c r="BM77"/>
      <c r="BN77"/>
      <c r="BO77"/>
      <c r="BP77"/>
      <c r="BQ77"/>
      <c r="BR77"/>
      <c r="BS77"/>
      <c r="BT77"/>
    </row>
    <row r="78" spans="1:72">
      <c r="A78" t="s">
        <v>500</v>
      </c>
      <c r="B78">
        <v>120000</v>
      </c>
      <c r="C78">
        <v>120000</v>
      </c>
      <c r="D78">
        <v>120000</v>
      </c>
      <c r="E78">
        <v>120000</v>
      </c>
      <c r="F78">
        <v>120000</v>
      </c>
      <c r="G78">
        <v>120000</v>
      </c>
      <c r="H78">
        <v>120000</v>
      </c>
      <c r="I78">
        <v>120000</v>
      </c>
      <c r="J78">
        <v>120000</v>
      </c>
      <c r="K78">
        <v>120000</v>
      </c>
      <c r="L78">
        <v>120000</v>
      </c>
      <c r="M78">
        <v>120000</v>
      </c>
      <c r="N78">
        <v>120000</v>
      </c>
      <c r="O78">
        <v>120000</v>
      </c>
      <c r="P78">
        <v>120000</v>
      </c>
      <c r="Q78">
        <v>120000</v>
      </c>
      <c r="R78">
        <v>120000</v>
      </c>
      <c r="S78">
        <v>120000</v>
      </c>
      <c r="T78">
        <v>120000</v>
      </c>
      <c r="U78">
        <v>120000</v>
      </c>
      <c r="V78">
        <v>120000</v>
      </c>
      <c r="W78">
        <v>120000</v>
      </c>
      <c r="X78">
        <v>120000</v>
      </c>
      <c r="Y78">
        <v>120000</v>
      </c>
      <c r="Z78">
        <v>120000</v>
      </c>
      <c r="AA78">
        <v>120000</v>
      </c>
      <c r="AB78">
        <v>120000</v>
      </c>
      <c r="AC78">
        <v>120000</v>
      </c>
      <c r="AD78">
        <v>120000</v>
      </c>
      <c r="AE78">
        <v>120000</v>
      </c>
      <c r="AF78">
        <v>120000</v>
      </c>
      <c r="AG78">
        <v>120000</v>
      </c>
      <c r="AH78">
        <v>120000</v>
      </c>
      <c r="AI78">
        <v>120000</v>
      </c>
      <c r="AJ78">
        <v>120000</v>
      </c>
      <c r="AK78">
        <v>120000</v>
      </c>
      <c r="AL78">
        <v>120000</v>
      </c>
      <c r="AM78">
        <v>120000</v>
      </c>
      <c r="AN78">
        <v>120000</v>
      </c>
      <c r="AO78">
        <v>120000</v>
      </c>
      <c r="AP78">
        <v>120000</v>
      </c>
      <c r="AQ78">
        <v>120000</v>
      </c>
      <c r="AR78">
        <v>120000</v>
      </c>
      <c r="AS78">
        <v>120000</v>
      </c>
      <c r="AT78">
        <v>120000</v>
      </c>
      <c r="AU78">
        <v>120000</v>
      </c>
      <c r="AV78">
        <v>120000</v>
      </c>
      <c r="AW78">
        <v>120000</v>
      </c>
      <c r="AX78">
        <v>120000</v>
      </c>
      <c r="AY78">
        <v>120000</v>
      </c>
      <c r="AZ78">
        <v>120000</v>
      </c>
      <c r="BA78">
        <v>120000</v>
      </c>
      <c r="BB78">
        <v>120000</v>
      </c>
      <c r="BC78">
        <v>120000</v>
      </c>
      <c r="BD78">
        <v>120000</v>
      </c>
      <c r="BE78">
        <v>120000</v>
      </c>
      <c r="BF78">
        <v>120000</v>
      </c>
      <c r="BG78">
        <v>120000</v>
      </c>
      <c r="BH78"/>
      <c r="BI78"/>
      <c r="BJ78"/>
      <c r="BK78"/>
      <c r="BL78"/>
      <c r="BM78"/>
      <c r="BN78"/>
      <c r="BO78"/>
      <c r="BP78"/>
      <c r="BQ78"/>
      <c r="BR78"/>
      <c r="BS78"/>
      <c r="BT78"/>
    </row>
    <row r="79" spans="1:72">
      <c r="A79" t="s">
        <v>504</v>
      </c>
      <c r="B79">
        <v>10582659.74</v>
      </c>
      <c r="C79">
        <v>10223353.960000001</v>
      </c>
      <c r="D79">
        <v>9881107.4399999995</v>
      </c>
      <c r="E79">
        <v>10109841.289999999</v>
      </c>
      <c r="F79">
        <v>9924289.2599999998</v>
      </c>
      <c r="G79">
        <v>9039146.4399999995</v>
      </c>
      <c r="H79">
        <v>9221396.6699999999</v>
      </c>
      <c r="I79">
        <v>9020723.9199999999</v>
      </c>
      <c r="J79">
        <v>8991479.0500000007</v>
      </c>
      <c r="K79">
        <v>8945967.0299999993</v>
      </c>
      <c r="L79">
        <v>8809177.2100000009</v>
      </c>
      <c r="M79">
        <v>8859999.2300000004</v>
      </c>
      <c r="N79">
        <v>8768635.9199999999</v>
      </c>
      <c r="O79">
        <v>8656919.4399999995</v>
      </c>
      <c r="P79">
        <v>8427761.4100000001</v>
      </c>
      <c r="Q79">
        <v>8403982.5600000005</v>
      </c>
      <c r="R79">
        <v>7900012.5099999998</v>
      </c>
      <c r="S79">
        <v>7467655.2199999997</v>
      </c>
      <c r="T79">
        <v>7258424.54</v>
      </c>
      <c r="U79">
        <v>7162555.9100000001</v>
      </c>
      <c r="V79">
        <v>6870735.3899999997</v>
      </c>
      <c r="W79">
        <v>6532665.5499999998</v>
      </c>
      <c r="X79">
        <v>6413367.9000000004</v>
      </c>
      <c r="Y79">
        <v>6228239.3099999996</v>
      </c>
      <c r="Z79">
        <v>6056961.1600000001</v>
      </c>
      <c r="AA79">
        <v>5745349.9699999997</v>
      </c>
      <c r="AB79">
        <v>5559541.4900000002</v>
      </c>
      <c r="AC79">
        <v>5360968.2300000004</v>
      </c>
      <c r="AD79">
        <v>5175914.63</v>
      </c>
      <c r="AE79">
        <v>4919852.22</v>
      </c>
      <c r="AF79">
        <v>4786963.7</v>
      </c>
      <c r="AG79">
        <v>4688385.9800000004</v>
      </c>
      <c r="AH79">
        <v>4299043.04</v>
      </c>
      <c r="AI79">
        <v>4051019.61</v>
      </c>
      <c r="AJ79">
        <v>3968468.96</v>
      </c>
      <c r="AK79">
        <v>3850333.01</v>
      </c>
      <c r="AL79">
        <v>3797360.67</v>
      </c>
      <c r="AM79">
        <v>3639764.81</v>
      </c>
      <c r="AN79">
        <v>3339298.92</v>
      </c>
      <c r="AO79">
        <v>3365635.33</v>
      </c>
      <c r="AP79">
        <v>2497367.83</v>
      </c>
      <c r="AQ79">
        <v>2350963.35</v>
      </c>
      <c r="AR79">
        <v>2205707.84</v>
      </c>
      <c r="AS79">
        <v>2031631.19</v>
      </c>
      <c r="AT79">
        <v>1916890.63</v>
      </c>
      <c r="AU79">
        <v>1773621.96</v>
      </c>
      <c r="AV79">
        <v>1620313.72</v>
      </c>
      <c r="AW79">
        <v>1473971.39</v>
      </c>
      <c r="AX79">
        <v>1328500.8799999999</v>
      </c>
      <c r="AY79">
        <v>1292290.46</v>
      </c>
      <c r="AZ79">
        <v>1190118.49</v>
      </c>
      <c r="BA79">
        <v>1104106.31</v>
      </c>
      <c r="BB79">
        <v>1077790.07</v>
      </c>
      <c r="BC79">
        <v>1057790</v>
      </c>
      <c r="BD79">
        <v>989042</v>
      </c>
      <c r="BE79">
        <v>895463</v>
      </c>
      <c r="BF79">
        <v>866347</v>
      </c>
      <c r="BG79">
        <v>830128</v>
      </c>
      <c r="BH79"/>
      <c r="BI79"/>
      <c r="BJ79"/>
      <c r="BK79"/>
      <c r="BL79"/>
      <c r="BM79"/>
      <c r="BN79"/>
      <c r="BO79"/>
      <c r="BP79"/>
      <c r="BQ79"/>
      <c r="BR79"/>
      <c r="BS79"/>
      <c r="BT79"/>
    </row>
    <row r="80" spans="1:72">
      <c r="A80" t="s">
        <v>505</v>
      </c>
      <c r="B80">
        <v>15000</v>
      </c>
      <c r="C80">
        <v>15000</v>
      </c>
      <c r="D80">
        <v>15000</v>
      </c>
      <c r="E80">
        <v>15000</v>
      </c>
      <c r="F80">
        <v>15000</v>
      </c>
      <c r="G80">
        <v>15000</v>
      </c>
      <c r="H80">
        <v>15000</v>
      </c>
      <c r="I80">
        <v>15000</v>
      </c>
      <c r="J80">
        <v>15000</v>
      </c>
      <c r="K80">
        <v>15000</v>
      </c>
      <c r="L80">
        <v>15000</v>
      </c>
      <c r="M80">
        <v>15000</v>
      </c>
      <c r="N80">
        <v>15000</v>
      </c>
      <c r="O80">
        <v>15000</v>
      </c>
      <c r="P80">
        <v>15000</v>
      </c>
      <c r="Q80">
        <v>15000</v>
      </c>
      <c r="R80">
        <v>15000</v>
      </c>
      <c r="S80">
        <v>15000</v>
      </c>
      <c r="T80">
        <v>15000</v>
      </c>
      <c r="U80">
        <v>15000</v>
      </c>
      <c r="V80">
        <v>15000</v>
      </c>
      <c r="W80">
        <v>15000</v>
      </c>
      <c r="X80">
        <v>15000</v>
      </c>
      <c r="Y80">
        <v>15000</v>
      </c>
      <c r="Z80">
        <v>15000</v>
      </c>
      <c r="AA80">
        <v>15000</v>
      </c>
      <c r="AB80">
        <v>15000</v>
      </c>
      <c r="AC80">
        <v>15000</v>
      </c>
      <c r="AD80">
        <v>15000</v>
      </c>
      <c r="AE80">
        <v>15000</v>
      </c>
      <c r="AF80">
        <v>15000</v>
      </c>
      <c r="AG80">
        <v>15000</v>
      </c>
      <c r="AH80">
        <v>15000</v>
      </c>
      <c r="AI80">
        <v>15000</v>
      </c>
      <c r="AJ80">
        <v>15000</v>
      </c>
      <c r="AK80">
        <v>15000</v>
      </c>
      <c r="AL80">
        <v>15000</v>
      </c>
      <c r="AM80">
        <v>15000</v>
      </c>
      <c r="AN80">
        <v>15000</v>
      </c>
      <c r="AO80">
        <v>15000</v>
      </c>
      <c r="AP80">
        <v>15000</v>
      </c>
      <c r="AQ80">
        <v>15000</v>
      </c>
      <c r="AR80">
        <v>15000</v>
      </c>
      <c r="AS80">
        <v>15000</v>
      </c>
      <c r="AT80">
        <v>15000</v>
      </c>
      <c r="AU80">
        <v>15000</v>
      </c>
      <c r="AV80">
        <v>15000</v>
      </c>
      <c r="AW80">
        <v>15000</v>
      </c>
      <c r="AX80">
        <v>15000</v>
      </c>
      <c r="AY80">
        <v>15000</v>
      </c>
      <c r="AZ80">
        <v>15000</v>
      </c>
      <c r="BA80">
        <v>15000</v>
      </c>
      <c r="BB80">
        <v>15000</v>
      </c>
      <c r="BC80">
        <v>15000</v>
      </c>
      <c r="BD80">
        <v>15000</v>
      </c>
      <c r="BE80">
        <v>15000</v>
      </c>
      <c r="BF80">
        <v>15000</v>
      </c>
      <c r="BG80">
        <v>15000</v>
      </c>
      <c r="BH80"/>
      <c r="BI80"/>
      <c r="BJ80"/>
      <c r="BK80"/>
      <c r="BL80"/>
      <c r="BM80"/>
      <c r="BN80"/>
      <c r="BO80"/>
      <c r="BP80"/>
      <c r="BQ80"/>
      <c r="BR80"/>
      <c r="BS80"/>
      <c r="BT80"/>
    </row>
    <row r="81" spans="1:72">
      <c r="A81" t="s">
        <v>506</v>
      </c>
      <c r="B81">
        <v>15000</v>
      </c>
      <c r="C81">
        <v>15000</v>
      </c>
      <c r="D81">
        <v>15000</v>
      </c>
      <c r="E81">
        <v>15000</v>
      </c>
      <c r="F81">
        <v>15000</v>
      </c>
      <c r="G81">
        <v>15000</v>
      </c>
      <c r="H81">
        <v>15000</v>
      </c>
      <c r="I81">
        <v>15000</v>
      </c>
      <c r="J81">
        <v>15000</v>
      </c>
      <c r="K81">
        <v>15000</v>
      </c>
      <c r="L81">
        <v>15000</v>
      </c>
      <c r="M81">
        <v>15000</v>
      </c>
      <c r="N81">
        <v>15000</v>
      </c>
      <c r="O81">
        <v>15000</v>
      </c>
      <c r="P81">
        <v>15000</v>
      </c>
      <c r="Q81">
        <v>15000</v>
      </c>
      <c r="R81">
        <v>15000</v>
      </c>
      <c r="S81">
        <v>15000</v>
      </c>
      <c r="T81">
        <v>15000</v>
      </c>
      <c r="U81">
        <v>15000</v>
      </c>
      <c r="V81">
        <v>15000</v>
      </c>
      <c r="W81">
        <v>15000</v>
      </c>
      <c r="X81">
        <v>15000</v>
      </c>
      <c r="Y81">
        <v>15000</v>
      </c>
      <c r="Z81">
        <v>15000</v>
      </c>
      <c r="AA81">
        <v>15000</v>
      </c>
      <c r="AB81">
        <v>15000</v>
      </c>
      <c r="AC81">
        <v>15000</v>
      </c>
      <c r="AD81">
        <v>15000</v>
      </c>
      <c r="AE81">
        <v>15000</v>
      </c>
      <c r="AF81">
        <v>15000</v>
      </c>
      <c r="AG81">
        <v>15000</v>
      </c>
      <c r="AH81">
        <v>15000</v>
      </c>
      <c r="AI81">
        <v>15000</v>
      </c>
      <c r="AJ81">
        <v>15000</v>
      </c>
      <c r="AK81">
        <v>15000</v>
      </c>
      <c r="AL81">
        <v>15000</v>
      </c>
      <c r="AM81">
        <v>15000</v>
      </c>
      <c r="AN81">
        <v>15000</v>
      </c>
      <c r="AO81">
        <v>15000</v>
      </c>
      <c r="AP81">
        <v>15000</v>
      </c>
      <c r="AQ81">
        <v>15000</v>
      </c>
      <c r="AR81">
        <v>15000</v>
      </c>
      <c r="AS81">
        <v>15000</v>
      </c>
      <c r="AT81">
        <v>15000</v>
      </c>
      <c r="AU81">
        <v>15000</v>
      </c>
      <c r="AV81">
        <v>15000</v>
      </c>
      <c r="AW81">
        <v>15000</v>
      </c>
      <c r="AX81">
        <v>15000</v>
      </c>
      <c r="AY81">
        <v>15000</v>
      </c>
      <c r="AZ81">
        <v>15000</v>
      </c>
      <c r="BA81">
        <v>15000</v>
      </c>
      <c r="BB81">
        <v>15000</v>
      </c>
      <c r="BC81">
        <v>15000</v>
      </c>
      <c r="BD81">
        <v>15000</v>
      </c>
      <c r="BE81">
        <v>15000</v>
      </c>
      <c r="BF81">
        <v>15000</v>
      </c>
      <c r="BG81">
        <v>15000</v>
      </c>
      <c r="BH81"/>
      <c r="BI81"/>
      <c r="BJ81"/>
      <c r="BK81"/>
      <c r="BL81"/>
      <c r="BM81"/>
      <c r="BN81"/>
      <c r="BO81"/>
      <c r="BP81"/>
      <c r="BQ81"/>
      <c r="BR81"/>
      <c r="BS81"/>
      <c r="BT81"/>
    </row>
    <row r="82" spans="1:72">
      <c r="A82" t="s">
        <v>329</v>
      </c>
      <c r="B82">
        <v>10567659.74</v>
      </c>
      <c r="C82">
        <v>10208353.960000001</v>
      </c>
      <c r="D82">
        <v>9866107.4399999995</v>
      </c>
      <c r="E82">
        <v>10094841.289999999</v>
      </c>
      <c r="F82">
        <v>9909289.2599999998</v>
      </c>
      <c r="G82">
        <v>9024146.4399999995</v>
      </c>
      <c r="H82">
        <v>9206396.6699999999</v>
      </c>
      <c r="I82">
        <v>9005723.9199999999</v>
      </c>
      <c r="J82">
        <v>8976479.0500000007</v>
      </c>
      <c r="K82">
        <v>8930967.0299999993</v>
      </c>
      <c r="L82">
        <v>8794177.2100000009</v>
      </c>
      <c r="M82">
        <v>8844999.2300000004</v>
      </c>
      <c r="N82">
        <v>8753635.9199999999</v>
      </c>
      <c r="O82">
        <v>8641919.4399999995</v>
      </c>
      <c r="P82">
        <v>8412761.4100000001</v>
      </c>
      <c r="Q82">
        <v>8388982.5600000005</v>
      </c>
      <c r="R82">
        <v>7885012.5099999998</v>
      </c>
      <c r="S82">
        <v>7452655.2199999997</v>
      </c>
      <c r="T82">
        <v>7243424.54</v>
      </c>
      <c r="U82">
        <v>7147555.9100000001</v>
      </c>
      <c r="V82">
        <v>6855735.3899999997</v>
      </c>
      <c r="W82">
        <v>6517665.5499999998</v>
      </c>
      <c r="X82">
        <v>6398367.9000000004</v>
      </c>
      <c r="Y82">
        <v>6213239.3099999996</v>
      </c>
      <c r="Z82">
        <v>6041961.1600000001</v>
      </c>
      <c r="AA82">
        <v>5730349.9699999997</v>
      </c>
      <c r="AB82">
        <v>5544541.4900000002</v>
      </c>
      <c r="AC82">
        <v>5345968.2300000004</v>
      </c>
      <c r="AD82">
        <v>5160914.63</v>
      </c>
      <c r="AE82">
        <v>4904852.22</v>
      </c>
      <c r="AF82">
        <v>4771963.7</v>
      </c>
      <c r="AG82">
        <v>4673385.9800000004</v>
      </c>
      <c r="AH82">
        <v>4284043.04</v>
      </c>
      <c r="AI82">
        <v>4036019.61</v>
      </c>
      <c r="AJ82">
        <v>3953468.96</v>
      </c>
      <c r="AK82">
        <v>3835333.01</v>
      </c>
      <c r="AL82">
        <v>3782360.67</v>
      </c>
      <c r="AM82">
        <v>3624764.81</v>
      </c>
      <c r="AN82">
        <v>3324298.92</v>
      </c>
      <c r="AO82">
        <v>3350635.33</v>
      </c>
      <c r="AP82">
        <v>2482367.83</v>
      </c>
      <c r="AQ82">
        <v>2335963.35</v>
      </c>
      <c r="AR82">
        <v>2190707.84</v>
      </c>
      <c r="AS82">
        <v>2016631.19</v>
      </c>
      <c r="AT82">
        <v>1901890.63</v>
      </c>
      <c r="AU82">
        <v>1758621.96</v>
      </c>
      <c r="AV82">
        <v>1605313.72</v>
      </c>
      <c r="AW82">
        <v>1458971.39</v>
      </c>
      <c r="AX82">
        <v>1313500.8799999999</v>
      </c>
      <c r="AY82">
        <v>1277290.46</v>
      </c>
      <c r="AZ82">
        <v>1175118.49</v>
      </c>
      <c r="BA82">
        <v>1089106.31</v>
      </c>
      <c r="BB82">
        <v>1062790.07</v>
      </c>
      <c r="BC82">
        <v>1042790</v>
      </c>
      <c r="BD82">
        <v>974042</v>
      </c>
      <c r="BE82">
        <v>880463</v>
      </c>
      <c r="BF82">
        <v>851347</v>
      </c>
      <c r="BG82">
        <v>815128</v>
      </c>
      <c r="BH82"/>
      <c r="BI82"/>
      <c r="BJ82"/>
      <c r="BK82"/>
      <c r="BL82"/>
      <c r="BM82"/>
      <c r="BN82"/>
      <c r="BO82"/>
      <c r="BP82"/>
      <c r="BQ82"/>
      <c r="BR82"/>
      <c r="BS82"/>
      <c r="BT82"/>
    </row>
    <row r="83" spans="1:72">
      <c r="A83" t="s">
        <v>507</v>
      </c>
      <c r="B83">
        <v>1337068.24</v>
      </c>
      <c r="C83">
        <v>1707197.04</v>
      </c>
      <c r="D83">
        <v>1418036.27</v>
      </c>
      <c r="E83">
        <v>1246514.56</v>
      </c>
      <c r="F83">
        <v>1107553.3600000001</v>
      </c>
      <c r="G83">
        <v>1529028.89</v>
      </c>
      <c r="H83">
        <v>1103299.33</v>
      </c>
      <c r="I83">
        <v>-245909.31</v>
      </c>
      <c r="J83">
        <v>70367.81</v>
      </c>
      <c r="K83">
        <v>-412791.02</v>
      </c>
      <c r="L83">
        <v>1409487.56</v>
      </c>
      <c r="M83">
        <v>1275716.3999999999</v>
      </c>
      <c r="N83">
        <v>1380018.3</v>
      </c>
      <c r="O83">
        <v>1297093.42</v>
      </c>
      <c r="P83">
        <v>1140534.94</v>
      </c>
      <c r="Q83">
        <v>1553488.34</v>
      </c>
      <c r="R83">
        <v>1212483.02</v>
      </c>
      <c r="S83">
        <v>1518601.92</v>
      </c>
      <c r="T83">
        <v>1660468.86</v>
      </c>
      <c r="U83">
        <v>1487764.42</v>
      </c>
      <c r="V83">
        <v>1499581.38</v>
      </c>
      <c r="W83">
        <v>1475957.37</v>
      </c>
      <c r="X83">
        <v>1135195.3799999999</v>
      </c>
      <c r="Y83">
        <v>946066.24</v>
      </c>
      <c r="Z83">
        <v>696626.7</v>
      </c>
      <c r="AA83">
        <v>691093.08</v>
      </c>
      <c r="AB83">
        <v>376389.85</v>
      </c>
      <c r="AC83">
        <v>329346.65999999997</v>
      </c>
      <c r="AD83">
        <v>554804.02</v>
      </c>
      <c r="AE83">
        <v>667006.07999999996</v>
      </c>
      <c r="AF83">
        <v>641495.04000000004</v>
      </c>
      <c r="AG83">
        <v>309707.33</v>
      </c>
      <c r="AH83">
        <v>269277.87</v>
      </c>
      <c r="AI83">
        <v>166719.82</v>
      </c>
      <c r="AJ83">
        <v>17833.080000000002</v>
      </c>
      <c r="AK83">
        <v>166434.12</v>
      </c>
      <c r="AL83">
        <v>333850.71000000002</v>
      </c>
      <c r="AM83">
        <v>765221.4</v>
      </c>
      <c r="AN83">
        <v>254199.61</v>
      </c>
      <c r="AO83">
        <v>332080.56</v>
      </c>
      <c r="AP83">
        <v>280490.52</v>
      </c>
      <c r="AQ83">
        <v>324933.2</v>
      </c>
      <c r="AR83">
        <v>137613.78</v>
      </c>
      <c r="AS83">
        <v>81402.350000000006</v>
      </c>
      <c r="AT83">
        <v>181645.11</v>
      </c>
      <c r="AU83">
        <v>229888.62</v>
      </c>
      <c r="AV83">
        <v>578493.84</v>
      </c>
      <c r="AW83">
        <v>615124.07999999996</v>
      </c>
      <c r="AX83">
        <v>564983.25</v>
      </c>
      <c r="AY83">
        <v>511512.5</v>
      </c>
      <c r="AZ83">
        <v>506290.27</v>
      </c>
      <c r="BA83">
        <v>512290.77</v>
      </c>
      <c r="BB83">
        <v>493537.49</v>
      </c>
      <c r="BC83">
        <v>460586</v>
      </c>
      <c r="BD83">
        <v>464699</v>
      </c>
      <c r="BE83">
        <v>457087</v>
      </c>
      <c r="BF83">
        <v>457880</v>
      </c>
      <c r="BG83">
        <v>458715</v>
      </c>
      <c r="BH83"/>
      <c r="BI83"/>
      <c r="BJ83"/>
      <c r="BK83"/>
      <c r="BL83"/>
      <c r="BM83"/>
      <c r="BN83"/>
      <c r="BO83"/>
      <c r="BP83"/>
      <c r="BQ83"/>
      <c r="BR83"/>
      <c r="BS83"/>
      <c r="BT83"/>
    </row>
    <row r="84" spans="1:72">
      <c r="A84" t="s">
        <v>508</v>
      </c>
      <c r="B84">
        <v>0</v>
      </c>
      <c r="C84">
        <v>0</v>
      </c>
      <c r="D84">
        <v>0</v>
      </c>
      <c r="E84">
        <v>0</v>
      </c>
      <c r="F84">
        <v>0</v>
      </c>
      <c r="G84">
        <v>0</v>
      </c>
      <c r="H84">
        <v>1103299.33</v>
      </c>
      <c r="I84">
        <v>0</v>
      </c>
      <c r="J84">
        <v>0</v>
      </c>
      <c r="K84">
        <v>0</v>
      </c>
      <c r="L84">
        <v>0</v>
      </c>
      <c r="M84">
        <v>1275716.3999999999</v>
      </c>
      <c r="N84">
        <v>1380018.3</v>
      </c>
      <c r="O84">
        <v>1297093.42</v>
      </c>
      <c r="P84">
        <v>0</v>
      </c>
      <c r="Q84">
        <v>1553488.34</v>
      </c>
      <c r="R84">
        <v>1212483.02</v>
      </c>
      <c r="S84">
        <v>1518601.92</v>
      </c>
      <c r="T84">
        <v>1660468.86</v>
      </c>
      <c r="U84">
        <v>1487764.42</v>
      </c>
      <c r="V84">
        <v>1499581.38</v>
      </c>
      <c r="W84">
        <v>1475957.37</v>
      </c>
      <c r="X84">
        <v>1135195.3799999999</v>
      </c>
      <c r="Y84">
        <v>946066.24</v>
      </c>
      <c r="Z84">
        <v>696626.7</v>
      </c>
      <c r="AA84">
        <v>691093.08</v>
      </c>
      <c r="AB84">
        <v>376389.85</v>
      </c>
      <c r="AC84">
        <v>329346.65999999997</v>
      </c>
      <c r="AD84">
        <v>554804.02</v>
      </c>
      <c r="AE84">
        <v>667006.07999999996</v>
      </c>
      <c r="AF84">
        <v>641495.04000000004</v>
      </c>
      <c r="AG84">
        <v>309707.33</v>
      </c>
      <c r="AH84">
        <v>269277.87</v>
      </c>
      <c r="AI84">
        <v>166719.82</v>
      </c>
      <c r="AJ84">
        <v>17833.080000000002</v>
      </c>
      <c r="AK84">
        <v>166434.12</v>
      </c>
      <c r="AL84">
        <v>333850.71000000002</v>
      </c>
      <c r="AM84">
        <v>765221.4</v>
      </c>
      <c r="AN84">
        <v>254199.61</v>
      </c>
      <c r="AO84">
        <v>332080.56</v>
      </c>
      <c r="AP84">
        <v>280490.52</v>
      </c>
      <c r="AQ84">
        <v>324933.2</v>
      </c>
      <c r="AR84">
        <v>137613.78</v>
      </c>
      <c r="AS84">
        <v>81402.350000000006</v>
      </c>
      <c r="AT84">
        <v>181645.11</v>
      </c>
      <c r="AU84">
        <v>229888.62</v>
      </c>
      <c r="AV84">
        <v>578493.84</v>
      </c>
      <c r="AW84">
        <v>615124.07999999996</v>
      </c>
      <c r="AX84">
        <v>564983.25</v>
      </c>
      <c r="AY84">
        <v>511512.5</v>
      </c>
      <c r="AZ84">
        <v>506290.27</v>
      </c>
      <c r="BA84">
        <v>512290.77</v>
      </c>
      <c r="BB84">
        <v>493537.49</v>
      </c>
      <c r="BC84">
        <v>460586</v>
      </c>
      <c r="BD84">
        <v>464699</v>
      </c>
      <c r="BE84">
        <v>457087</v>
      </c>
      <c r="BF84">
        <v>457880</v>
      </c>
      <c r="BG84">
        <v>458715</v>
      </c>
      <c r="BH84"/>
      <c r="BI84"/>
      <c r="BJ84"/>
      <c r="BK84"/>
      <c r="BL84"/>
      <c r="BM84"/>
      <c r="BN84"/>
      <c r="BO84"/>
      <c r="BP84"/>
      <c r="BQ84"/>
      <c r="BR84"/>
      <c r="BS84"/>
      <c r="BT84"/>
    </row>
    <row r="85" spans="1:72">
      <c r="A85" t="s">
        <v>2409</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449925.69</v>
      </c>
      <c r="AW85">
        <v>450713.08</v>
      </c>
      <c r="AX85">
        <v>451500.47</v>
      </c>
      <c r="AY85">
        <v>452279.31</v>
      </c>
      <c r="AZ85">
        <v>453049.58</v>
      </c>
      <c r="BA85">
        <v>453809.96</v>
      </c>
      <c r="BB85">
        <v>454570.34</v>
      </c>
      <c r="BC85">
        <v>455323</v>
      </c>
      <c r="BD85">
        <v>456066</v>
      </c>
      <c r="BE85">
        <v>456801</v>
      </c>
      <c r="BF85">
        <v>457535</v>
      </c>
      <c r="BG85">
        <v>458262</v>
      </c>
      <c r="BH85"/>
      <c r="BI85"/>
      <c r="BJ85"/>
      <c r="BK85"/>
      <c r="BL85"/>
      <c r="BM85"/>
      <c r="BN85"/>
      <c r="BO85"/>
      <c r="BP85"/>
      <c r="BQ85"/>
      <c r="BR85"/>
      <c r="BS85"/>
      <c r="BT85"/>
    </row>
    <row r="86" spans="1:72">
      <c r="A86" t="s">
        <v>511</v>
      </c>
      <c r="B86">
        <v>0</v>
      </c>
      <c r="C86">
        <v>0</v>
      </c>
      <c r="D86">
        <v>0</v>
      </c>
      <c r="E86">
        <v>0</v>
      </c>
      <c r="F86">
        <v>0</v>
      </c>
      <c r="G86">
        <v>0</v>
      </c>
      <c r="H86">
        <v>1103299.33</v>
      </c>
      <c r="I86">
        <v>0</v>
      </c>
      <c r="J86">
        <v>0</v>
      </c>
      <c r="K86">
        <v>0</v>
      </c>
      <c r="L86">
        <v>0</v>
      </c>
      <c r="M86">
        <v>1275716.3999999999</v>
      </c>
      <c r="N86">
        <v>1380018.3</v>
      </c>
      <c r="O86">
        <v>1297093.42</v>
      </c>
      <c r="P86">
        <v>0</v>
      </c>
      <c r="Q86">
        <v>1553488.34</v>
      </c>
      <c r="R86">
        <v>1212483.02</v>
      </c>
      <c r="S86">
        <v>1518601.92</v>
      </c>
      <c r="T86">
        <v>1660468.86</v>
      </c>
      <c r="U86">
        <v>1487764.42</v>
      </c>
      <c r="V86">
        <v>1499581.38</v>
      </c>
      <c r="W86">
        <v>1475957.37</v>
      </c>
      <c r="X86">
        <v>1135195.3799999999</v>
      </c>
      <c r="Y86">
        <v>946066.24</v>
      </c>
      <c r="Z86">
        <v>696626.7</v>
      </c>
      <c r="AA86">
        <v>691093.08</v>
      </c>
      <c r="AB86">
        <v>376389.85</v>
      </c>
      <c r="AC86">
        <v>329346.65999999997</v>
      </c>
      <c r="AD86">
        <v>554804.02</v>
      </c>
      <c r="AE86">
        <v>667006.07999999996</v>
      </c>
      <c r="AF86">
        <v>641495.04000000004</v>
      </c>
      <c r="AG86">
        <v>309707.33</v>
      </c>
      <c r="AH86">
        <v>269277.87</v>
      </c>
      <c r="AI86">
        <v>166719.82</v>
      </c>
      <c r="AJ86">
        <v>17833.080000000002</v>
      </c>
      <c r="AK86">
        <v>166434.12</v>
      </c>
      <c r="AL86">
        <v>333850.71000000002</v>
      </c>
      <c r="AM86">
        <v>765221.4</v>
      </c>
      <c r="AN86">
        <v>254199.61</v>
      </c>
      <c r="AO86">
        <v>332080.56</v>
      </c>
      <c r="AP86">
        <v>280490.52</v>
      </c>
      <c r="AQ86">
        <v>324933.2</v>
      </c>
      <c r="AR86">
        <v>137613.78</v>
      </c>
      <c r="AS86">
        <v>81402.350000000006</v>
      </c>
      <c r="AT86">
        <v>181645.11</v>
      </c>
      <c r="AU86">
        <v>229888.62</v>
      </c>
      <c r="AV86">
        <v>128568.15</v>
      </c>
      <c r="AW86">
        <v>164411</v>
      </c>
      <c r="AX86">
        <v>113482.77</v>
      </c>
      <c r="AY86">
        <v>59233.19</v>
      </c>
      <c r="AZ86">
        <v>53240.69</v>
      </c>
      <c r="BA86">
        <v>58480.81</v>
      </c>
      <c r="BB86">
        <v>38967.15</v>
      </c>
      <c r="BC86">
        <v>5263</v>
      </c>
      <c r="BD86">
        <v>8633</v>
      </c>
      <c r="BE86">
        <v>286</v>
      </c>
      <c r="BF86">
        <v>345</v>
      </c>
      <c r="BG86">
        <v>453</v>
      </c>
      <c r="BH86"/>
      <c r="BI86"/>
      <c r="BJ86"/>
      <c r="BK86"/>
      <c r="BL86"/>
      <c r="BM86"/>
      <c r="BN86"/>
      <c r="BO86"/>
      <c r="BP86"/>
      <c r="BQ86"/>
      <c r="BR86"/>
      <c r="BS86"/>
      <c r="BT86"/>
    </row>
    <row r="87" spans="1:72">
      <c r="A87" t="s">
        <v>513</v>
      </c>
      <c r="B87">
        <v>1337068.24</v>
      </c>
      <c r="C87">
        <v>1707197.04</v>
      </c>
      <c r="D87">
        <v>1418036.27</v>
      </c>
      <c r="E87">
        <v>1246514.56</v>
      </c>
      <c r="F87">
        <v>1107553.3600000001</v>
      </c>
      <c r="G87">
        <v>1529028.89</v>
      </c>
      <c r="H87">
        <v>0</v>
      </c>
      <c r="I87">
        <v>-245909.31</v>
      </c>
      <c r="J87">
        <v>70367.81</v>
      </c>
      <c r="K87">
        <v>-412791.02</v>
      </c>
      <c r="L87">
        <v>1409487.56</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c r="BI87"/>
      <c r="BJ87"/>
      <c r="BK87"/>
      <c r="BL87"/>
      <c r="BM87"/>
      <c r="BN87"/>
      <c r="BO87"/>
      <c r="BP87"/>
      <c r="BQ87"/>
      <c r="BR87"/>
      <c r="BS87"/>
      <c r="BT87"/>
    </row>
    <row r="88" spans="1:72">
      <c r="A88" t="s">
        <v>330</v>
      </c>
      <c r="B88">
        <v>12039727.98</v>
      </c>
      <c r="C88">
        <v>12050551</v>
      </c>
      <c r="D88">
        <v>11419143.699999999</v>
      </c>
      <c r="E88">
        <v>11476355.85</v>
      </c>
      <c r="F88">
        <v>11151842.619999999</v>
      </c>
      <c r="G88">
        <v>10688175.33</v>
      </c>
      <c r="H88">
        <v>10444696</v>
      </c>
      <c r="I88">
        <v>8894814.6099999994</v>
      </c>
      <c r="J88">
        <v>9181846.8599999994</v>
      </c>
      <c r="K88">
        <v>8653176.0099999998</v>
      </c>
      <c r="L88">
        <v>10338664.77</v>
      </c>
      <c r="M88">
        <v>10255715.630000001</v>
      </c>
      <c r="N88">
        <v>10268654.220000001</v>
      </c>
      <c r="O88">
        <v>10074012.859999999</v>
      </c>
      <c r="P88">
        <v>9688296.3499999996</v>
      </c>
      <c r="Q88">
        <v>10077470.9</v>
      </c>
      <c r="R88">
        <v>9232495.5299999993</v>
      </c>
      <c r="S88">
        <v>9106257.1400000006</v>
      </c>
      <c r="T88">
        <v>9038893.4000000004</v>
      </c>
      <c r="U88">
        <v>8770320.3200000003</v>
      </c>
      <c r="V88">
        <v>8490316.7599999998</v>
      </c>
      <c r="W88">
        <v>8128622.9100000001</v>
      </c>
      <c r="X88">
        <v>7668563.2800000003</v>
      </c>
      <c r="Y88">
        <v>7294305.5499999998</v>
      </c>
      <c r="Z88">
        <v>6873587.8600000003</v>
      </c>
      <c r="AA88">
        <v>6556443.0499999998</v>
      </c>
      <c r="AB88">
        <v>6055931.3399999999</v>
      </c>
      <c r="AC88">
        <v>5810314.8899999997</v>
      </c>
      <c r="AD88">
        <v>5850718.6500000004</v>
      </c>
      <c r="AE88">
        <v>5706858.29</v>
      </c>
      <c r="AF88">
        <v>5548458.7400000002</v>
      </c>
      <c r="AG88">
        <v>5118093.3</v>
      </c>
      <c r="AH88">
        <v>4688320.91</v>
      </c>
      <c r="AI88">
        <v>4337739.4400000004</v>
      </c>
      <c r="AJ88">
        <v>4106302.04</v>
      </c>
      <c r="AK88">
        <v>4136767.13</v>
      </c>
      <c r="AL88">
        <v>4251211.37</v>
      </c>
      <c r="AM88">
        <v>4524986.21</v>
      </c>
      <c r="AN88">
        <v>3713498.53</v>
      </c>
      <c r="AO88">
        <v>3817715.9</v>
      </c>
      <c r="AP88">
        <v>2897858.35</v>
      </c>
      <c r="AQ88">
        <v>2795896.55</v>
      </c>
      <c r="AR88">
        <v>2463321.62</v>
      </c>
      <c r="AS88">
        <v>2233033.54</v>
      </c>
      <c r="AT88">
        <v>2218535.7400000002</v>
      </c>
      <c r="AU88">
        <v>2123510.58</v>
      </c>
      <c r="AV88">
        <v>2318807.56</v>
      </c>
      <c r="AW88">
        <v>2209095.4700000002</v>
      </c>
      <c r="AX88">
        <v>2013484.13</v>
      </c>
      <c r="AY88">
        <v>1923802.95</v>
      </c>
      <c r="AZ88">
        <v>1816408.75</v>
      </c>
      <c r="BA88">
        <v>1736397.08</v>
      </c>
      <c r="BB88">
        <v>1691327.56</v>
      </c>
      <c r="BC88">
        <v>1638376</v>
      </c>
      <c r="BD88">
        <v>1573741</v>
      </c>
      <c r="BE88">
        <v>1472550</v>
      </c>
      <c r="BF88">
        <v>1444227</v>
      </c>
      <c r="BG88">
        <v>1408843</v>
      </c>
      <c r="BH88"/>
      <c r="BI88"/>
      <c r="BJ88"/>
      <c r="BK88"/>
      <c r="BL88"/>
      <c r="BM88"/>
      <c r="BN88"/>
      <c r="BO88"/>
      <c r="BP88"/>
      <c r="BQ88"/>
      <c r="BR88"/>
      <c r="BS88"/>
      <c r="BT88"/>
    </row>
    <row r="89" spans="1:72">
      <c r="A89" t="s">
        <v>515</v>
      </c>
      <c r="B89">
        <v>12039727.98</v>
      </c>
      <c r="C89">
        <v>12050551</v>
      </c>
      <c r="D89">
        <v>11419143.699999999</v>
      </c>
      <c r="E89">
        <v>11476355.85</v>
      </c>
      <c r="F89">
        <v>11151842.619999999</v>
      </c>
      <c r="G89">
        <v>10688175.33</v>
      </c>
      <c r="H89">
        <v>10444696</v>
      </c>
      <c r="I89">
        <v>8894814.6099999994</v>
      </c>
      <c r="J89">
        <v>9181846.8599999994</v>
      </c>
      <c r="K89">
        <v>8653176.0099999998</v>
      </c>
      <c r="L89">
        <v>10338664.77</v>
      </c>
      <c r="M89">
        <v>10255715.630000001</v>
      </c>
      <c r="N89">
        <v>10268654.220000001</v>
      </c>
      <c r="O89">
        <v>10074012.859999999</v>
      </c>
      <c r="P89">
        <v>9688296.3499999996</v>
      </c>
      <c r="Q89">
        <v>10077470.9</v>
      </c>
      <c r="R89">
        <v>9232495.5299999993</v>
      </c>
      <c r="S89">
        <v>9106257.1400000006</v>
      </c>
      <c r="T89">
        <v>9038893.4000000004</v>
      </c>
      <c r="U89">
        <v>8770320.3200000003</v>
      </c>
      <c r="V89">
        <v>8490316.7599999998</v>
      </c>
      <c r="W89">
        <v>8128622.9100000001</v>
      </c>
      <c r="X89">
        <v>7668563.2800000003</v>
      </c>
      <c r="Y89">
        <v>7294305.5499999998</v>
      </c>
      <c r="Z89">
        <v>6873587.8600000003</v>
      </c>
      <c r="AA89">
        <v>6556443.0499999998</v>
      </c>
      <c r="AB89">
        <v>6055931.3399999999</v>
      </c>
      <c r="AC89">
        <v>5810314.8899999997</v>
      </c>
      <c r="AD89">
        <v>5850718.6500000004</v>
      </c>
      <c r="AE89">
        <v>5706858.29</v>
      </c>
      <c r="AF89">
        <v>5548458.7400000002</v>
      </c>
      <c r="AG89">
        <v>5118093.3</v>
      </c>
      <c r="AH89">
        <v>4688320.91</v>
      </c>
      <c r="AI89">
        <v>4337739.4400000004</v>
      </c>
      <c r="AJ89">
        <v>4106302.04</v>
      </c>
      <c r="AK89">
        <v>4136767.13</v>
      </c>
      <c r="AL89">
        <v>4251211.37</v>
      </c>
      <c r="AM89">
        <v>4524986.21</v>
      </c>
      <c r="AN89">
        <v>3713498.53</v>
      </c>
      <c r="AO89">
        <v>3817715.9</v>
      </c>
      <c r="AP89">
        <v>2897858.35</v>
      </c>
      <c r="AQ89">
        <v>2795896.55</v>
      </c>
      <c r="AR89">
        <v>2463321.62</v>
      </c>
      <c r="AS89">
        <v>2233033.54</v>
      </c>
      <c r="AT89">
        <v>2218535.7400000002</v>
      </c>
      <c r="AU89">
        <v>2123510.58</v>
      </c>
      <c r="AV89">
        <v>2318807.56</v>
      </c>
      <c r="AW89">
        <v>2209095.4700000002</v>
      </c>
      <c r="AX89">
        <v>2013484.13</v>
      </c>
      <c r="AY89">
        <v>1923802.95</v>
      </c>
      <c r="AZ89">
        <v>1816408.75</v>
      </c>
      <c r="BA89">
        <v>1736397.08</v>
      </c>
      <c r="BB89">
        <v>1691327.56</v>
      </c>
      <c r="BC89">
        <v>1638376</v>
      </c>
      <c r="BD89">
        <v>1573741</v>
      </c>
      <c r="BE89">
        <v>1472550</v>
      </c>
      <c r="BF89">
        <v>1444227</v>
      </c>
      <c r="BG89">
        <v>1408843</v>
      </c>
      <c r="BH89"/>
      <c r="BI89"/>
      <c r="BJ89"/>
      <c r="BK89"/>
      <c r="BL89"/>
      <c r="BM89"/>
      <c r="BN89"/>
      <c r="BO89"/>
      <c r="BP89"/>
      <c r="BQ89"/>
      <c r="BR89"/>
      <c r="BS89"/>
      <c r="BT89"/>
    </row>
    <row r="90" spans="1:72">
      <c r="A90" t="s">
        <v>516</v>
      </c>
      <c r="B90">
        <v>21539980.620000001</v>
      </c>
      <c r="C90">
        <v>21019801.52</v>
      </c>
      <c r="D90">
        <v>20314884.809999999</v>
      </c>
      <c r="E90">
        <v>20480372.809999999</v>
      </c>
      <c r="F90">
        <v>19320666.559999999</v>
      </c>
      <c r="G90">
        <v>18496147.489999998</v>
      </c>
      <c r="H90">
        <v>18145913.899999999</v>
      </c>
      <c r="I90">
        <v>15849626.18</v>
      </c>
      <c r="J90">
        <v>15892445.82</v>
      </c>
      <c r="K90">
        <v>14559034.18</v>
      </c>
      <c r="L90">
        <v>15554600.75</v>
      </c>
      <c r="M90">
        <v>15198056.960000001</v>
      </c>
      <c r="N90">
        <v>13671824.67</v>
      </c>
      <c r="O90">
        <v>12992648.869999999</v>
      </c>
      <c r="P90">
        <v>12269020.460000001</v>
      </c>
      <c r="Q90">
        <v>13287639.82</v>
      </c>
      <c r="R90">
        <v>12473968.5</v>
      </c>
      <c r="S90">
        <v>12468657.43</v>
      </c>
      <c r="T90">
        <v>12625648.949999999</v>
      </c>
      <c r="U90">
        <v>12162782.109999999</v>
      </c>
      <c r="V90">
        <v>11945962.98</v>
      </c>
      <c r="W90">
        <v>11881645.32</v>
      </c>
      <c r="X90">
        <v>11374181.65</v>
      </c>
      <c r="Y90">
        <v>10991795.75</v>
      </c>
      <c r="Z90">
        <v>10527925.439999999</v>
      </c>
      <c r="AA90">
        <v>9857861.6600000001</v>
      </c>
      <c r="AB90">
        <v>9661043.9100000001</v>
      </c>
      <c r="AC90">
        <v>9200921.25</v>
      </c>
      <c r="AD90">
        <v>9397529.1699999999</v>
      </c>
      <c r="AE90">
        <v>9480152.2799999993</v>
      </c>
      <c r="AF90">
        <v>9417986.8300000001</v>
      </c>
      <c r="AG90">
        <v>8623367.6699999999</v>
      </c>
      <c r="AH90">
        <v>7590474.1299999999</v>
      </c>
      <c r="AI90">
        <v>7467709.6500000004</v>
      </c>
      <c r="AJ90">
        <v>6674440.6200000001</v>
      </c>
      <c r="AK90">
        <v>6487757.4400000004</v>
      </c>
      <c r="AL90">
        <v>7267512.79</v>
      </c>
      <c r="AM90">
        <v>7468059.0199999996</v>
      </c>
      <c r="AN90">
        <v>5771117.3499999996</v>
      </c>
      <c r="AO90">
        <v>5669311</v>
      </c>
      <c r="AP90">
        <v>4771766.3899999997</v>
      </c>
      <c r="AQ90">
        <v>4873002.34</v>
      </c>
      <c r="AR90">
        <v>4483352.0199999996</v>
      </c>
      <c r="AS90">
        <v>4202817.82</v>
      </c>
      <c r="AT90">
        <v>4092333.99</v>
      </c>
      <c r="AU90">
        <v>4091115.44</v>
      </c>
      <c r="AV90">
        <v>4246453.2699999996</v>
      </c>
      <c r="AW90">
        <v>4037407.19</v>
      </c>
      <c r="AX90">
        <v>3838561.17</v>
      </c>
      <c r="AY90">
        <v>3598030.01</v>
      </c>
      <c r="AZ90">
        <v>3516316.5</v>
      </c>
      <c r="BA90">
        <v>3542038</v>
      </c>
      <c r="BB90">
        <v>3523041.29</v>
      </c>
      <c r="BC90">
        <v>3424331</v>
      </c>
      <c r="BD90">
        <v>3380063</v>
      </c>
      <c r="BE90">
        <v>3279302</v>
      </c>
      <c r="BF90">
        <v>3204435</v>
      </c>
      <c r="BG90">
        <v>3146303</v>
      </c>
      <c r="BH90"/>
      <c r="BI90"/>
      <c r="BJ90"/>
      <c r="BK90"/>
      <c r="BL90"/>
      <c r="BM90"/>
      <c r="BN90"/>
      <c r="BO90"/>
      <c r="BP90"/>
      <c r="BQ90"/>
      <c r="BR90"/>
      <c r="BS90"/>
      <c r="BT90"/>
    </row>
    <row r="91" spans="1:72">
      <c r="A91" t="s">
        <v>632</v>
      </c>
      <c r="B91" t="s">
        <v>2080</v>
      </c>
      <c r="C91" t="s">
        <v>819</v>
      </c>
      <c r="D91" t="s">
        <v>820</v>
      </c>
      <c r="E91" t="s">
        <v>821</v>
      </c>
      <c r="F91" t="s">
        <v>730</v>
      </c>
      <c r="G91" t="s">
        <v>633</v>
      </c>
      <c r="H91" t="s">
        <v>634</v>
      </c>
      <c r="I91" t="s">
        <v>635</v>
      </c>
      <c r="J91" t="s">
        <v>636</v>
      </c>
      <c r="K91" t="s">
        <v>637</v>
      </c>
      <c r="L91" t="s">
        <v>638</v>
      </c>
      <c r="M91" t="s">
        <v>639</v>
      </c>
      <c r="N91" t="s">
        <v>640</v>
      </c>
      <c r="O91" t="s">
        <v>641</v>
      </c>
      <c r="P91" t="s">
        <v>642</v>
      </c>
      <c r="Q91" t="s">
        <v>643</v>
      </c>
      <c r="R91" t="s">
        <v>644</v>
      </c>
      <c r="S91" t="s">
        <v>645</v>
      </c>
      <c r="T91" t="s">
        <v>646</v>
      </c>
      <c r="U91" t="s">
        <v>647</v>
      </c>
      <c r="V91" t="s">
        <v>648</v>
      </c>
      <c r="W91" t="s">
        <v>649</v>
      </c>
      <c r="X91" t="s">
        <v>650</v>
      </c>
      <c r="Y91" t="s">
        <v>651</v>
      </c>
      <c r="Z91" t="s">
        <v>652</v>
      </c>
      <c r="AA91" t="s">
        <v>653</v>
      </c>
      <c r="AB91" t="s">
        <v>654</v>
      </c>
      <c r="AC91" t="s">
        <v>655</v>
      </c>
      <c r="AD91" t="s">
        <v>656</v>
      </c>
      <c r="AE91" t="s">
        <v>657</v>
      </c>
      <c r="AF91" t="s">
        <v>658</v>
      </c>
      <c r="AG91" t="s">
        <v>659</v>
      </c>
      <c r="AH91" t="s">
        <v>660</v>
      </c>
      <c r="AI91" t="s">
        <v>661</v>
      </c>
      <c r="AJ91" t="s">
        <v>662</v>
      </c>
      <c r="AK91" t="s">
        <v>663</v>
      </c>
      <c r="AL91" t="s">
        <v>664</v>
      </c>
      <c r="AM91" t="s">
        <v>665</v>
      </c>
      <c r="AN91" t="s">
        <v>666</v>
      </c>
      <c r="AO91" t="s">
        <v>667</v>
      </c>
      <c r="AP91" t="s">
        <v>668</v>
      </c>
      <c r="AQ91" t="s">
        <v>669</v>
      </c>
      <c r="AR91" t="s">
        <v>670</v>
      </c>
      <c r="AS91" t="s">
        <v>671</v>
      </c>
      <c r="AT91" t="s">
        <v>672</v>
      </c>
      <c r="AU91" t="s">
        <v>673</v>
      </c>
      <c r="AV91" t="s">
        <v>674</v>
      </c>
      <c r="AW91" t="s">
        <v>675</v>
      </c>
      <c r="AX91" t="s">
        <v>676</v>
      </c>
      <c r="AY91" t="s">
        <v>677</v>
      </c>
      <c r="AZ91" t="s">
        <v>678</v>
      </c>
      <c r="BA91" t="s">
        <v>679</v>
      </c>
      <c r="BB91" t="s">
        <v>680</v>
      </c>
      <c r="BC91" t="s">
        <v>681</v>
      </c>
      <c r="BD91" t="s">
        <v>682</v>
      </c>
      <c r="BE91" t="s">
        <v>683</v>
      </c>
      <c r="BF91" t="s">
        <v>684</v>
      </c>
      <c r="BG91" t="s">
        <v>685</v>
      </c>
      <c r="BH91"/>
      <c r="BI91"/>
      <c r="BJ91"/>
      <c r="BK91"/>
      <c r="BL91"/>
      <c r="BM91"/>
      <c r="BN91"/>
      <c r="BO91"/>
      <c r="BP91"/>
      <c r="BQ91"/>
      <c r="BR91"/>
      <c r="BS91"/>
      <c r="BT91"/>
    </row>
    <row r="92" spans="1:72">
      <c r="A92" t="s">
        <v>686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t="s">
        <v>822</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t="s">
        <v>688</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3942292.36</v>
      </c>
      <c r="C119" s="131">
        <f t="shared" ref="C119:BK119" si="0">IFERROR(INDEX(C$3:C$117,MATCH($A$119,$A$3:$A$117,0),1),0)</f>
        <v>4108896.51</v>
      </c>
      <c r="D119" s="131">
        <f t="shared" si="0"/>
        <v>4068437.82</v>
      </c>
      <c r="E119" s="131">
        <f t="shared" si="0"/>
        <v>4011933.26</v>
      </c>
      <c r="F119" s="131">
        <f t="shared" si="0"/>
        <v>3981943</v>
      </c>
      <c r="G119" s="131">
        <f t="shared" si="0"/>
        <v>3784800.81</v>
      </c>
      <c r="H119" s="131">
        <f t="shared" si="0"/>
        <v>4113219.6</v>
      </c>
      <c r="I119" s="131">
        <f t="shared" si="0"/>
        <v>3785440.71</v>
      </c>
      <c r="J119" s="131">
        <f t="shared" si="0"/>
        <v>3724087.28</v>
      </c>
      <c r="K119" s="131">
        <f t="shared" si="0"/>
        <v>3722544.92</v>
      </c>
      <c r="L119" s="131">
        <f t="shared" si="0"/>
        <v>4052172.29</v>
      </c>
      <c r="M119" s="131">
        <f t="shared" si="0"/>
        <v>3255181.44</v>
      </c>
      <c r="N119" s="131">
        <f t="shared" si="0"/>
        <v>1452077.42</v>
      </c>
      <c r="O119" s="131">
        <f t="shared" si="0"/>
        <v>1025888.27</v>
      </c>
      <c r="P119" s="131">
        <f t="shared" si="0"/>
        <v>878658.5</v>
      </c>
      <c r="Q119" s="131">
        <f t="shared" si="0"/>
        <v>812545.63</v>
      </c>
      <c r="R119" s="131">
        <f t="shared" si="0"/>
        <v>912456.08</v>
      </c>
      <c r="S119" s="131">
        <f t="shared" si="0"/>
        <v>743870.11</v>
      </c>
      <c r="T119" s="131">
        <f t="shared" si="0"/>
        <v>1786091.24</v>
      </c>
      <c r="U119" s="131">
        <f t="shared" si="0"/>
        <v>1617574.08</v>
      </c>
      <c r="V119" s="131">
        <f t="shared" si="0"/>
        <v>1647529.4</v>
      </c>
      <c r="W119" s="131">
        <f t="shared" si="0"/>
        <v>1869200.9</v>
      </c>
      <c r="X119" s="131">
        <f t="shared" si="0"/>
        <v>1877677.48</v>
      </c>
      <c r="Y119" s="131">
        <f t="shared" si="0"/>
        <v>1799287.52</v>
      </c>
      <c r="Z119" s="131">
        <f t="shared" si="0"/>
        <v>1816787.26</v>
      </c>
      <c r="AA119" s="131">
        <f t="shared" si="0"/>
        <v>1386139.72</v>
      </c>
      <c r="AB119" s="131">
        <f t="shared" si="0"/>
        <v>1771329.93</v>
      </c>
      <c r="AC119" s="131">
        <f t="shared" si="0"/>
        <v>1571373.66</v>
      </c>
      <c r="AD119" s="131">
        <f t="shared" si="0"/>
        <v>1316558.44</v>
      </c>
      <c r="AE119" s="131">
        <f t="shared" si="0"/>
        <v>1314469.68</v>
      </c>
      <c r="AF119" s="131">
        <f t="shared" si="0"/>
        <v>1371306.92</v>
      </c>
      <c r="AG119" s="131">
        <f t="shared" si="0"/>
        <v>965407.74</v>
      </c>
      <c r="AH119" s="131">
        <f t="shared" si="0"/>
        <v>981585.38</v>
      </c>
      <c r="AI119" s="131">
        <f t="shared" si="0"/>
        <v>1061369.72</v>
      </c>
      <c r="AJ119" s="131">
        <f t="shared" si="0"/>
        <v>1045777.63</v>
      </c>
      <c r="AK119" s="131">
        <f t="shared" si="0"/>
        <v>872227.07</v>
      </c>
      <c r="AL119" s="131">
        <f t="shared" si="0"/>
        <v>703125.51</v>
      </c>
      <c r="AM119" s="131">
        <f t="shared" si="0"/>
        <v>446378.03</v>
      </c>
      <c r="AN119" s="131">
        <f t="shared" si="0"/>
        <v>450500.28</v>
      </c>
      <c r="AO119" s="131">
        <f t="shared" si="0"/>
        <v>627838.46</v>
      </c>
      <c r="AP119" s="131">
        <f t="shared" si="0"/>
        <v>635308.63</v>
      </c>
      <c r="AQ119" s="131">
        <f t="shared" si="0"/>
        <v>737346.64</v>
      </c>
      <c r="AR119" s="131">
        <f t="shared" si="0"/>
        <v>666062.72</v>
      </c>
      <c r="AS119" s="131">
        <f t="shared" si="0"/>
        <v>582320.74</v>
      </c>
      <c r="AT119" s="131">
        <f t="shared" si="0"/>
        <v>470465.11</v>
      </c>
      <c r="AU119" s="131">
        <f t="shared" si="0"/>
        <v>474427.87</v>
      </c>
      <c r="AV119" s="131">
        <f t="shared" si="0"/>
        <v>468495.66</v>
      </c>
      <c r="AW119" s="131">
        <f t="shared" si="0"/>
        <v>263666.96000000002</v>
      </c>
      <c r="AX119" s="131">
        <f t="shared" si="0"/>
        <v>306571.86</v>
      </c>
      <c r="AY119" s="131">
        <f t="shared" si="0"/>
        <v>95767.73</v>
      </c>
      <c r="AZ119" s="131">
        <f t="shared" si="0"/>
        <v>84696.07</v>
      </c>
      <c r="BA119" s="131">
        <f t="shared" si="0"/>
        <v>78860.259999999995</v>
      </c>
      <c r="BB119" s="131">
        <f t="shared" si="0"/>
        <v>133314.45000000001</v>
      </c>
      <c r="BC119" s="131">
        <f t="shared" si="0"/>
        <v>48278</v>
      </c>
      <c r="BD119" s="131">
        <f t="shared" si="0"/>
        <v>105228</v>
      </c>
      <c r="BE119" s="131">
        <f t="shared" si="0"/>
        <v>55263</v>
      </c>
      <c r="BF119" s="131">
        <f t="shared" si="0"/>
        <v>119165</v>
      </c>
      <c r="BG119" s="131">
        <f t="shared" si="0"/>
        <v>62586</v>
      </c>
      <c r="BH119" s="131">
        <f t="shared" si="0"/>
        <v>0</v>
      </c>
      <c r="BI119" s="131">
        <f t="shared" si="0"/>
        <v>0</v>
      </c>
      <c r="BJ119" s="131">
        <f t="shared" si="0"/>
        <v>0</v>
      </c>
      <c r="BK119" s="131">
        <f t="shared" si="0"/>
        <v>0</v>
      </c>
    </row>
    <row r="120" spans="1:72">
      <c r="A120" s="130" t="s">
        <v>323</v>
      </c>
      <c r="B120" s="131">
        <f>IFERROR(INDEX(B$3:B$117,MATCH($A$120,$A$3:$A$117,0),1),0)</f>
        <v>1241700</v>
      </c>
      <c r="C120" s="131">
        <f t="shared" ref="C120:BK120" si="1">IFERROR(INDEX(C$3:C$117,MATCH($A$120,$A$3:$A$117,0),1),0)</f>
        <v>1091700</v>
      </c>
      <c r="D120" s="131">
        <f t="shared" si="1"/>
        <v>891700</v>
      </c>
      <c r="E120" s="131">
        <f t="shared" si="1"/>
        <v>691700</v>
      </c>
      <c r="F120" s="131">
        <f t="shared" si="1"/>
        <v>481700</v>
      </c>
      <c r="G120" s="131">
        <f t="shared" si="1"/>
        <v>351700</v>
      </c>
      <c r="H120" s="131">
        <f t="shared" si="1"/>
        <v>727700</v>
      </c>
      <c r="I120" s="131">
        <f t="shared" si="1"/>
        <v>1001700</v>
      </c>
      <c r="J120" s="131">
        <f t="shared" si="1"/>
        <v>1161700</v>
      </c>
      <c r="K120" s="131">
        <f t="shared" si="1"/>
        <v>481700</v>
      </c>
      <c r="L120" s="131">
        <f t="shared" si="1"/>
        <v>177700</v>
      </c>
      <c r="M120" s="131">
        <f t="shared" si="1"/>
        <v>776000</v>
      </c>
      <c r="N120" s="131">
        <f t="shared" si="1"/>
        <v>782250</v>
      </c>
      <c r="O120" s="131">
        <f t="shared" si="1"/>
        <v>947250</v>
      </c>
      <c r="P120" s="131">
        <f t="shared" si="1"/>
        <v>875350</v>
      </c>
      <c r="Q120" s="131">
        <f t="shared" si="1"/>
        <v>1447268.86</v>
      </c>
      <c r="R120" s="131">
        <f t="shared" si="1"/>
        <v>1453268.86</v>
      </c>
      <c r="S120" s="131">
        <f t="shared" si="1"/>
        <v>1583268.86</v>
      </c>
      <c r="T120" s="131">
        <f t="shared" si="1"/>
        <v>759268.86</v>
      </c>
      <c r="U120" s="131">
        <f t="shared" si="1"/>
        <v>768265.16</v>
      </c>
      <c r="V120" s="131">
        <f t="shared" si="1"/>
        <v>783527.66</v>
      </c>
      <c r="W120" s="131">
        <f t="shared" si="1"/>
        <v>742531.36</v>
      </c>
      <c r="X120" s="131">
        <f t="shared" si="1"/>
        <v>723618.86</v>
      </c>
      <c r="Y120" s="131">
        <f t="shared" si="1"/>
        <v>742118.86</v>
      </c>
      <c r="Z120" s="131">
        <f t="shared" si="1"/>
        <v>752118.86</v>
      </c>
      <c r="AA120" s="131">
        <f t="shared" si="1"/>
        <v>742118.86</v>
      </c>
      <c r="AB120" s="131">
        <f t="shared" si="1"/>
        <v>739118.86</v>
      </c>
      <c r="AC120" s="131">
        <f t="shared" si="1"/>
        <v>674028.86</v>
      </c>
      <c r="AD120" s="131">
        <f t="shared" si="1"/>
        <v>1011228.86</v>
      </c>
      <c r="AE120" s="131">
        <f t="shared" si="1"/>
        <v>1111228.8600000001</v>
      </c>
      <c r="AF120" s="131">
        <f t="shared" si="1"/>
        <v>1118728.8600000001</v>
      </c>
      <c r="AG120" s="131">
        <f t="shared" si="1"/>
        <v>719728.86</v>
      </c>
      <c r="AH120" s="131">
        <f t="shared" si="1"/>
        <v>722728.86</v>
      </c>
      <c r="AI120" s="131">
        <f t="shared" si="1"/>
        <v>722228.86</v>
      </c>
      <c r="AJ120" s="131">
        <f t="shared" si="1"/>
        <v>723228.86</v>
      </c>
      <c r="AK120" s="131">
        <f t="shared" si="1"/>
        <v>659828.86</v>
      </c>
      <c r="AL120" s="131">
        <f t="shared" si="1"/>
        <v>1326328.8600000001</v>
      </c>
      <c r="AM120" s="131">
        <f t="shared" si="1"/>
        <v>1395828.86</v>
      </c>
      <c r="AN120" s="131">
        <f t="shared" si="1"/>
        <v>0</v>
      </c>
      <c r="AO120" s="131">
        <f t="shared" si="1"/>
        <v>0</v>
      </c>
      <c r="AP120" s="131">
        <f t="shared" si="1"/>
        <v>0</v>
      </c>
      <c r="AQ120" s="131">
        <f t="shared" si="1"/>
        <v>0</v>
      </c>
      <c r="AR120" s="131">
        <f t="shared" si="1"/>
        <v>0</v>
      </c>
      <c r="AS120" s="131">
        <f t="shared" si="1"/>
        <v>58700</v>
      </c>
      <c r="AT120" s="131">
        <f t="shared" si="1"/>
        <v>49000</v>
      </c>
      <c r="AU120" s="131">
        <f t="shared" si="1"/>
        <v>830028.86</v>
      </c>
      <c r="AV120" s="131">
        <f t="shared" si="1"/>
        <v>0</v>
      </c>
      <c r="AW120" s="131">
        <f t="shared" si="1"/>
        <v>0</v>
      </c>
      <c r="AX120" s="131">
        <f t="shared" si="1"/>
        <v>0</v>
      </c>
      <c r="AY120" s="131">
        <f t="shared" si="1"/>
        <v>0</v>
      </c>
      <c r="AZ120" s="131">
        <f t="shared" si="1"/>
        <v>0</v>
      </c>
      <c r="BA120" s="131">
        <f t="shared" si="1"/>
        <v>0</v>
      </c>
      <c r="BB120" s="131">
        <f t="shared" si="1"/>
        <v>0</v>
      </c>
      <c r="BC120" s="131">
        <f t="shared" si="1"/>
        <v>867507</v>
      </c>
      <c r="BD120" s="131">
        <f t="shared" si="1"/>
        <v>828499</v>
      </c>
      <c r="BE120" s="131">
        <f t="shared" si="1"/>
        <v>840944</v>
      </c>
      <c r="BF120" s="131">
        <f t="shared" si="1"/>
        <v>798299</v>
      </c>
      <c r="BG120" s="131">
        <f t="shared" si="1"/>
        <v>774799</v>
      </c>
      <c r="BH120" s="131">
        <f t="shared" si="1"/>
        <v>0</v>
      </c>
      <c r="BI120" s="131">
        <f t="shared" si="1"/>
        <v>0</v>
      </c>
      <c r="BJ120" s="131">
        <f t="shared" si="1"/>
        <v>0</v>
      </c>
      <c r="BK120" s="131">
        <f t="shared" si="1"/>
        <v>0</v>
      </c>
    </row>
    <row r="121" spans="1:72">
      <c r="A121" s="130" t="s">
        <v>324</v>
      </c>
      <c r="B121" s="131">
        <f>IFERROR(INDEX(B$3:B$117,MATCH($A$121,$A$3:$A$117,0),1),0)</f>
        <v>1220480</v>
      </c>
      <c r="C121" s="131">
        <f t="shared" ref="C121:BK121" si="2">IFERROR(INDEX(C$3:C$117,MATCH($A$121,$A$3:$A$117,0),1),0)</f>
        <v>1220480</v>
      </c>
      <c r="D121" s="131">
        <f t="shared" si="2"/>
        <v>1220480</v>
      </c>
      <c r="E121" s="131">
        <f t="shared" si="2"/>
        <v>1200480</v>
      </c>
      <c r="F121" s="131">
        <f t="shared" si="2"/>
        <v>1040400</v>
      </c>
      <c r="G121" s="131">
        <f t="shared" si="2"/>
        <v>880400</v>
      </c>
      <c r="H121" s="131">
        <f t="shared" si="2"/>
        <v>745400</v>
      </c>
      <c r="I121" s="131">
        <f t="shared" si="2"/>
        <v>536250</v>
      </c>
      <c r="J121" s="131">
        <f t="shared" si="2"/>
        <v>397500</v>
      </c>
      <c r="K121" s="131">
        <f t="shared" si="2"/>
        <v>120000</v>
      </c>
      <c r="L121" s="131">
        <f t="shared" si="2"/>
        <v>0</v>
      </c>
      <c r="M121" s="131">
        <f t="shared" si="2"/>
        <v>1970</v>
      </c>
      <c r="N121" s="131">
        <f t="shared" si="2"/>
        <v>8480</v>
      </c>
      <c r="O121" s="131">
        <f t="shared" si="2"/>
        <v>14990</v>
      </c>
      <c r="P121" s="131">
        <f t="shared" si="2"/>
        <v>44000</v>
      </c>
      <c r="Q121" s="131">
        <f t="shared" si="2"/>
        <v>71040</v>
      </c>
      <c r="R121" s="131">
        <f t="shared" si="2"/>
        <v>0</v>
      </c>
      <c r="S121" s="131">
        <f t="shared" si="2"/>
        <v>116040</v>
      </c>
      <c r="T121" s="131">
        <f t="shared" si="2"/>
        <v>0</v>
      </c>
      <c r="U121" s="131">
        <f t="shared" si="2"/>
        <v>116040</v>
      </c>
      <c r="V121" s="131">
        <f t="shared" si="2"/>
        <v>137240</v>
      </c>
      <c r="W121" s="131">
        <f t="shared" si="2"/>
        <v>162440</v>
      </c>
      <c r="X121" s="131">
        <f t="shared" si="2"/>
        <v>187640</v>
      </c>
      <c r="Y121" s="131">
        <f t="shared" si="2"/>
        <v>212840</v>
      </c>
      <c r="Z121" s="131">
        <f t="shared" si="2"/>
        <v>216840</v>
      </c>
      <c r="AA121" s="131">
        <f t="shared" si="2"/>
        <v>216840</v>
      </c>
      <c r="AB121" s="131">
        <f t="shared" si="2"/>
        <v>216840</v>
      </c>
      <c r="AC121" s="131">
        <f t="shared" si="2"/>
        <v>285040</v>
      </c>
      <c r="AD121" s="131">
        <f t="shared" si="2"/>
        <v>216840</v>
      </c>
      <c r="AE121" s="131">
        <f t="shared" si="2"/>
        <v>216840</v>
      </c>
      <c r="AF121" s="131">
        <f t="shared" si="2"/>
        <v>216840</v>
      </c>
      <c r="AG121" s="131">
        <f t="shared" si="2"/>
        <v>194841.75</v>
      </c>
      <c r="AH121" s="131">
        <f t="shared" si="2"/>
        <v>307680.8</v>
      </c>
      <c r="AI121" s="131">
        <f t="shared" si="2"/>
        <v>198270.43</v>
      </c>
      <c r="AJ121" s="131">
        <f t="shared" si="2"/>
        <v>108289.35</v>
      </c>
      <c r="AK121" s="131">
        <f t="shared" si="2"/>
        <v>108496.68</v>
      </c>
      <c r="AL121" s="131">
        <f t="shared" si="2"/>
        <v>108496.68</v>
      </c>
      <c r="AM121" s="131">
        <f t="shared" si="2"/>
        <v>111990.2</v>
      </c>
      <c r="AN121" s="131">
        <f t="shared" si="2"/>
        <v>876419.06</v>
      </c>
      <c r="AO121" s="131">
        <f t="shared" si="2"/>
        <v>719480.88</v>
      </c>
      <c r="AP121" s="131">
        <f t="shared" si="2"/>
        <v>840789.74</v>
      </c>
      <c r="AQ121" s="131">
        <f t="shared" si="2"/>
        <v>875360.41</v>
      </c>
      <c r="AR121" s="131">
        <f t="shared" si="2"/>
        <v>882360.41</v>
      </c>
      <c r="AS121" s="131">
        <f t="shared" si="2"/>
        <v>828366.89</v>
      </c>
      <c r="AT121" s="131">
        <f t="shared" si="2"/>
        <v>865766.89</v>
      </c>
      <c r="AU121" s="131">
        <f t="shared" si="2"/>
        <v>106744.5</v>
      </c>
      <c r="AV121" s="131">
        <f t="shared" si="2"/>
        <v>956273.36</v>
      </c>
      <c r="AW121" s="131">
        <f t="shared" si="2"/>
        <v>987384.05</v>
      </c>
      <c r="AX121" s="131">
        <f t="shared" si="2"/>
        <v>1006344.05</v>
      </c>
      <c r="AY121" s="131">
        <f t="shared" si="2"/>
        <v>1025542.54</v>
      </c>
      <c r="AZ121" s="131">
        <f t="shared" si="2"/>
        <v>1069524.28</v>
      </c>
      <c r="BA121" s="131">
        <f t="shared" si="2"/>
        <v>1079655.0900000001</v>
      </c>
      <c r="BB121" s="131">
        <f t="shared" si="2"/>
        <v>1083855.0900000001</v>
      </c>
      <c r="BC121" s="131">
        <f t="shared" si="2"/>
        <v>177543</v>
      </c>
      <c r="BD121" s="131">
        <f t="shared" si="2"/>
        <v>180393</v>
      </c>
      <c r="BE121" s="131">
        <f t="shared" si="2"/>
        <v>178533</v>
      </c>
      <c r="BF121" s="131">
        <f t="shared" si="2"/>
        <v>158453</v>
      </c>
      <c r="BG121" s="131">
        <f t="shared" si="2"/>
        <v>116724</v>
      </c>
      <c r="BH121" s="131">
        <f t="shared" si="2"/>
        <v>0</v>
      </c>
      <c r="BI121" s="131">
        <f t="shared" si="2"/>
        <v>0</v>
      </c>
      <c r="BJ121" s="131">
        <f t="shared" si="2"/>
        <v>0</v>
      </c>
      <c r="BK121" s="131">
        <f t="shared" si="2"/>
        <v>0</v>
      </c>
    </row>
    <row r="122" spans="1:72">
      <c r="A122" s="130" t="s">
        <v>326</v>
      </c>
      <c r="B122" s="131">
        <f>IFERROR(INDEX(B$3:B$117,MATCH($A$122,$A3:$A$117,0),1),0)</f>
        <v>1826520</v>
      </c>
      <c r="C122" s="131">
        <f>IFERROR(INDEX(C$3:C$117,MATCH($A$122,$A3:$A$117,0),1),0)</f>
        <v>1131640</v>
      </c>
      <c r="D122" s="131">
        <f>IFERROR(INDEX(D$3:D$117,MATCH($A$122,$A3:$A$117,0),1),0)</f>
        <v>1436760</v>
      </c>
      <c r="E122" s="131">
        <f>IFERROR(INDEX(E$3:E$117,MATCH($A$122,$A3:$A$117,0),1),0)</f>
        <v>1761880</v>
      </c>
      <c r="F122" s="131">
        <f>IFERROR(INDEX(F$3:F$117,MATCH($A$122,$A3:$A$117,0),1),0)</f>
        <v>1580400</v>
      </c>
      <c r="G122" s="131">
        <f>IFERROR(INDEX(G$3:G$117,MATCH($A$122,$A3:$A$117,0),1),0)</f>
        <v>1540500</v>
      </c>
      <c r="H122" s="131">
        <f>IFERROR(INDEX(H$3:H$117,MATCH($A$122,$A3:$A$117,0),1),0)</f>
        <v>1170600</v>
      </c>
      <c r="I122" s="131">
        <f>IFERROR(INDEX(I$3:I$117,MATCH($A$122,$A3:$A$117,0),1),0)</f>
        <v>1049750</v>
      </c>
      <c r="J122" s="131">
        <f>IFERROR(INDEX(J$3:J$117,MATCH($A$122,$A3:$A$117,0),1),0)</f>
        <v>858500</v>
      </c>
      <c r="K122" s="131">
        <f>IFERROR(INDEX(K$3:K$117,MATCH($A$122,$A3:$A$117,0),1),0)</f>
        <v>906000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1970</v>
      </c>
      <c r="R122" s="131">
        <f>IFERROR(INDEX(R$3:R$117,MATCH($A$122,$A3:$A$117,0),1),0)</f>
        <v>8480</v>
      </c>
      <c r="S122" s="131">
        <f>IFERROR(INDEX(S$3:S$117,MATCH($A$122,$A3:$A$117,0),1),0)</f>
        <v>14990</v>
      </c>
      <c r="T122" s="131">
        <f>IFERROR(INDEX(T$3:T$117,MATCH($A$122,$A3:$A$117,0),1),0)</f>
        <v>44000</v>
      </c>
      <c r="U122" s="131">
        <f>IFERROR(INDEX(U$3:U$117,MATCH($A$122,$A3:$A$117,0),1),0)</f>
        <v>73010</v>
      </c>
      <c r="V122" s="131">
        <f>IFERROR(INDEX(V$3:V$117,MATCH($A$122,$A3:$A$117,0),1),0)</f>
        <v>102020</v>
      </c>
      <c r="W122" s="131">
        <f>IFERROR(INDEX(W$3:W$117,MATCH($A$122,$A3:$A$117,0),1),0)</f>
        <v>131030</v>
      </c>
      <c r="X122" s="131">
        <f>IFERROR(INDEX(X$3:X$117,MATCH($A$122,$A3:$A$117,0),1),0)</f>
        <v>160040</v>
      </c>
      <c r="Y122" s="131">
        <f>IFERROR(INDEX(Y$3:Y$117,MATCH($A$122,$A3:$A$117,0),1),0)</f>
        <v>189050</v>
      </c>
      <c r="Z122" s="131">
        <f>IFERROR(INDEX(Z$3:Z$117,MATCH($A$122,$A3:$A$117,0),1),0)</f>
        <v>239260</v>
      </c>
      <c r="AA122" s="131">
        <f>IFERROR(INDEX(AA$3:AA$117,MATCH($A$122,$A3:$A$117,0),1),0)</f>
        <v>293470</v>
      </c>
      <c r="AB122" s="131">
        <f>IFERROR(INDEX(AB$3:AB$117,MATCH($A$122,$A3:$A$117,0),1),0)</f>
        <v>347680</v>
      </c>
      <c r="AC122" s="131">
        <f>IFERROR(INDEX(AC$3:AC$117,MATCH($A$122,$A3:$A$117,0),1),0)</f>
        <v>401890</v>
      </c>
      <c r="AD122" s="131">
        <f>IFERROR(INDEX(AD$3:AD$117,MATCH($A$122,$A3:$A$117,0),1),0)</f>
        <v>456100</v>
      </c>
      <c r="AE122" s="131">
        <f>IFERROR(INDEX(AE$3:AE$117,MATCH($A$122,$A3:$A$117,0),1),0)</f>
        <v>510310</v>
      </c>
      <c r="AF122" s="131">
        <f>IFERROR(INDEX(AF$3:AF$117,MATCH($A$122,$A3:$A$117,0),1),0)</f>
        <v>564520</v>
      </c>
      <c r="AG122" s="131">
        <f>IFERROR(INDEX(AG$3:AG$117,MATCH($A$122,$A3:$A$117,0),1),0)</f>
        <v>412600</v>
      </c>
      <c r="AH122" s="131">
        <f>IFERROR(INDEX(AH$3:AH$117,MATCH($A$122,$A3:$A$117,0),1),0)</f>
        <v>460300</v>
      </c>
      <c r="AI122" s="131">
        <f>IFERROR(INDEX(AI$3:AI$117,MATCH($A$122,$A3:$A$117,0),1),0)</f>
        <v>508000</v>
      </c>
      <c r="AJ122" s="131">
        <f>IFERROR(INDEX(AJ$3:AJ$117,MATCH($A$122,$A3:$A$117,0),1),0)</f>
        <v>273200</v>
      </c>
      <c r="AK122" s="131">
        <f>IFERROR(INDEX(AK$3:AK$117,MATCH($A$122,$A3:$A$117,0),1),0)</f>
        <v>302327.94</v>
      </c>
      <c r="AL122" s="131">
        <f>IFERROR(INDEX(AL$3:AL$117,MATCH($A$122,$A3:$A$117,0),1),0)</f>
        <v>327567.53999999998</v>
      </c>
      <c r="AM122" s="131">
        <f>IFERROR(INDEX(AM$3:AM$117,MATCH($A$122,$A3:$A$117,0),1),0)</f>
        <v>256423.84</v>
      </c>
      <c r="AN122" s="131">
        <f>IFERROR(INDEX(AN$3:AN$117,MATCH($A$122,$A3:$A$117,0),1),0)</f>
        <v>181674.73</v>
      </c>
      <c r="AO122" s="131">
        <f>IFERROR(INDEX(AO$3:AO$117,MATCH($A$122,$A3:$A$117,0),1),0)</f>
        <v>127042.89</v>
      </c>
      <c r="AP122" s="131">
        <f>IFERROR(INDEX(AP$3:AP$117,MATCH($A$122,$A3:$A$117,0),1),0)</f>
        <v>11914.92</v>
      </c>
      <c r="AQ122" s="131">
        <f>IFERROR(INDEX(AQ$3:AQ$117,MATCH($A$122,$A3:$A$117,0),1),0)</f>
        <v>19093.25</v>
      </c>
      <c r="AR122" s="131">
        <f>IFERROR(INDEX(AR$3:AR$117,MATCH($A$122,$A3:$A$117,0),1),0)</f>
        <v>44375.31</v>
      </c>
      <c r="AS122" s="131">
        <f>IFERROR(INDEX(AS$3:AS$117,MATCH($A$122,$A3:$A$117,0),1),0)</f>
        <v>73340.12</v>
      </c>
      <c r="AT122" s="131">
        <f>IFERROR(INDEX(AT$3:AT$117,MATCH($A$122,$A3:$A$117,0),1),0)</f>
        <v>98637.78</v>
      </c>
      <c r="AU122" s="131">
        <f>IFERROR(INDEX(AU$3:AU$117,MATCH($A$122,$A3:$A$117,0),1),0)</f>
        <v>127607.66</v>
      </c>
      <c r="AV122" s="131">
        <f>IFERROR(INDEX(AV$3:AV$117,MATCH($A$122,$A3:$A$117,0),1),0)</f>
        <v>152904.54</v>
      </c>
      <c r="AW122" s="131">
        <f>IFERROR(INDEX(AW$3:AW$117,MATCH($A$122,$A3:$A$117,0),1),0)</f>
        <v>181149.64</v>
      </c>
      <c r="AX122" s="131">
        <f>IFERROR(INDEX(AX$3:AX$117,MATCH($A$122,$A3:$A$117,0),1),0)</f>
        <v>206424.67</v>
      </c>
      <c r="AY122" s="131">
        <f>IFERROR(INDEX(AY$3:AY$117,MATCH($A$122,$A3:$A$117,0),1),0)</f>
        <v>234634.01</v>
      </c>
      <c r="AZ122" s="131">
        <f>IFERROR(INDEX(AZ$3:AZ$117,MATCH($A$122,$A3:$A$117,0),1),0)</f>
        <v>259864.66</v>
      </c>
      <c r="BA122" s="131">
        <f>IFERROR(INDEX(BA$3:BA$117,MATCH($A$122,$A3:$A$117,0),1),0)</f>
        <v>305301.31</v>
      </c>
      <c r="BB122" s="131">
        <f>IFERROR(INDEX(BB$3:BB$117,MATCH($A$122,$A3:$A$117,0),1),0)</f>
        <v>348492.86</v>
      </c>
      <c r="BC122" s="131">
        <f>IFERROR(INDEX(BC$3:BC$117,MATCH($A$122,$A3:$A$117,0),1),0)</f>
        <v>352652</v>
      </c>
      <c r="BD122" s="131">
        <f>IFERROR(INDEX(BD$3:BD$117,MATCH($A$122,$A3:$A$117,0),1),0)</f>
        <v>336220</v>
      </c>
      <c r="BE122" s="131">
        <f>IFERROR(INDEX(BE$3:BE$117,MATCH($A$122,$A3:$A$117,0),1),0)</f>
        <v>341464</v>
      </c>
      <c r="BF122" s="131">
        <f>IFERROR(INDEX(BF$3:BF$117,MATCH($A$122,$A3:$A$117,0),1),0)</f>
        <v>376656</v>
      </c>
      <c r="BG122" s="131">
        <f>IFERROR(INDEX(BG$3:BG$117,MATCH($A$122,$A3:$A$117,0),1),0)</f>
        <v>421388</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6404472.3599999994</v>
      </c>
      <c r="C123" s="80">
        <f t="shared" ref="C123:BB123" si="3">C119+C120+C121</f>
        <v>6421076.5099999998</v>
      </c>
      <c r="D123" s="80">
        <f t="shared" si="3"/>
        <v>6180617.8200000003</v>
      </c>
      <c r="E123" s="80">
        <f t="shared" si="3"/>
        <v>5904113.2599999998</v>
      </c>
      <c r="F123" s="80">
        <f t="shared" si="3"/>
        <v>5504043</v>
      </c>
      <c r="G123" s="80">
        <f t="shared" si="3"/>
        <v>5016900.8100000005</v>
      </c>
      <c r="H123" s="80">
        <f t="shared" si="3"/>
        <v>5586319.5999999996</v>
      </c>
      <c r="I123" s="80">
        <f t="shared" si="3"/>
        <v>5323390.71</v>
      </c>
      <c r="J123" s="80">
        <f t="shared" si="3"/>
        <v>5283287.2799999993</v>
      </c>
      <c r="K123" s="80">
        <f t="shared" si="3"/>
        <v>4324244.92</v>
      </c>
      <c r="L123" s="80">
        <f t="shared" si="3"/>
        <v>4229872.29</v>
      </c>
      <c r="M123" s="80">
        <f t="shared" si="3"/>
        <v>4033151.44</v>
      </c>
      <c r="N123" s="80">
        <f t="shared" si="3"/>
        <v>2242807.42</v>
      </c>
      <c r="O123" s="80">
        <f t="shared" si="3"/>
        <v>1988128.27</v>
      </c>
      <c r="P123" s="80">
        <f t="shared" si="3"/>
        <v>1798008.5</v>
      </c>
      <c r="Q123" s="80">
        <f t="shared" si="3"/>
        <v>2330854.4900000002</v>
      </c>
      <c r="R123" s="80">
        <f t="shared" si="3"/>
        <v>2365724.94</v>
      </c>
      <c r="S123" s="80">
        <f t="shared" si="3"/>
        <v>2443178.9700000002</v>
      </c>
      <c r="T123" s="80">
        <f t="shared" si="3"/>
        <v>2545360.1</v>
      </c>
      <c r="U123" s="80">
        <f t="shared" si="3"/>
        <v>2501879.2400000002</v>
      </c>
      <c r="V123" s="80">
        <f t="shared" si="3"/>
        <v>2568297.06</v>
      </c>
      <c r="W123" s="80">
        <f t="shared" si="3"/>
        <v>2774172.26</v>
      </c>
      <c r="X123" s="80">
        <f t="shared" si="3"/>
        <v>2788936.34</v>
      </c>
      <c r="Y123" s="80">
        <f t="shared" si="3"/>
        <v>2754246.38</v>
      </c>
      <c r="Z123" s="80">
        <f t="shared" si="3"/>
        <v>2785746.12</v>
      </c>
      <c r="AA123" s="80">
        <f t="shared" si="3"/>
        <v>2345098.58</v>
      </c>
      <c r="AB123" s="80">
        <f t="shared" si="3"/>
        <v>2727288.79</v>
      </c>
      <c r="AC123" s="80">
        <f t="shared" si="3"/>
        <v>2530442.52</v>
      </c>
      <c r="AD123" s="80">
        <f t="shared" si="3"/>
        <v>2544627.2999999998</v>
      </c>
      <c r="AE123" s="80">
        <f t="shared" si="3"/>
        <v>2642538.54</v>
      </c>
      <c r="AF123" s="80">
        <f t="shared" si="3"/>
        <v>2706875.7800000003</v>
      </c>
      <c r="AG123" s="80">
        <f t="shared" si="3"/>
        <v>1879978.35</v>
      </c>
      <c r="AH123" s="80">
        <f t="shared" si="3"/>
        <v>2011995.04</v>
      </c>
      <c r="AI123" s="80">
        <f t="shared" si="3"/>
        <v>1981869.01</v>
      </c>
      <c r="AJ123" s="80">
        <f t="shared" si="3"/>
        <v>1877295.84</v>
      </c>
      <c r="AK123" s="80">
        <f t="shared" si="3"/>
        <v>1640552.6099999999</v>
      </c>
      <c r="AL123" s="80">
        <f t="shared" si="3"/>
        <v>2137951.0500000003</v>
      </c>
      <c r="AM123" s="80">
        <f t="shared" si="3"/>
        <v>1954197.09</v>
      </c>
      <c r="AN123" s="80">
        <f t="shared" si="3"/>
        <v>1326919.3400000001</v>
      </c>
      <c r="AO123" s="80">
        <f t="shared" si="3"/>
        <v>1347319.3399999999</v>
      </c>
      <c r="AP123" s="80">
        <f t="shared" si="3"/>
        <v>1476098.37</v>
      </c>
      <c r="AQ123" s="80">
        <f t="shared" si="3"/>
        <v>1612707.05</v>
      </c>
      <c r="AR123" s="80">
        <f t="shared" si="3"/>
        <v>1548423.13</v>
      </c>
      <c r="AS123" s="80">
        <f t="shared" si="3"/>
        <v>1469387.63</v>
      </c>
      <c r="AT123" s="80">
        <f t="shared" si="3"/>
        <v>1385232</v>
      </c>
      <c r="AU123" s="80">
        <f t="shared" si="3"/>
        <v>1411201.23</v>
      </c>
      <c r="AV123" s="80">
        <f t="shared" si="3"/>
        <v>1424769.02</v>
      </c>
      <c r="AW123" s="80">
        <f t="shared" si="3"/>
        <v>1251051.01</v>
      </c>
      <c r="AX123" s="80">
        <f t="shared" si="3"/>
        <v>1312915.9100000001</v>
      </c>
      <c r="AY123" s="80">
        <f t="shared" si="3"/>
        <v>1121310.27</v>
      </c>
      <c r="AZ123" s="80">
        <f t="shared" si="3"/>
        <v>1154220.3500000001</v>
      </c>
      <c r="BA123" s="80">
        <f t="shared" si="3"/>
        <v>1158515.3500000001</v>
      </c>
      <c r="BB123" s="80">
        <f t="shared" si="3"/>
        <v>1217169.54</v>
      </c>
      <c r="BC123" s="80">
        <f t="shared" ref="BC123:BK123" si="4">+BC42+BC46+BC49</f>
        <v>987520</v>
      </c>
      <c r="BD123" s="80">
        <f t="shared" si="4"/>
        <v>956751</v>
      </c>
      <c r="BE123" s="80">
        <f t="shared" si="4"/>
        <v>980878</v>
      </c>
      <c r="BF123" s="80">
        <f t="shared" si="4"/>
        <v>920711</v>
      </c>
      <c r="BG123" s="80">
        <f t="shared" si="4"/>
        <v>908529</v>
      </c>
      <c r="BH123" s="80">
        <f t="shared" si="4"/>
        <v>0</v>
      </c>
      <c r="BI123" s="80">
        <f t="shared" si="4"/>
        <v>0</v>
      </c>
      <c r="BJ123" s="80">
        <f t="shared" si="4"/>
        <v>0</v>
      </c>
      <c r="BK123" s="80">
        <f t="shared" si="4"/>
        <v>0</v>
      </c>
    </row>
    <row r="124" spans="1:72" s="80" customFormat="1">
      <c r="A124" s="81" t="s">
        <v>3</v>
      </c>
      <c r="B124" s="80">
        <f>B122</f>
        <v>1826520</v>
      </c>
      <c r="C124" s="80">
        <f t="shared" ref="C124:BK124" si="5">C122</f>
        <v>1131640</v>
      </c>
      <c r="D124" s="80">
        <f t="shared" si="5"/>
        <v>1436760</v>
      </c>
      <c r="E124" s="80">
        <f t="shared" si="5"/>
        <v>1761880</v>
      </c>
      <c r="F124" s="80">
        <f t="shared" si="5"/>
        <v>1580400</v>
      </c>
      <c r="G124" s="80">
        <f t="shared" si="5"/>
        <v>1540500</v>
      </c>
      <c r="H124" s="80">
        <f t="shared" si="5"/>
        <v>1170600</v>
      </c>
      <c r="I124" s="80">
        <f t="shared" si="5"/>
        <v>1049750</v>
      </c>
      <c r="J124" s="80">
        <f t="shared" si="5"/>
        <v>858500</v>
      </c>
      <c r="K124" s="80">
        <f t="shared" si="5"/>
        <v>906000</v>
      </c>
      <c r="L124" s="80">
        <f t="shared" si="5"/>
        <v>0</v>
      </c>
      <c r="M124" s="80">
        <f t="shared" si="5"/>
        <v>0</v>
      </c>
      <c r="N124" s="80">
        <f t="shared" si="5"/>
        <v>0</v>
      </c>
      <c r="O124" s="80">
        <f t="shared" si="5"/>
        <v>0</v>
      </c>
      <c r="P124" s="80">
        <f t="shared" si="5"/>
        <v>0</v>
      </c>
      <c r="Q124" s="80">
        <f t="shared" si="5"/>
        <v>1970</v>
      </c>
      <c r="R124" s="80">
        <f t="shared" si="5"/>
        <v>8480</v>
      </c>
      <c r="S124" s="80">
        <f t="shared" si="5"/>
        <v>14990</v>
      </c>
      <c r="T124" s="80">
        <f t="shared" si="5"/>
        <v>44000</v>
      </c>
      <c r="U124" s="80">
        <f t="shared" si="5"/>
        <v>73010</v>
      </c>
      <c r="V124" s="80">
        <f t="shared" si="5"/>
        <v>102020</v>
      </c>
      <c r="W124" s="80">
        <f t="shared" si="5"/>
        <v>131030</v>
      </c>
      <c r="X124" s="80">
        <f t="shared" si="5"/>
        <v>160040</v>
      </c>
      <c r="Y124" s="80">
        <f t="shared" si="5"/>
        <v>189050</v>
      </c>
      <c r="Z124" s="80">
        <f t="shared" si="5"/>
        <v>239260</v>
      </c>
      <c r="AA124" s="80">
        <f t="shared" si="5"/>
        <v>293470</v>
      </c>
      <c r="AB124" s="80">
        <f t="shared" si="5"/>
        <v>347680</v>
      </c>
      <c r="AC124" s="80">
        <f t="shared" si="5"/>
        <v>401890</v>
      </c>
      <c r="AD124" s="80">
        <f t="shared" si="5"/>
        <v>456100</v>
      </c>
      <c r="AE124" s="80">
        <f t="shared" si="5"/>
        <v>510310</v>
      </c>
      <c r="AF124" s="80">
        <f t="shared" si="5"/>
        <v>564520</v>
      </c>
      <c r="AG124" s="80">
        <f t="shared" si="5"/>
        <v>412600</v>
      </c>
      <c r="AH124" s="80">
        <f t="shared" si="5"/>
        <v>460300</v>
      </c>
      <c r="AI124" s="80">
        <f t="shared" si="5"/>
        <v>508000</v>
      </c>
      <c r="AJ124" s="80">
        <f t="shared" si="5"/>
        <v>273200</v>
      </c>
      <c r="AK124" s="80">
        <f t="shared" si="5"/>
        <v>302327.94</v>
      </c>
      <c r="AL124" s="80">
        <f t="shared" si="5"/>
        <v>327567.53999999998</v>
      </c>
      <c r="AM124" s="80">
        <f t="shared" si="5"/>
        <v>256423.84</v>
      </c>
      <c r="AN124" s="80">
        <f t="shared" si="5"/>
        <v>181674.73</v>
      </c>
      <c r="AO124" s="80">
        <f t="shared" si="5"/>
        <v>127042.89</v>
      </c>
      <c r="AP124" s="80">
        <f t="shared" si="5"/>
        <v>11914.92</v>
      </c>
      <c r="AQ124" s="80">
        <f t="shared" si="5"/>
        <v>19093.25</v>
      </c>
      <c r="AR124" s="80">
        <f t="shared" si="5"/>
        <v>44375.31</v>
      </c>
      <c r="AS124" s="80">
        <f t="shared" si="5"/>
        <v>73340.12</v>
      </c>
      <c r="AT124" s="80">
        <f t="shared" si="5"/>
        <v>98637.78</v>
      </c>
      <c r="AU124" s="80">
        <f t="shared" si="5"/>
        <v>127607.66</v>
      </c>
      <c r="AV124" s="80">
        <f t="shared" si="5"/>
        <v>152904.54</v>
      </c>
      <c r="AW124" s="80">
        <f t="shared" si="5"/>
        <v>181149.64</v>
      </c>
      <c r="AX124" s="80">
        <f t="shared" si="5"/>
        <v>206424.67</v>
      </c>
      <c r="AY124" s="80">
        <f t="shared" si="5"/>
        <v>234634.01</v>
      </c>
      <c r="AZ124" s="80">
        <f t="shared" si="5"/>
        <v>259864.66</v>
      </c>
      <c r="BA124" s="80">
        <f t="shared" si="5"/>
        <v>305301.31</v>
      </c>
      <c r="BB124" s="80">
        <f t="shared" si="5"/>
        <v>348492.86</v>
      </c>
      <c r="BC124" s="80">
        <f t="shared" si="5"/>
        <v>352652</v>
      </c>
      <c r="BD124" s="80">
        <f t="shared" si="5"/>
        <v>336220</v>
      </c>
      <c r="BE124" s="80">
        <f t="shared" si="5"/>
        <v>341464</v>
      </c>
      <c r="BF124" s="80">
        <f t="shared" si="5"/>
        <v>376656</v>
      </c>
      <c r="BG124" s="80">
        <f t="shared" si="5"/>
        <v>421388</v>
      </c>
      <c r="BH124" s="80">
        <f t="shared" si="5"/>
        <v>0</v>
      </c>
      <c r="BI124" s="80">
        <f t="shared" si="5"/>
        <v>0</v>
      </c>
      <c r="BJ124" s="80">
        <f t="shared" si="5"/>
        <v>0</v>
      </c>
      <c r="BK124" s="80">
        <f t="shared" si="5"/>
        <v>0</v>
      </c>
    </row>
    <row r="125" spans="1:72" s="82" customFormat="1">
      <c r="A125" s="81" t="s">
        <v>4</v>
      </c>
      <c r="B125" s="82">
        <f>SUM(B123:B124)</f>
        <v>8230992.3599999994</v>
      </c>
      <c r="C125" s="82">
        <f t="shared" ref="C125:BK125" si="6">SUM(C123:C124)</f>
        <v>7552716.5099999998</v>
      </c>
      <c r="D125" s="82">
        <f t="shared" si="6"/>
        <v>7617377.8200000003</v>
      </c>
      <c r="E125" s="82">
        <f t="shared" si="6"/>
        <v>7665993.2599999998</v>
      </c>
      <c r="F125" s="82">
        <f t="shared" si="6"/>
        <v>7084443</v>
      </c>
      <c r="G125" s="82">
        <f t="shared" si="6"/>
        <v>6557400.8100000005</v>
      </c>
      <c r="H125" s="82">
        <f t="shared" si="6"/>
        <v>6756919.5999999996</v>
      </c>
      <c r="I125" s="82">
        <f t="shared" si="6"/>
        <v>6373140.71</v>
      </c>
      <c r="J125" s="82">
        <f t="shared" si="6"/>
        <v>6141787.2799999993</v>
      </c>
      <c r="K125" s="82">
        <f t="shared" si="6"/>
        <v>5230244.92</v>
      </c>
      <c r="L125" s="82">
        <f t="shared" si="6"/>
        <v>4229872.29</v>
      </c>
      <c r="M125" s="82">
        <f t="shared" si="6"/>
        <v>4033151.44</v>
      </c>
      <c r="N125" s="82">
        <f t="shared" si="6"/>
        <v>2242807.42</v>
      </c>
      <c r="O125" s="82">
        <f t="shared" si="6"/>
        <v>1988128.27</v>
      </c>
      <c r="P125" s="82">
        <f t="shared" si="6"/>
        <v>1798008.5</v>
      </c>
      <c r="Q125" s="82">
        <f t="shared" si="6"/>
        <v>2332824.4900000002</v>
      </c>
      <c r="R125" s="82">
        <f t="shared" si="6"/>
        <v>2374204.94</v>
      </c>
      <c r="S125" s="82">
        <f t="shared" si="6"/>
        <v>2458168.9700000002</v>
      </c>
      <c r="T125" s="82">
        <f t="shared" si="6"/>
        <v>2589360.1</v>
      </c>
      <c r="U125" s="82">
        <f t="shared" si="6"/>
        <v>2574889.2400000002</v>
      </c>
      <c r="V125" s="82">
        <f t="shared" si="6"/>
        <v>2670317.06</v>
      </c>
      <c r="W125" s="82">
        <f t="shared" si="6"/>
        <v>2905202.26</v>
      </c>
      <c r="X125" s="82">
        <f t="shared" si="6"/>
        <v>2948976.34</v>
      </c>
      <c r="Y125" s="82">
        <f t="shared" si="6"/>
        <v>2943296.38</v>
      </c>
      <c r="Z125" s="82">
        <f t="shared" si="6"/>
        <v>3025006.12</v>
      </c>
      <c r="AA125" s="82">
        <f t="shared" si="6"/>
        <v>2638568.58</v>
      </c>
      <c r="AB125" s="82">
        <f t="shared" si="6"/>
        <v>3074968.79</v>
      </c>
      <c r="AC125" s="82">
        <f t="shared" si="6"/>
        <v>2932332.52</v>
      </c>
      <c r="AD125" s="82">
        <f t="shared" si="6"/>
        <v>3000727.3</v>
      </c>
      <c r="AE125" s="82">
        <f t="shared" si="6"/>
        <v>3152848.54</v>
      </c>
      <c r="AF125" s="82">
        <f t="shared" si="6"/>
        <v>3271395.7800000003</v>
      </c>
      <c r="AG125" s="82">
        <f t="shared" si="6"/>
        <v>2292578.35</v>
      </c>
      <c r="AH125" s="82">
        <f t="shared" si="6"/>
        <v>2472295.04</v>
      </c>
      <c r="AI125" s="82">
        <f t="shared" si="6"/>
        <v>2489869.0099999998</v>
      </c>
      <c r="AJ125" s="82">
        <f t="shared" si="6"/>
        <v>2150495.84</v>
      </c>
      <c r="AK125" s="82">
        <f t="shared" si="6"/>
        <v>1942880.5499999998</v>
      </c>
      <c r="AL125" s="82">
        <f t="shared" si="6"/>
        <v>2465518.5900000003</v>
      </c>
      <c r="AM125" s="82">
        <f t="shared" si="6"/>
        <v>2210620.9300000002</v>
      </c>
      <c r="AN125" s="82">
        <f t="shared" si="6"/>
        <v>1508594.07</v>
      </c>
      <c r="AO125" s="82">
        <f t="shared" si="6"/>
        <v>1474362.2299999997</v>
      </c>
      <c r="AP125" s="82">
        <f t="shared" si="6"/>
        <v>1488013.29</v>
      </c>
      <c r="AQ125" s="82">
        <f t="shared" si="6"/>
        <v>1631800.3</v>
      </c>
      <c r="AR125" s="82">
        <f t="shared" si="6"/>
        <v>1592798.44</v>
      </c>
      <c r="AS125" s="82">
        <f t="shared" si="6"/>
        <v>1542727.75</v>
      </c>
      <c r="AT125" s="82">
        <f t="shared" si="6"/>
        <v>1483869.78</v>
      </c>
      <c r="AU125" s="82">
        <f t="shared" si="6"/>
        <v>1538808.89</v>
      </c>
      <c r="AV125" s="82">
        <f t="shared" si="6"/>
        <v>1577673.56</v>
      </c>
      <c r="AW125" s="82">
        <f t="shared" si="6"/>
        <v>1432200.65</v>
      </c>
      <c r="AX125" s="82">
        <f t="shared" si="6"/>
        <v>1519340.58</v>
      </c>
      <c r="AY125" s="82">
        <f t="shared" si="6"/>
        <v>1355944.28</v>
      </c>
      <c r="AZ125" s="82">
        <f t="shared" si="6"/>
        <v>1414085.01</v>
      </c>
      <c r="BA125" s="82">
        <f t="shared" si="6"/>
        <v>1463816.6600000001</v>
      </c>
      <c r="BB125" s="82">
        <f t="shared" si="6"/>
        <v>1565662.4</v>
      </c>
      <c r="BC125" s="82">
        <f t="shared" si="6"/>
        <v>1340172</v>
      </c>
      <c r="BD125" s="82">
        <f t="shared" si="6"/>
        <v>1292971</v>
      </c>
      <c r="BE125" s="82">
        <f t="shared" si="6"/>
        <v>1322342</v>
      </c>
      <c r="BF125" s="82">
        <f t="shared" si="6"/>
        <v>1297367</v>
      </c>
      <c r="BG125" s="82">
        <f t="shared" si="6"/>
        <v>1329917</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1282840.02</v>
      </c>
      <c r="C131">
        <v>1371195.12</v>
      </c>
      <c r="D131">
        <v>1342092.3700000001</v>
      </c>
      <c r="E131">
        <v>1885940.82</v>
      </c>
      <c r="F131">
        <v>1349800.63</v>
      </c>
      <c r="G131">
        <v>1087139.1299999999</v>
      </c>
      <c r="H131">
        <v>1087861.24</v>
      </c>
      <c r="I131">
        <v>1039669.78</v>
      </c>
      <c r="J131">
        <v>937900.01</v>
      </c>
      <c r="K131">
        <v>1077518.8799999999</v>
      </c>
      <c r="L131">
        <v>1178121.8</v>
      </c>
      <c r="M131">
        <v>1142714.3999999999</v>
      </c>
      <c r="N131">
        <v>968296.6</v>
      </c>
      <c r="O131">
        <v>992500.11</v>
      </c>
      <c r="P131">
        <v>981328.31</v>
      </c>
      <c r="Q131">
        <v>1061796.94</v>
      </c>
      <c r="R131">
        <v>940313.98</v>
      </c>
      <c r="S131">
        <v>976229.3</v>
      </c>
      <c r="T131">
        <v>965323.39</v>
      </c>
      <c r="U131">
        <v>1021858.82</v>
      </c>
      <c r="V131">
        <v>916250.46</v>
      </c>
      <c r="W131">
        <v>840794.51</v>
      </c>
      <c r="X131">
        <v>963255.5</v>
      </c>
      <c r="Y131">
        <v>965310.62</v>
      </c>
      <c r="Z131">
        <v>868682.2</v>
      </c>
      <c r="AA131">
        <v>952141.32</v>
      </c>
      <c r="AB131">
        <v>905699.5</v>
      </c>
      <c r="AC131">
        <v>840236.67</v>
      </c>
      <c r="AD131">
        <v>794803.38</v>
      </c>
      <c r="AE131">
        <v>803469.44</v>
      </c>
      <c r="AF131">
        <v>858399.87</v>
      </c>
      <c r="AG131">
        <v>821577.21</v>
      </c>
      <c r="AH131">
        <v>755518.92</v>
      </c>
      <c r="AI131">
        <v>804825.02</v>
      </c>
      <c r="AJ131">
        <v>698969.73</v>
      </c>
      <c r="AK131">
        <v>742019.51</v>
      </c>
      <c r="AL131">
        <v>681162.16</v>
      </c>
      <c r="AM131">
        <v>700552.77</v>
      </c>
      <c r="AN131">
        <v>726090.28</v>
      </c>
      <c r="AO131">
        <v>780676.47</v>
      </c>
      <c r="AP131">
        <v>670142.41</v>
      </c>
      <c r="AQ131">
        <v>664772.59</v>
      </c>
      <c r="AR131">
        <v>629392.26</v>
      </c>
      <c r="AS131">
        <v>704943.91</v>
      </c>
      <c r="AT131">
        <v>620169.13</v>
      </c>
      <c r="AU131">
        <v>609179.94999999995</v>
      </c>
      <c r="AV131">
        <v>619333.04</v>
      </c>
      <c r="AW131">
        <v>679745.3</v>
      </c>
      <c r="AX131">
        <v>551722.1</v>
      </c>
      <c r="AY131">
        <v>577050.67000000004</v>
      </c>
      <c r="AZ131">
        <v>584033.80000000005</v>
      </c>
      <c r="BA131">
        <v>629487.12</v>
      </c>
      <c r="BB131">
        <v>554211.14</v>
      </c>
      <c r="BC131">
        <v>546936</v>
      </c>
      <c r="BD131">
        <v>592251</v>
      </c>
      <c r="BE131">
        <v>601577</v>
      </c>
      <c r="BF131">
        <v>534901</v>
      </c>
      <c r="BG131">
        <v>545179</v>
      </c>
      <c r="BH131"/>
      <c r="BI131"/>
      <c r="BJ131"/>
      <c r="BK131"/>
      <c r="BL131"/>
      <c r="BM131"/>
      <c r="BN131"/>
      <c r="BO131"/>
      <c r="BP131"/>
      <c r="BQ131"/>
      <c r="BR131"/>
      <c r="BS131"/>
      <c r="BT131"/>
    </row>
    <row r="132" spans="1:72">
      <c r="A132" t="s">
        <v>532</v>
      </c>
      <c r="B132">
        <v>952930.36</v>
      </c>
      <c r="C132">
        <v>949673.91</v>
      </c>
      <c r="D132">
        <v>929922.05</v>
      </c>
      <c r="E132">
        <v>899329.34</v>
      </c>
      <c r="F132">
        <v>865652.99</v>
      </c>
      <c r="G132">
        <v>779806.91</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546936</v>
      </c>
      <c r="BD132">
        <v>592251</v>
      </c>
      <c r="BE132">
        <v>601577</v>
      </c>
      <c r="BF132">
        <v>534901</v>
      </c>
      <c r="BG132">
        <v>545179</v>
      </c>
      <c r="BH132"/>
      <c r="BI132"/>
      <c r="BJ132"/>
      <c r="BK132"/>
      <c r="BL132"/>
      <c r="BM132"/>
      <c r="BN132"/>
      <c r="BO132"/>
      <c r="BP132"/>
      <c r="BQ132"/>
      <c r="BR132"/>
      <c r="BS132"/>
      <c r="BT132"/>
    </row>
    <row r="133" spans="1:72">
      <c r="A133" t="s">
        <v>702</v>
      </c>
      <c r="B133">
        <v>329909.65999999997</v>
      </c>
      <c r="C133">
        <v>421521.21</v>
      </c>
      <c r="D133">
        <v>412170.32</v>
      </c>
      <c r="E133">
        <v>896666.17</v>
      </c>
      <c r="F133">
        <v>484147.64</v>
      </c>
      <c r="G133">
        <v>307332.21999999997</v>
      </c>
      <c r="H133">
        <v>338615.86</v>
      </c>
      <c r="I133">
        <v>218280.74</v>
      </c>
      <c r="J133">
        <v>261269.76000000001</v>
      </c>
      <c r="K133">
        <v>212539.39</v>
      </c>
      <c r="L133">
        <v>315513.02</v>
      </c>
      <c r="M133">
        <v>230867.72</v>
      </c>
      <c r="N133">
        <v>126399.51</v>
      </c>
      <c r="O133">
        <v>152315.09</v>
      </c>
      <c r="P133">
        <v>153708.19</v>
      </c>
      <c r="Q133">
        <v>141809.82</v>
      </c>
      <c r="R133">
        <v>105013.49</v>
      </c>
      <c r="S133">
        <v>96071.54</v>
      </c>
      <c r="T133">
        <v>101852.62</v>
      </c>
      <c r="U133">
        <v>95094.53</v>
      </c>
      <c r="V133">
        <v>136951.87</v>
      </c>
      <c r="W133">
        <v>77579.649999999994</v>
      </c>
      <c r="X133">
        <v>125317.05</v>
      </c>
      <c r="Y133">
        <v>102030.62</v>
      </c>
      <c r="Z133">
        <v>86186.53</v>
      </c>
      <c r="AA133">
        <v>118053.73</v>
      </c>
      <c r="AB133">
        <v>82535.48</v>
      </c>
      <c r="AC133">
        <v>64767.73</v>
      </c>
      <c r="AD133">
        <v>70559.899999999994</v>
      </c>
      <c r="AE133">
        <v>67286.97</v>
      </c>
      <c r="AF133">
        <v>120858.43</v>
      </c>
      <c r="AG133">
        <v>64079.5</v>
      </c>
      <c r="AH133">
        <v>74037.820000000007</v>
      </c>
      <c r="AI133">
        <v>67935.23</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c r="BI133"/>
      <c r="BJ133"/>
      <c r="BK133"/>
      <c r="BL133"/>
      <c r="BM133"/>
      <c r="BN133"/>
      <c r="BO133"/>
      <c r="BP133"/>
      <c r="BQ133"/>
      <c r="BR133"/>
      <c r="BS133"/>
      <c r="BT133"/>
    </row>
    <row r="134" spans="1:72">
      <c r="A134" t="s">
        <v>703</v>
      </c>
      <c r="B134">
        <v>0</v>
      </c>
      <c r="C134">
        <v>0</v>
      </c>
      <c r="D134">
        <v>0</v>
      </c>
      <c r="E134">
        <v>0</v>
      </c>
      <c r="F134">
        <v>0</v>
      </c>
      <c r="G134">
        <v>0</v>
      </c>
      <c r="H134">
        <v>749245.38</v>
      </c>
      <c r="I134">
        <v>821389.04</v>
      </c>
      <c r="J134">
        <v>676630.25</v>
      </c>
      <c r="K134">
        <v>864979.49</v>
      </c>
      <c r="L134">
        <v>862608.77</v>
      </c>
      <c r="M134">
        <v>911846.69</v>
      </c>
      <c r="N134">
        <v>841897.09</v>
      </c>
      <c r="O134">
        <v>840185.02</v>
      </c>
      <c r="P134">
        <v>827620.12</v>
      </c>
      <c r="Q134">
        <v>919987.12</v>
      </c>
      <c r="R134">
        <v>835300.49</v>
      </c>
      <c r="S134">
        <v>880157.75</v>
      </c>
      <c r="T134">
        <v>863470.77</v>
      </c>
      <c r="U134">
        <v>926764.29</v>
      </c>
      <c r="V134">
        <v>779298.59</v>
      </c>
      <c r="W134">
        <v>763214.86</v>
      </c>
      <c r="X134">
        <v>837938.46</v>
      </c>
      <c r="Y134">
        <v>863280</v>
      </c>
      <c r="Z134">
        <v>782495.67</v>
      </c>
      <c r="AA134">
        <v>834087.6</v>
      </c>
      <c r="AB134">
        <v>823164.02</v>
      </c>
      <c r="AC134">
        <v>775468.94</v>
      </c>
      <c r="AD134">
        <v>724243.48</v>
      </c>
      <c r="AE134">
        <v>736182.47</v>
      </c>
      <c r="AF134">
        <v>737541.44</v>
      </c>
      <c r="AG134">
        <v>757497.71</v>
      </c>
      <c r="AH134">
        <v>681481.1</v>
      </c>
      <c r="AI134">
        <v>736889.79</v>
      </c>
      <c r="AJ134">
        <v>698969.73</v>
      </c>
      <c r="AK134">
        <v>742019.51</v>
      </c>
      <c r="AL134">
        <v>681162.16</v>
      </c>
      <c r="AM134">
        <v>700552.77</v>
      </c>
      <c r="AN134">
        <v>726090.28</v>
      </c>
      <c r="AO134">
        <v>780676.47</v>
      </c>
      <c r="AP134">
        <v>670142.41</v>
      </c>
      <c r="AQ134">
        <v>664772.59</v>
      </c>
      <c r="AR134">
        <v>629392.26</v>
      </c>
      <c r="AS134">
        <v>704943.91</v>
      </c>
      <c r="AT134">
        <v>620169.13</v>
      </c>
      <c r="AU134">
        <v>609179.94999999995</v>
      </c>
      <c r="AV134">
        <v>619333.04</v>
      </c>
      <c r="AW134">
        <v>679745.3</v>
      </c>
      <c r="AX134">
        <v>551722.1</v>
      </c>
      <c r="AY134">
        <v>577050.67000000004</v>
      </c>
      <c r="AZ134">
        <v>584033.80000000005</v>
      </c>
      <c r="BA134">
        <v>629487.12</v>
      </c>
      <c r="BB134">
        <v>554211.14</v>
      </c>
      <c r="BC134">
        <v>0</v>
      </c>
      <c r="BD134">
        <v>0</v>
      </c>
      <c r="BE134">
        <v>0</v>
      </c>
      <c r="BF134">
        <v>0</v>
      </c>
      <c r="BG134">
        <v>0</v>
      </c>
      <c r="BH134"/>
      <c r="BI134"/>
      <c r="BJ134"/>
      <c r="BK134"/>
      <c r="BL134"/>
      <c r="BM134"/>
      <c r="BN134"/>
      <c r="BO134"/>
      <c r="BP134"/>
      <c r="BQ134"/>
      <c r="BR134"/>
      <c r="BS134"/>
      <c r="BT134"/>
    </row>
    <row r="135" spans="1:72">
      <c r="A135" t="s">
        <v>2497</v>
      </c>
      <c r="B135">
        <v>0</v>
      </c>
      <c r="C135">
        <v>0</v>
      </c>
      <c r="D135">
        <v>0</v>
      </c>
      <c r="E135">
        <v>89945.31</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349</v>
      </c>
      <c r="B136">
        <v>424132.31</v>
      </c>
      <c r="C136">
        <v>299017.05</v>
      </c>
      <c r="D136">
        <v>78370.67</v>
      </c>
      <c r="E136">
        <v>62916.08</v>
      </c>
      <c r="F136">
        <v>229097.28</v>
      </c>
      <c r="G136">
        <v>78874.3</v>
      </c>
      <c r="H136">
        <v>156435.70000000001</v>
      </c>
      <c r="I136">
        <v>92350.26</v>
      </c>
      <c r="J136">
        <v>227395.26</v>
      </c>
      <c r="K136">
        <v>165036.51</v>
      </c>
      <c r="L136">
        <v>56335.32</v>
      </c>
      <c r="M136">
        <v>94301.84</v>
      </c>
      <c r="N136">
        <v>354358.77</v>
      </c>
      <c r="O136">
        <v>388459.5</v>
      </c>
      <c r="P136">
        <v>53785.96</v>
      </c>
      <c r="Q136">
        <v>101522.55</v>
      </c>
      <c r="R136">
        <v>395492.94</v>
      </c>
      <c r="S136">
        <v>33042.870000000003</v>
      </c>
      <c r="T136">
        <v>43365.33</v>
      </c>
      <c r="U136">
        <v>99652.74</v>
      </c>
      <c r="V136">
        <v>325448.59000000003</v>
      </c>
      <c r="W136">
        <v>28786.240000000002</v>
      </c>
      <c r="X136">
        <v>55226.09</v>
      </c>
      <c r="Y136">
        <v>113387.4</v>
      </c>
      <c r="Z136">
        <v>275459.56</v>
      </c>
      <c r="AA136">
        <v>23982.74</v>
      </c>
      <c r="AB136">
        <v>134339.39000000001</v>
      </c>
      <c r="AC136">
        <v>82302.649999999994</v>
      </c>
      <c r="AD136">
        <v>217836.55</v>
      </c>
      <c r="AE136">
        <v>30343.87</v>
      </c>
      <c r="AF136">
        <v>98294.39</v>
      </c>
      <c r="AG136">
        <v>262875.28000000003</v>
      </c>
      <c r="AH136">
        <v>163738.21</v>
      </c>
      <c r="AI136">
        <v>40340.19</v>
      </c>
      <c r="AJ136">
        <v>97873.279999999999</v>
      </c>
      <c r="AK136">
        <v>51306.63</v>
      </c>
      <c r="AL136">
        <v>138536.64000000001</v>
      </c>
      <c r="AM136">
        <v>13824.66</v>
      </c>
      <c r="AN136">
        <v>98494.63</v>
      </c>
      <c r="AO136">
        <v>278005.48</v>
      </c>
      <c r="AP136">
        <v>112761.38</v>
      </c>
      <c r="AQ136">
        <v>4350.28</v>
      </c>
      <c r="AR136">
        <v>72150.679999999993</v>
      </c>
      <c r="AS136">
        <v>48057.32</v>
      </c>
      <c r="AT136">
        <v>124467.19</v>
      </c>
      <c r="AU136">
        <v>6663.14</v>
      </c>
      <c r="AV136">
        <v>22891.8</v>
      </c>
      <c r="AW136">
        <v>66052.22</v>
      </c>
      <c r="AX136">
        <v>33709.360000000001</v>
      </c>
      <c r="AY136">
        <v>12413.54</v>
      </c>
      <c r="AZ136">
        <v>14283.79</v>
      </c>
      <c r="BA136">
        <v>13547.33</v>
      </c>
      <c r="BB136">
        <v>43846.21</v>
      </c>
      <c r="BC136">
        <v>3545</v>
      </c>
      <c r="BD136">
        <v>11851</v>
      </c>
      <c r="BE136">
        <v>10939</v>
      </c>
      <c r="BF136">
        <v>25476</v>
      </c>
      <c r="BG136">
        <v>5819</v>
      </c>
      <c r="BH136"/>
      <c r="BI136"/>
      <c r="BJ136"/>
      <c r="BK136"/>
      <c r="BL136"/>
      <c r="BM136"/>
      <c r="BN136"/>
      <c r="BO136"/>
      <c r="BP136"/>
      <c r="BQ136"/>
      <c r="BR136"/>
      <c r="BS136"/>
      <c r="BT136"/>
    </row>
    <row r="137" spans="1:72">
      <c r="A137" t="s">
        <v>350</v>
      </c>
      <c r="B137">
        <v>137.74</v>
      </c>
      <c r="C137">
        <v>96.91</v>
      </c>
      <c r="D137">
        <v>92.14</v>
      </c>
      <c r="E137">
        <v>47.61</v>
      </c>
      <c r="F137">
        <v>44.49</v>
      </c>
      <c r="G137">
        <v>47.19</v>
      </c>
      <c r="H137">
        <v>51.21</v>
      </c>
      <c r="I137">
        <v>28.53</v>
      </c>
      <c r="J137">
        <v>0</v>
      </c>
      <c r="K137">
        <v>187.4</v>
      </c>
      <c r="L137">
        <v>0</v>
      </c>
      <c r="M137">
        <v>907.4</v>
      </c>
      <c r="N137">
        <v>1218.49</v>
      </c>
      <c r="O137">
        <v>887.67</v>
      </c>
      <c r="P137">
        <v>1435.32</v>
      </c>
      <c r="Q137">
        <v>1946.88</v>
      </c>
      <c r="R137">
        <v>2257.15</v>
      </c>
      <c r="S137">
        <v>1910.71</v>
      </c>
      <c r="T137">
        <v>2173.98</v>
      </c>
      <c r="U137">
        <v>1969.15</v>
      </c>
      <c r="V137">
        <v>2173.6</v>
      </c>
      <c r="W137">
        <v>1940.29</v>
      </c>
      <c r="X137">
        <v>2160.1</v>
      </c>
      <c r="Y137">
        <v>1993.25</v>
      </c>
      <c r="Z137">
        <v>2530.4299999999998</v>
      </c>
      <c r="AA137">
        <v>1989.39</v>
      </c>
      <c r="AB137">
        <v>2379.65</v>
      </c>
      <c r="AC137">
        <v>2033.16</v>
      </c>
      <c r="AD137">
        <v>2419.5700000000002</v>
      </c>
      <c r="AE137">
        <v>2009.19</v>
      </c>
      <c r="AF137">
        <v>2381.3000000000002</v>
      </c>
      <c r="AG137">
        <v>2069.88</v>
      </c>
      <c r="AH137">
        <v>2324.36</v>
      </c>
      <c r="AI137">
        <v>2044.32</v>
      </c>
      <c r="AJ137">
        <v>2332.7199999999998</v>
      </c>
      <c r="AK137">
        <v>2107.75</v>
      </c>
      <c r="AL137">
        <v>2273.27</v>
      </c>
      <c r="AM137">
        <v>2068.91</v>
      </c>
      <c r="AN137">
        <v>2373.73</v>
      </c>
      <c r="AO137">
        <v>2168.5</v>
      </c>
      <c r="AP137">
        <v>2461.62</v>
      </c>
      <c r="AQ137">
        <v>2215.7800000000002</v>
      </c>
      <c r="AR137">
        <v>2385.86</v>
      </c>
      <c r="AS137">
        <v>2246.6799999999998</v>
      </c>
      <c r="AT137">
        <v>2350.8000000000002</v>
      </c>
      <c r="AU137">
        <v>2369.9</v>
      </c>
      <c r="AV137">
        <v>2931.17</v>
      </c>
      <c r="AW137">
        <v>3007.47</v>
      </c>
      <c r="AX137">
        <v>3495.17</v>
      </c>
      <c r="AY137">
        <v>3721.67</v>
      </c>
      <c r="AZ137">
        <v>3546.57</v>
      </c>
      <c r="BA137">
        <v>3509.63</v>
      </c>
      <c r="BB137">
        <v>3531.6</v>
      </c>
      <c r="BC137">
        <v>3545</v>
      </c>
      <c r="BD137">
        <v>11851</v>
      </c>
      <c r="BE137">
        <v>10939</v>
      </c>
      <c r="BF137">
        <v>25476</v>
      </c>
      <c r="BG137">
        <v>5819</v>
      </c>
      <c r="BH137"/>
      <c r="BI137"/>
      <c r="BJ137"/>
      <c r="BK137"/>
      <c r="BL137"/>
      <c r="BM137"/>
      <c r="BN137"/>
      <c r="BO137"/>
      <c r="BP137"/>
      <c r="BQ137"/>
      <c r="BR137"/>
      <c r="BS137"/>
      <c r="BT137"/>
    </row>
    <row r="138" spans="1:72">
      <c r="A138" t="s">
        <v>533</v>
      </c>
      <c r="B138">
        <v>423994.58</v>
      </c>
      <c r="C138">
        <v>298920.14</v>
      </c>
      <c r="D138">
        <v>78278.53</v>
      </c>
      <c r="E138">
        <v>62868.46</v>
      </c>
      <c r="F138">
        <v>229052.79</v>
      </c>
      <c r="G138">
        <v>78827.11</v>
      </c>
      <c r="H138">
        <v>156384.48000000001</v>
      </c>
      <c r="I138">
        <v>92321.73</v>
      </c>
      <c r="J138">
        <v>227395.26</v>
      </c>
      <c r="K138">
        <v>164849.10999999999</v>
      </c>
      <c r="L138">
        <v>59348.88</v>
      </c>
      <c r="M138">
        <v>93394.44</v>
      </c>
      <c r="N138">
        <v>353140.28</v>
      </c>
      <c r="O138">
        <v>387571.83</v>
      </c>
      <c r="P138">
        <v>52350.64</v>
      </c>
      <c r="Q138">
        <v>99575.67</v>
      </c>
      <c r="R138">
        <v>393235.8</v>
      </c>
      <c r="S138">
        <v>31132.16</v>
      </c>
      <c r="T138">
        <v>41191.35</v>
      </c>
      <c r="U138">
        <v>97683.59</v>
      </c>
      <c r="V138">
        <v>323274.99</v>
      </c>
      <c r="W138">
        <v>26845.95</v>
      </c>
      <c r="X138">
        <v>53065.99</v>
      </c>
      <c r="Y138">
        <v>111394.15</v>
      </c>
      <c r="Z138">
        <v>272929.14</v>
      </c>
      <c r="AA138">
        <v>21993.35</v>
      </c>
      <c r="AB138">
        <v>131959.74</v>
      </c>
      <c r="AC138">
        <v>80269.490000000005</v>
      </c>
      <c r="AD138">
        <v>215416.98</v>
      </c>
      <c r="AE138">
        <v>28334.68</v>
      </c>
      <c r="AF138">
        <v>95913.08</v>
      </c>
      <c r="AG138">
        <v>260805.39</v>
      </c>
      <c r="AH138">
        <v>161413.85</v>
      </c>
      <c r="AI138">
        <v>38295.879999999997</v>
      </c>
      <c r="AJ138">
        <v>95540.56</v>
      </c>
      <c r="AK138">
        <v>49198.879999999997</v>
      </c>
      <c r="AL138">
        <v>136263.37</v>
      </c>
      <c r="AM138">
        <v>11755.75</v>
      </c>
      <c r="AN138">
        <v>96120.91</v>
      </c>
      <c r="AO138">
        <v>275836.98</v>
      </c>
      <c r="AP138">
        <v>110299.76</v>
      </c>
      <c r="AQ138">
        <v>2134.5</v>
      </c>
      <c r="AR138">
        <v>69764.81</v>
      </c>
      <c r="AS138">
        <v>45810.64</v>
      </c>
      <c r="AT138">
        <v>122116.4</v>
      </c>
      <c r="AU138">
        <v>4293.24</v>
      </c>
      <c r="AV138">
        <v>19960.63</v>
      </c>
      <c r="AW138">
        <v>63044.75</v>
      </c>
      <c r="AX138">
        <v>30214.18</v>
      </c>
      <c r="AY138">
        <v>8691.8700000000008</v>
      </c>
      <c r="AZ138">
        <v>10737.22</v>
      </c>
      <c r="BA138">
        <v>10037.69</v>
      </c>
      <c r="BB138">
        <v>40314.61</v>
      </c>
      <c r="BC138">
        <v>0</v>
      </c>
      <c r="BD138">
        <v>0</v>
      </c>
      <c r="BE138">
        <v>0</v>
      </c>
      <c r="BF138">
        <v>0</v>
      </c>
      <c r="BG138">
        <v>0</v>
      </c>
      <c r="BH138"/>
      <c r="BI138"/>
      <c r="BJ138"/>
      <c r="BK138"/>
      <c r="BL138"/>
      <c r="BM138"/>
      <c r="BN138"/>
      <c r="BO138"/>
      <c r="BP138"/>
      <c r="BQ138"/>
      <c r="BR138"/>
      <c r="BS138"/>
      <c r="BT138"/>
    </row>
    <row r="139" spans="1:72">
      <c r="A139" t="s">
        <v>311</v>
      </c>
      <c r="B139">
        <v>7741.47</v>
      </c>
      <c r="C139">
        <v>8693.11</v>
      </c>
      <c r="D139">
        <v>6051.17</v>
      </c>
      <c r="E139">
        <v>5563.6</v>
      </c>
      <c r="F139">
        <v>10616.98</v>
      </c>
      <c r="G139">
        <v>9592.2199999999993</v>
      </c>
      <c r="H139">
        <v>10006.700000000001</v>
      </c>
      <c r="I139">
        <v>7846.23</v>
      </c>
      <c r="J139">
        <v>8573.11</v>
      </c>
      <c r="K139">
        <v>7212.38</v>
      </c>
      <c r="L139">
        <v>74319.98</v>
      </c>
      <c r="M139">
        <v>10375.84</v>
      </c>
      <c r="N139">
        <v>8851.27</v>
      </c>
      <c r="O139">
        <v>8980.3799999999992</v>
      </c>
      <c r="P139">
        <v>-201658.78</v>
      </c>
      <c r="Q139">
        <v>214957.6</v>
      </c>
      <c r="R139">
        <v>9483</v>
      </c>
      <c r="S139">
        <v>15292.74</v>
      </c>
      <c r="T139">
        <v>6897.1</v>
      </c>
      <c r="U139">
        <v>7158.07</v>
      </c>
      <c r="V139">
        <v>9853.69</v>
      </c>
      <c r="W139">
        <v>8417.0400000000009</v>
      </c>
      <c r="X139">
        <v>6222.61</v>
      </c>
      <c r="Y139">
        <v>6434.03</v>
      </c>
      <c r="Z139">
        <v>6174.91</v>
      </c>
      <c r="AA139">
        <v>6945.05</v>
      </c>
      <c r="AB139">
        <v>4798.68</v>
      </c>
      <c r="AC139">
        <v>6434.08</v>
      </c>
      <c r="AD139">
        <v>5114.54</v>
      </c>
      <c r="AE139">
        <v>5662.96</v>
      </c>
      <c r="AF139">
        <v>4401.91</v>
      </c>
      <c r="AG139">
        <v>8015.24</v>
      </c>
      <c r="AH139">
        <v>4657.88</v>
      </c>
      <c r="AI139">
        <v>3686.61</v>
      </c>
      <c r="AJ139">
        <v>86026.37</v>
      </c>
      <c r="AK139">
        <v>84717.74</v>
      </c>
      <c r="AL139">
        <v>43673.52</v>
      </c>
      <c r="AM139">
        <v>32519.53</v>
      </c>
      <c r="AN139">
        <v>33797.67</v>
      </c>
      <c r="AO139">
        <v>35602.639999999999</v>
      </c>
      <c r="AP139">
        <v>32211.03</v>
      </c>
      <c r="AQ139">
        <v>33162.57</v>
      </c>
      <c r="AR139">
        <v>17369.54</v>
      </c>
      <c r="AS139">
        <v>32924.6</v>
      </c>
      <c r="AT139">
        <v>41678.6</v>
      </c>
      <c r="AU139">
        <v>15738.01</v>
      </c>
      <c r="AV139">
        <v>15038.31</v>
      </c>
      <c r="AW139">
        <v>16137.12</v>
      </c>
      <c r="AX139">
        <v>12884.01</v>
      </c>
      <c r="AY139">
        <v>18967.740000000002</v>
      </c>
      <c r="AZ139">
        <v>15453.34</v>
      </c>
      <c r="BA139">
        <v>12717.49</v>
      </c>
      <c r="BB139">
        <v>10543.79</v>
      </c>
      <c r="BC139">
        <v>18354</v>
      </c>
      <c r="BD139">
        <v>13682</v>
      </c>
      <c r="BE139">
        <v>16240</v>
      </c>
      <c r="BF139">
        <v>11031</v>
      </c>
      <c r="BG139">
        <v>12016</v>
      </c>
      <c r="BH139"/>
      <c r="BI139"/>
      <c r="BJ139"/>
      <c r="BK139"/>
      <c r="BL139"/>
      <c r="BM139"/>
      <c r="BN139"/>
      <c r="BO139"/>
      <c r="BP139"/>
      <c r="BQ139"/>
      <c r="BR139"/>
      <c r="BS139"/>
      <c r="BT139"/>
    </row>
    <row r="140" spans="1:72">
      <c r="A140" t="s">
        <v>351</v>
      </c>
      <c r="B140">
        <v>1714713.81</v>
      </c>
      <c r="C140">
        <v>1678905.29</v>
      </c>
      <c r="D140">
        <v>1426514.21</v>
      </c>
      <c r="E140">
        <v>1954420.49</v>
      </c>
      <c r="F140">
        <v>1589514.89</v>
      </c>
      <c r="G140">
        <v>1175605.6499999999</v>
      </c>
      <c r="H140">
        <v>1254303.6299999999</v>
      </c>
      <c r="I140">
        <v>1139866.27</v>
      </c>
      <c r="J140">
        <v>1173868.3799999999</v>
      </c>
      <c r="K140">
        <v>1249767.77</v>
      </c>
      <c r="L140">
        <v>1308777.0900000001</v>
      </c>
      <c r="M140">
        <v>1247392.08</v>
      </c>
      <c r="N140">
        <v>1331506.6499999999</v>
      </c>
      <c r="O140">
        <v>1389939.98</v>
      </c>
      <c r="P140">
        <v>833455.48</v>
      </c>
      <c r="Q140">
        <v>1378277.09</v>
      </c>
      <c r="R140">
        <v>1345289.92</v>
      </c>
      <c r="S140">
        <v>1024564.9</v>
      </c>
      <c r="T140">
        <v>1015585.83</v>
      </c>
      <c r="U140">
        <v>1128669.6200000001</v>
      </c>
      <c r="V140">
        <v>1251552.74</v>
      </c>
      <c r="W140">
        <v>877997.79</v>
      </c>
      <c r="X140">
        <v>1024704.2</v>
      </c>
      <c r="Y140">
        <v>1085132.05</v>
      </c>
      <c r="Z140">
        <v>1150316.67</v>
      </c>
      <c r="AA140">
        <v>983069.11</v>
      </c>
      <c r="AB140">
        <v>1044837.57</v>
      </c>
      <c r="AC140">
        <v>928973.41</v>
      </c>
      <c r="AD140">
        <v>1017754.47</v>
      </c>
      <c r="AE140">
        <v>839476.26</v>
      </c>
      <c r="AF140">
        <v>961096.16</v>
      </c>
      <c r="AG140">
        <v>1092467.72</v>
      </c>
      <c r="AH140">
        <v>923915</v>
      </c>
      <c r="AI140">
        <v>848851.82</v>
      </c>
      <c r="AJ140">
        <v>882869.38</v>
      </c>
      <c r="AK140">
        <v>878043.87</v>
      </c>
      <c r="AL140">
        <v>863372.32</v>
      </c>
      <c r="AM140">
        <v>746896.95</v>
      </c>
      <c r="AN140">
        <v>858382.58</v>
      </c>
      <c r="AO140">
        <v>1094284.5900000001</v>
      </c>
      <c r="AP140">
        <v>815114.82</v>
      </c>
      <c r="AQ140">
        <v>702285.44</v>
      </c>
      <c r="AR140">
        <v>718912.47</v>
      </c>
      <c r="AS140">
        <v>785925.83</v>
      </c>
      <c r="AT140">
        <v>786314.92</v>
      </c>
      <c r="AU140">
        <v>631581.1</v>
      </c>
      <c r="AV140">
        <v>657263.15</v>
      </c>
      <c r="AW140">
        <v>761934.64</v>
      </c>
      <c r="AX140">
        <v>598315.46</v>
      </c>
      <c r="AY140">
        <v>608431.94999999995</v>
      </c>
      <c r="AZ140">
        <v>613770.93000000005</v>
      </c>
      <c r="BA140">
        <v>655751.93000000005</v>
      </c>
      <c r="BB140">
        <v>608601.15</v>
      </c>
      <c r="BC140">
        <v>568835</v>
      </c>
      <c r="BD140">
        <v>617784</v>
      </c>
      <c r="BE140">
        <v>628756</v>
      </c>
      <c r="BF140">
        <v>571408</v>
      </c>
      <c r="BG140">
        <v>563014</v>
      </c>
      <c r="BH140"/>
      <c r="BI140"/>
      <c r="BJ140"/>
      <c r="BK140"/>
      <c r="BL140"/>
      <c r="BM140"/>
      <c r="BN140"/>
      <c r="BO140"/>
      <c r="BP140"/>
      <c r="BQ140"/>
      <c r="BR140"/>
      <c r="BS140"/>
      <c r="BT140"/>
    </row>
    <row r="141" spans="1:72">
      <c r="A141" t="s">
        <v>534</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352</v>
      </c>
      <c r="B142">
        <v>904528.92</v>
      </c>
      <c r="C142">
        <v>888316.06</v>
      </c>
      <c r="D142">
        <v>951704.97</v>
      </c>
      <c r="E142">
        <v>1370542.51</v>
      </c>
      <c r="F142">
        <v>905255.82</v>
      </c>
      <c r="G142">
        <v>772436.29</v>
      </c>
      <c r="H142">
        <v>769940.87</v>
      </c>
      <c r="I142">
        <v>729149.96</v>
      </c>
      <c r="J142">
        <v>761511.83</v>
      </c>
      <c r="K142">
        <v>737698.63</v>
      </c>
      <c r="L142">
        <v>786374.73</v>
      </c>
      <c r="M142">
        <v>768656.74</v>
      </c>
      <c r="N142">
        <v>677531.7</v>
      </c>
      <c r="O142">
        <v>684112.26</v>
      </c>
      <c r="P142">
        <v>706290.83</v>
      </c>
      <c r="Q142">
        <v>708249.14</v>
      </c>
      <c r="R142">
        <v>651867.06000000006</v>
      </c>
      <c r="S142">
        <v>641218.16</v>
      </c>
      <c r="T142">
        <v>682304.65</v>
      </c>
      <c r="U142">
        <v>662257.03</v>
      </c>
      <c r="V142">
        <v>662126.55000000005</v>
      </c>
      <c r="W142">
        <v>594771.64</v>
      </c>
      <c r="X142">
        <v>670719.07999999996</v>
      </c>
      <c r="Y142">
        <v>648954.31000000006</v>
      </c>
      <c r="Z142">
        <v>608010.56999999995</v>
      </c>
      <c r="AA142">
        <v>628988.88</v>
      </c>
      <c r="AB142">
        <v>606314.30000000005</v>
      </c>
      <c r="AC142">
        <v>581726.47</v>
      </c>
      <c r="AD142">
        <v>560078.35</v>
      </c>
      <c r="AE142">
        <v>545735.93000000005</v>
      </c>
      <c r="AF142">
        <v>595620.66</v>
      </c>
      <c r="AG142">
        <v>561516.59</v>
      </c>
      <c r="AH142">
        <v>557040.68000000005</v>
      </c>
      <c r="AI142">
        <v>537237.27</v>
      </c>
      <c r="AJ142">
        <v>571743.64</v>
      </c>
      <c r="AK142">
        <v>550774.97</v>
      </c>
      <c r="AL142">
        <v>504305.11</v>
      </c>
      <c r="AM142">
        <v>472429.42</v>
      </c>
      <c r="AN142">
        <v>504070.37</v>
      </c>
      <c r="AO142">
        <v>512073.02</v>
      </c>
      <c r="AP142">
        <v>478835.93</v>
      </c>
      <c r="AQ142">
        <v>447669.29</v>
      </c>
      <c r="AR142">
        <v>434750.2</v>
      </c>
      <c r="AS142">
        <v>503036.73</v>
      </c>
      <c r="AT142">
        <v>459220.1</v>
      </c>
      <c r="AU142">
        <v>413222.03</v>
      </c>
      <c r="AV142">
        <v>436358.69</v>
      </c>
      <c r="AW142">
        <v>490847.14</v>
      </c>
      <c r="AX142">
        <v>407567.09</v>
      </c>
      <c r="AY142">
        <v>406607.1</v>
      </c>
      <c r="AZ142">
        <v>432121.55</v>
      </c>
      <c r="BA142">
        <v>471517.76</v>
      </c>
      <c r="BB142">
        <v>417998.19</v>
      </c>
      <c r="BC142">
        <v>404639</v>
      </c>
      <c r="BD142">
        <v>420770</v>
      </c>
      <c r="BE142">
        <v>421768</v>
      </c>
      <c r="BF142">
        <v>372040</v>
      </c>
      <c r="BG142">
        <v>364117</v>
      </c>
      <c r="BH142"/>
      <c r="BI142"/>
      <c r="BJ142"/>
      <c r="BK142"/>
      <c r="BL142"/>
      <c r="BM142"/>
      <c r="BN142"/>
      <c r="BO142"/>
      <c r="BP142"/>
      <c r="BQ142"/>
      <c r="BR142"/>
      <c r="BS142"/>
      <c r="BT142"/>
    </row>
    <row r="143" spans="1:72">
      <c r="A143" t="s">
        <v>704</v>
      </c>
      <c r="B143">
        <v>293054.31</v>
      </c>
      <c r="C143">
        <v>331572.96000000002</v>
      </c>
      <c r="D143">
        <v>319478.28999999998</v>
      </c>
      <c r="E143">
        <v>761701.93</v>
      </c>
      <c r="F143">
        <v>362646.54</v>
      </c>
      <c r="G143">
        <v>254436.85</v>
      </c>
      <c r="H143">
        <v>221799.89</v>
      </c>
      <c r="I143">
        <v>171111.12</v>
      </c>
      <c r="J143">
        <v>206092.31</v>
      </c>
      <c r="K143">
        <v>164012.78</v>
      </c>
      <c r="L143">
        <v>227026.42</v>
      </c>
      <c r="M143">
        <v>165560.34</v>
      </c>
      <c r="N143">
        <v>94989.2</v>
      </c>
      <c r="O143">
        <v>124223.56</v>
      </c>
      <c r="P143">
        <v>134720.19</v>
      </c>
      <c r="Q143">
        <v>116984.89</v>
      </c>
      <c r="R143">
        <v>86236.65</v>
      </c>
      <c r="S143">
        <v>66801.919999999998</v>
      </c>
      <c r="T143">
        <v>90711.57</v>
      </c>
      <c r="U143">
        <v>62693.29</v>
      </c>
      <c r="V143">
        <v>108099.58</v>
      </c>
      <c r="W143">
        <v>57700.37</v>
      </c>
      <c r="X143">
        <v>93458.29</v>
      </c>
      <c r="Y143">
        <v>73922.210000000006</v>
      </c>
      <c r="Z143">
        <v>63616.82</v>
      </c>
      <c r="AA143">
        <v>84030.399999999994</v>
      </c>
      <c r="AB143">
        <v>55676.36</v>
      </c>
      <c r="AC143">
        <v>57799.45</v>
      </c>
      <c r="AD143">
        <v>46161.79</v>
      </c>
      <c r="AE143">
        <v>45639.59</v>
      </c>
      <c r="AF143">
        <v>90676.88</v>
      </c>
      <c r="AG143">
        <v>41718.199999999997</v>
      </c>
      <c r="AH143">
        <v>61068.87</v>
      </c>
      <c r="AI143">
        <v>45716.74</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row>
    <row r="144" spans="1:72">
      <c r="A144" t="s">
        <v>2336</v>
      </c>
      <c r="B144">
        <v>0</v>
      </c>
      <c r="C144">
        <v>0</v>
      </c>
      <c r="D144">
        <v>0</v>
      </c>
      <c r="E144">
        <v>0</v>
      </c>
      <c r="F144">
        <v>0</v>
      </c>
      <c r="G144">
        <v>0</v>
      </c>
      <c r="H144">
        <v>548140.98</v>
      </c>
      <c r="I144">
        <v>558038.84</v>
      </c>
      <c r="J144">
        <v>555419.52</v>
      </c>
      <c r="K144">
        <v>573685.85</v>
      </c>
      <c r="L144">
        <v>559348.31999999995</v>
      </c>
      <c r="M144">
        <v>603096.4</v>
      </c>
      <c r="N144">
        <v>582542.5</v>
      </c>
      <c r="O144">
        <v>559888.69999999995</v>
      </c>
      <c r="P144">
        <v>571570.64</v>
      </c>
      <c r="Q144">
        <v>591264.25</v>
      </c>
      <c r="R144">
        <v>565630.41</v>
      </c>
      <c r="S144">
        <v>574416.24</v>
      </c>
      <c r="T144">
        <v>591593.07999999996</v>
      </c>
      <c r="U144">
        <v>599563.74</v>
      </c>
      <c r="V144">
        <v>554026.97</v>
      </c>
      <c r="W144">
        <v>537071.27</v>
      </c>
      <c r="X144">
        <v>577260.79</v>
      </c>
      <c r="Y144">
        <v>575032.09</v>
      </c>
      <c r="Z144">
        <v>544393.74</v>
      </c>
      <c r="AA144">
        <v>544958.48</v>
      </c>
      <c r="AB144">
        <v>550637.93999999994</v>
      </c>
      <c r="AC144">
        <v>523927.02</v>
      </c>
      <c r="AD144">
        <v>513916.56</v>
      </c>
      <c r="AE144">
        <v>500096.34</v>
      </c>
      <c r="AF144">
        <v>504943.78</v>
      </c>
      <c r="AG144">
        <v>519798.39</v>
      </c>
      <c r="AH144">
        <v>495971.81</v>
      </c>
      <c r="AI144">
        <v>491520.53</v>
      </c>
      <c r="AJ144">
        <v>571743.64</v>
      </c>
      <c r="AK144">
        <v>550774.97</v>
      </c>
      <c r="AL144">
        <v>504305.11</v>
      </c>
      <c r="AM144">
        <v>472429.42</v>
      </c>
      <c r="AN144">
        <v>504070.37</v>
      </c>
      <c r="AO144">
        <v>512073.02</v>
      </c>
      <c r="AP144">
        <v>478835.93</v>
      </c>
      <c r="AQ144">
        <v>447669.29</v>
      </c>
      <c r="AR144">
        <v>434750.2</v>
      </c>
      <c r="AS144">
        <v>503036.73</v>
      </c>
      <c r="AT144">
        <v>459220.1</v>
      </c>
      <c r="AU144">
        <v>413222.03</v>
      </c>
      <c r="AV144">
        <v>436358.69</v>
      </c>
      <c r="AW144">
        <v>490847.14</v>
      </c>
      <c r="AX144">
        <v>407567.09</v>
      </c>
      <c r="AY144">
        <v>406607.1</v>
      </c>
      <c r="AZ144">
        <v>432121.55</v>
      </c>
      <c r="BA144">
        <v>471517.76</v>
      </c>
      <c r="BB144">
        <v>417998.19</v>
      </c>
      <c r="BC144">
        <v>0</v>
      </c>
      <c r="BD144">
        <v>0</v>
      </c>
      <c r="BE144">
        <v>0</v>
      </c>
      <c r="BF144">
        <v>0</v>
      </c>
      <c r="BG144">
        <v>0</v>
      </c>
      <c r="BH144"/>
      <c r="BI144"/>
      <c r="BJ144"/>
      <c r="BK144"/>
      <c r="BL144"/>
      <c r="BM144"/>
      <c r="BN144"/>
      <c r="BO144"/>
      <c r="BP144"/>
      <c r="BQ144"/>
      <c r="BR144"/>
      <c r="BS144"/>
      <c r="BT144"/>
    </row>
    <row r="145" spans="1:72">
      <c r="A145" t="s">
        <v>353</v>
      </c>
      <c r="B145">
        <v>120688.29</v>
      </c>
      <c r="C145">
        <v>92312.73</v>
      </c>
      <c r="D145">
        <v>89712.47</v>
      </c>
      <c r="E145">
        <v>53830.05</v>
      </c>
      <c r="F145">
        <v>115051.07</v>
      </c>
      <c r="G145">
        <v>76242.350000000006</v>
      </c>
      <c r="H145">
        <v>35585.800000000003</v>
      </c>
      <c r="I145">
        <v>88899.79</v>
      </c>
      <c r="J145">
        <v>120872.79</v>
      </c>
      <c r="K145">
        <v>121094.11</v>
      </c>
      <c r="L145">
        <v>129978.05</v>
      </c>
      <c r="M145">
        <v>104824.23</v>
      </c>
      <c r="N145">
        <v>143712.78</v>
      </c>
      <c r="O145">
        <v>108578.18</v>
      </c>
      <c r="P145">
        <v>97222.59</v>
      </c>
      <c r="Q145">
        <v>104072.51</v>
      </c>
      <c r="R145">
        <v>106205.1</v>
      </c>
      <c r="S145">
        <v>107105.43</v>
      </c>
      <c r="T145">
        <v>88730.49</v>
      </c>
      <c r="U145">
        <v>104380.84</v>
      </c>
      <c r="V145">
        <v>93667.75</v>
      </c>
      <c r="W145">
        <v>104327.43</v>
      </c>
      <c r="X145">
        <v>98087.72</v>
      </c>
      <c r="Y145">
        <v>97567.71</v>
      </c>
      <c r="Z145">
        <v>84479.28</v>
      </c>
      <c r="AA145">
        <v>92950.8</v>
      </c>
      <c r="AB145">
        <v>98530.81</v>
      </c>
      <c r="AC145">
        <v>88361.11</v>
      </c>
      <c r="AD145">
        <v>70992.41</v>
      </c>
      <c r="AE145">
        <v>87350.8</v>
      </c>
      <c r="AF145">
        <v>77697.87</v>
      </c>
      <c r="AG145">
        <v>74157.63</v>
      </c>
      <c r="AH145">
        <v>70797.59</v>
      </c>
      <c r="AI145">
        <v>82632.210000000006</v>
      </c>
      <c r="AJ145">
        <v>70337.600000000006</v>
      </c>
      <c r="AK145">
        <v>80995.42</v>
      </c>
      <c r="AL145">
        <v>71041.52</v>
      </c>
      <c r="AM145">
        <v>76034.38</v>
      </c>
      <c r="AN145">
        <v>64838.29</v>
      </c>
      <c r="AO145">
        <v>62342.720000000001</v>
      </c>
      <c r="AP145">
        <v>60830.54</v>
      </c>
      <c r="AQ145">
        <v>65443.87</v>
      </c>
      <c r="AR145">
        <v>46151.45</v>
      </c>
      <c r="AS145">
        <v>50987.86</v>
      </c>
      <c r="AT145">
        <v>46154.98</v>
      </c>
      <c r="AU145">
        <v>52353.61</v>
      </c>
      <c r="AV145">
        <v>51017.37</v>
      </c>
      <c r="AW145">
        <v>57410.79</v>
      </c>
      <c r="AX145">
        <v>41815.67</v>
      </c>
      <c r="AY145">
        <v>45172.4</v>
      </c>
      <c r="AZ145">
        <v>38572.01</v>
      </c>
      <c r="BA145">
        <v>41768.160000000003</v>
      </c>
      <c r="BB145">
        <v>40328.449999999997</v>
      </c>
      <c r="BC145">
        <v>46339</v>
      </c>
      <c r="BD145">
        <v>40774</v>
      </c>
      <c r="BE145">
        <v>47097</v>
      </c>
      <c r="BF145">
        <v>42417</v>
      </c>
      <c r="BG145">
        <v>44530</v>
      </c>
      <c r="BH145"/>
      <c r="BI145"/>
      <c r="BJ145"/>
      <c r="BK145"/>
      <c r="BL145"/>
      <c r="BM145"/>
      <c r="BN145"/>
      <c r="BO145"/>
      <c r="BP145"/>
      <c r="BQ145"/>
      <c r="BR145"/>
      <c r="BS145"/>
      <c r="BT145"/>
    </row>
    <row r="146" spans="1:72">
      <c r="A146" t="s">
        <v>354</v>
      </c>
      <c r="B146">
        <v>0</v>
      </c>
      <c r="C146">
        <v>0</v>
      </c>
      <c r="D146">
        <v>0</v>
      </c>
      <c r="E146">
        <v>0</v>
      </c>
      <c r="F146">
        <v>0</v>
      </c>
      <c r="G146">
        <v>0</v>
      </c>
      <c r="H146">
        <v>0</v>
      </c>
      <c r="I146">
        <v>0</v>
      </c>
      <c r="J146">
        <v>4148.7</v>
      </c>
      <c r="K146">
        <v>2578.33</v>
      </c>
      <c r="L146">
        <v>2939.73</v>
      </c>
      <c r="M146">
        <v>0</v>
      </c>
      <c r="N146">
        <v>0</v>
      </c>
      <c r="O146">
        <v>0</v>
      </c>
      <c r="P146">
        <v>102831.58</v>
      </c>
      <c r="Q146">
        <v>0</v>
      </c>
      <c r="R146">
        <v>0</v>
      </c>
      <c r="S146">
        <v>0</v>
      </c>
      <c r="T146">
        <v>88730.49</v>
      </c>
      <c r="U146">
        <v>104380.84</v>
      </c>
      <c r="V146">
        <v>93667.75</v>
      </c>
      <c r="W146">
        <v>0</v>
      </c>
      <c r="X146">
        <v>0</v>
      </c>
      <c r="Y146">
        <v>0</v>
      </c>
      <c r="Z146">
        <v>0</v>
      </c>
      <c r="AA146">
        <v>0</v>
      </c>
      <c r="AB146">
        <v>98530.81</v>
      </c>
      <c r="AC146">
        <v>88361.11</v>
      </c>
      <c r="AD146">
        <v>0</v>
      </c>
      <c r="AE146">
        <v>0</v>
      </c>
      <c r="AF146">
        <v>76321.320000000007</v>
      </c>
      <c r="AG146">
        <v>0</v>
      </c>
      <c r="AH146">
        <v>0</v>
      </c>
      <c r="AI146">
        <v>0</v>
      </c>
      <c r="AJ146">
        <v>0</v>
      </c>
      <c r="AK146">
        <v>0</v>
      </c>
      <c r="AL146">
        <v>0</v>
      </c>
      <c r="AM146">
        <v>0</v>
      </c>
      <c r="AN146">
        <v>0</v>
      </c>
      <c r="AO146">
        <v>0</v>
      </c>
      <c r="AP146">
        <v>0</v>
      </c>
      <c r="AQ146">
        <v>0</v>
      </c>
      <c r="AR146">
        <v>0</v>
      </c>
      <c r="AS146">
        <v>0</v>
      </c>
      <c r="AT146">
        <v>0</v>
      </c>
      <c r="AU146">
        <v>52353.61</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row>
    <row r="147" spans="1:72">
      <c r="A147" t="s">
        <v>355</v>
      </c>
      <c r="B147">
        <v>120688.29</v>
      </c>
      <c r="C147">
        <v>92312.73</v>
      </c>
      <c r="D147">
        <v>89712.47</v>
      </c>
      <c r="E147">
        <v>53830.05</v>
      </c>
      <c r="F147">
        <v>115051.07</v>
      </c>
      <c r="G147">
        <v>76242.350000000006</v>
      </c>
      <c r="H147">
        <v>35585.800000000003</v>
      </c>
      <c r="I147">
        <v>88899.79</v>
      </c>
      <c r="J147">
        <v>116724.09</v>
      </c>
      <c r="K147">
        <v>118515.78</v>
      </c>
      <c r="L147">
        <v>118219.12</v>
      </c>
      <c r="M147">
        <v>104824.23</v>
      </c>
      <c r="N147">
        <v>143712.78</v>
      </c>
      <c r="O147">
        <v>108578.18</v>
      </c>
      <c r="P147">
        <v>0</v>
      </c>
      <c r="Q147">
        <v>104072.51</v>
      </c>
      <c r="R147">
        <v>106205.1</v>
      </c>
      <c r="S147">
        <v>107105.43</v>
      </c>
      <c r="T147">
        <v>0</v>
      </c>
      <c r="U147">
        <v>0</v>
      </c>
      <c r="V147">
        <v>0</v>
      </c>
      <c r="W147">
        <v>104327.43</v>
      </c>
      <c r="X147">
        <v>98087.72</v>
      </c>
      <c r="Y147">
        <v>97567.71</v>
      </c>
      <c r="Z147">
        <v>84479.28</v>
      </c>
      <c r="AA147">
        <v>92950.8</v>
      </c>
      <c r="AB147">
        <v>0</v>
      </c>
      <c r="AC147">
        <v>0</v>
      </c>
      <c r="AD147">
        <v>70992.41</v>
      </c>
      <c r="AE147">
        <v>87350.8</v>
      </c>
      <c r="AF147">
        <v>0</v>
      </c>
      <c r="AG147">
        <v>74157.63</v>
      </c>
      <c r="AH147">
        <v>70797.59</v>
      </c>
      <c r="AI147">
        <v>82632.210000000006</v>
      </c>
      <c r="AJ147">
        <v>70337.600000000006</v>
      </c>
      <c r="AK147">
        <v>80995.42</v>
      </c>
      <c r="AL147">
        <v>71041.52</v>
      </c>
      <c r="AM147">
        <v>76034.38</v>
      </c>
      <c r="AN147">
        <v>64838.29</v>
      </c>
      <c r="AO147">
        <v>62342.720000000001</v>
      </c>
      <c r="AP147">
        <v>60830.54</v>
      </c>
      <c r="AQ147">
        <v>65443.87</v>
      </c>
      <c r="AR147">
        <v>46151.45</v>
      </c>
      <c r="AS147">
        <v>50987.86</v>
      </c>
      <c r="AT147">
        <v>46154.98</v>
      </c>
      <c r="AU147">
        <v>0</v>
      </c>
      <c r="AV147">
        <v>51017.37</v>
      </c>
      <c r="AW147">
        <v>57410.79</v>
      </c>
      <c r="AX147">
        <v>41815.67</v>
      </c>
      <c r="AY147">
        <v>45172.4</v>
      </c>
      <c r="AZ147">
        <v>38572.01</v>
      </c>
      <c r="BA147">
        <v>41768.160000000003</v>
      </c>
      <c r="BB147">
        <v>40328.449999999997</v>
      </c>
      <c r="BC147">
        <v>0</v>
      </c>
      <c r="BD147">
        <v>0</v>
      </c>
      <c r="BE147">
        <v>0</v>
      </c>
      <c r="BF147">
        <v>0</v>
      </c>
      <c r="BG147">
        <v>0</v>
      </c>
      <c r="BH147"/>
      <c r="BI147"/>
      <c r="BJ147"/>
      <c r="BK147"/>
      <c r="BL147"/>
      <c r="BM147"/>
      <c r="BN147"/>
      <c r="BO147"/>
      <c r="BP147"/>
      <c r="BQ147"/>
      <c r="BR147"/>
      <c r="BS147"/>
      <c r="BT147"/>
    </row>
    <row r="148" spans="1:72">
      <c r="A148" t="s">
        <v>356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6363.72</v>
      </c>
      <c r="AS148">
        <v>6362.32</v>
      </c>
      <c r="AT148">
        <v>6191.69</v>
      </c>
      <c r="AU148">
        <v>6049.69</v>
      </c>
      <c r="AV148">
        <v>4530.3900000000003</v>
      </c>
      <c r="AW148">
        <v>4394.45</v>
      </c>
      <c r="AX148">
        <v>4102.45</v>
      </c>
      <c r="AY148">
        <v>4084.05</v>
      </c>
      <c r="AZ148">
        <v>4410.1099999999997</v>
      </c>
      <c r="BA148">
        <v>4508.3999999999996</v>
      </c>
      <c r="BB148">
        <v>4095.48</v>
      </c>
      <c r="BC148">
        <v>4055</v>
      </c>
      <c r="BD148">
        <v>2242</v>
      </c>
      <c r="BE148">
        <v>2038</v>
      </c>
      <c r="BF148">
        <v>1972</v>
      </c>
      <c r="BG148">
        <v>2073</v>
      </c>
      <c r="BH148"/>
      <c r="BI148"/>
      <c r="BJ148"/>
      <c r="BK148"/>
      <c r="BL148"/>
      <c r="BM148"/>
      <c r="BN148"/>
      <c r="BO148"/>
      <c r="BP148"/>
      <c r="BQ148"/>
      <c r="BR148"/>
      <c r="BS148"/>
      <c r="BT148"/>
    </row>
    <row r="149" spans="1:72">
      <c r="A149" t="s">
        <v>362</v>
      </c>
      <c r="B149">
        <v>0</v>
      </c>
      <c r="C149">
        <v>0</v>
      </c>
      <c r="D149">
        <v>0</v>
      </c>
      <c r="E149">
        <v>0</v>
      </c>
      <c r="F149">
        <v>0</v>
      </c>
      <c r="G149">
        <v>0</v>
      </c>
      <c r="H149">
        <v>0</v>
      </c>
      <c r="I149">
        <v>0</v>
      </c>
      <c r="J149">
        <v>0</v>
      </c>
      <c r="K149">
        <v>0</v>
      </c>
      <c r="L149">
        <v>-300</v>
      </c>
      <c r="M149">
        <v>0</v>
      </c>
      <c r="N149">
        <v>0</v>
      </c>
      <c r="O149">
        <v>0</v>
      </c>
      <c r="P149">
        <v>-52051.25</v>
      </c>
      <c r="Q149">
        <v>0</v>
      </c>
      <c r="R149">
        <v>0</v>
      </c>
      <c r="S149">
        <v>0</v>
      </c>
      <c r="T149">
        <v>0</v>
      </c>
      <c r="U149">
        <v>0</v>
      </c>
      <c r="V149">
        <v>0</v>
      </c>
      <c r="W149">
        <v>0</v>
      </c>
      <c r="X149">
        <v>-600</v>
      </c>
      <c r="Y149">
        <v>-600</v>
      </c>
      <c r="Z149">
        <v>-600</v>
      </c>
      <c r="AA149">
        <v>-600</v>
      </c>
      <c r="AB149">
        <v>-600</v>
      </c>
      <c r="AC149">
        <v>-600</v>
      </c>
      <c r="AD149">
        <v>-1000</v>
      </c>
      <c r="AE149">
        <v>-300</v>
      </c>
      <c r="AF149">
        <v>-600</v>
      </c>
      <c r="AG149">
        <v>-600</v>
      </c>
      <c r="AH149">
        <v>-900</v>
      </c>
      <c r="AI149">
        <v>-600</v>
      </c>
      <c r="AJ149">
        <v>-400</v>
      </c>
      <c r="AK149">
        <v>-200</v>
      </c>
      <c r="AL149">
        <v>-300</v>
      </c>
      <c r="AM149">
        <v>-300</v>
      </c>
      <c r="AN149">
        <v>-400</v>
      </c>
      <c r="AO149">
        <v>-46575.98</v>
      </c>
      <c r="AP149">
        <v>0</v>
      </c>
      <c r="AQ149">
        <v>0</v>
      </c>
      <c r="AR149">
        <v>4025.57</v>
      </c>
      <c r="AS149">
        <v>766.38</v>
      </c>
      <c r="AT149">
        <v>5245.56</v>
      </c>
      <c r="AU149">
        <v>-12532.11</v>
      </c>
      <c r="AV149">
        <v>-17398.43</v>
      </c>
      <c r="AW149">
        <v>2852.49</v>
      </c>
      <c r="AX149">
        <v>-14729.7</v>
      </c>
      <c r="AY149">
        <v>-13.23</v>
      </c>
      <c r="AZ149">
        <v>565.77</v>
      </c>
      <c r="BA149">
        <v>-7527.39</v>
      </c>
      <c r="BB149">
        <v>2630.68</v>
      </c>
      <c r="BC149">
        <v>-826</v>
      </c>
      <c r="BD149">
        <v>660</v>
      </c>
      <c r="BE149">
        <v>415</v>
      </c>
      <c r="BF149">
        <v>9142</v>
      </c>
      <c r="BG149">
        <v>2118</v>
      </c>
      <c r="BH149"/>
      <c r="BI149"/>
      <c r="BJ149"/>
      <c r="BK149"/>
      <c r="BL149"/>
      <c r="BM149"/>
      <c r="BN149"/>
      <c r="BO149"/>
      <c r="BP149"/>
      <c r="BQ149"/>
      <c r="BR149"/>
      <c r="BS149"/>
      <c r="BT149"/>
    </row>
    <row r="150" spans="1:72">
      <c r="A150" t="s">
        <v>388</v>
      </c>
      <c r="B150">
        <v>0</v>
      </c>
      <c r="C150">
        <v>0</v>
      </c>
      <c r="D150">
        <v>0</v>
      </c>
      <c r="E150">
        <v>0</v>
      </c>
      <c r="F150">
        <v>0</v>
      </c>
      <c r="G150">
        <v>0</v>
      </c>
      <c r="H150">
        <v>15077.02</v>
      </c>
      <c r="I150">
        <v>0</v>
      </c>
      <c r="J150">
        <v>0</v>
      </c>
      <c r="K150">
        <v>0</v>
      </c>
      <c r="L150">
        <v>23750</v>
      </c>
      <c r="M150">
        <v>0</v>
      </c>
      <c r="N150">
        <v>0</v>
      </c>
      <c r="O150">
        <v>0</v>
      </c>
      <c r="P150">
        <v>70284</v>
      </c>
      <c r="Q150">
        <v>-3600</v>
      </c>
      <c r="R150">
        <v>4700</v>
      </c>
      <c r="S150">
        <v>1300</v>
      </c>
      <c r="T150">
        <v>-2700</v>
      </c>
      <c r="U150">
        <v>0</v>
      </c>
      <c r="V150">
        <v>9000</v>
      </c>
      <c r="W150">
        <v>9700</v>
      </c>
      <c r="X150">
        <v>10500</v>
      </c>
      <c r="Y150">
        <v>4600</v>
      </c>
      <c r="Z150">
        <v>19800</v>
      </c>
      <c r="AA150">
        <v>8100</v>
      </c>
      <c r="AB150">
        <v>3200</v>
      </c>
      <c r="AC150">
        <v>12200</v>
      </c>
      <c r="AD150">
        <v>13500</v>
      </c>
      <c r="AE150">
        <v>13400</v>
      </c>
      <c r="AF150">
        <v>55500</v>
      </c>
      <c r="AG150">
        <v>3300</v>
      </c>
      <c r="AH150">
        <v>4000</v>
      </c>
      <c r="AI150">
        <v>25800</v>
      </c>
      <c r="AJ150">
        <v>5025.6000000000004</v>
      </c>
      <c r="AK150">
        <v>0</v>
      </c>
      <c r="AL150">
        <v>3854</v>
      </c>
      <c r="AM150">
        <v>4100</v>
      </c>
      <c r="AN150">
        <v>14500</v>
      </c>
      <c r="AO150">
        <v>2400</v>
      </c>
      <c r="AP150">
        <v>5873.2</v>
      </c>
      <c r="AQ150">
        <v>2300</v>
      </c>
      <c r="AR150">
        <v>2150</v>
      </c>
      <c r="AS150">
        <v>4700</v>
      </c>
      <c r="AT150">
        <v>8937.2000000000007</v>
      </c>
      <c r="AU150">
        <v>3000</v>
      </c>
      <c r="AV150">
        <v>3700</v>
      </c>
      <c r="AW150">
        <v>2200</v>
      </c>
      <c r="AX150">
        <v>5500</v>
      </c>
      <c r="AY150">
        <v>2500</v>
      </c>
      <c r="AZ150">
        <v>2000</v>
      </c>
      <c r="BA150">
        <v>2500</v>
      </c>
      <c r="BB150">
        <v>11300</v>
      </c>
      <c r="BC150">
        <v>4000</v>
      </c>
      <c r="BD150">
        <v>6000</v>
      </c>
      <c r="BE150">
        <v>4300</v>
      </c>
      <c r="BF150">
        <v>3000</v>
      </c>
      <c r="BG150">
        <v>4000</v>
      </c>
      <c r="BH150"/>
      <c r="BI150"/>
      <c r="BJ150"/>
      <c r="BK150"/>
      <c r="BL150"/>
      <c r="BM150"/>
      <c r="BN150"/>
      <c r="BO150"/>
      <c r="BP150"/>
      <c r="BQ150"/>
      <c r="BR150"/>
      <c r="BS150"/>
      <c r="BT150"/>
    </row>
    <row r="151" spans="1:72">
      <c r="A151" t="s">
        <v>2410</v>
      </c>
      <c r="B151">
        <v>0</v>
      </c>
      <c r="C151">
        <v>0</v>
      </c>
      <c r="D151">
        <v>42166.92</v>
      </c>
      <c r="E151">
        <v>9075</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row>
    <row r="152" spans="1:72">
      <c r="A152" t="s">
        <v>705</v>
      </c>
      <c r="B152">
        <v>0</v>
      </c>
      <c r="C152">
        <v>0</v>
      </c>
      <c r="D152">
        <v>67161.149999999994</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c r="BI152"/>
      <c r="BJ152"/>
      <c r="BK152"/>
      <c r="BL152"/>
      <c r="BM152"/>
      <c r="BN152"/>
      <c r="BO152"/>
      <c r="BP152"/>
      <c r="BQ152"/>
      <c r="BR152"/>
      <c r="BS152"/>
      <c r="BT152"/>
    </row>
    <row r="153" spans="1:72">
      <c r="A153" t="s">
        <v>535</v>
      </c>
      <c r="B153">
        <v>1025217.2</v>
      </c>
      <c r="C153">
        <v>980628.79</v>
      </c>
      <c r="D153">
        <v>1352228.97</v>
      </c>
      <c r="E153">
        <v>1433447.56</v>
      </c>
      <c r="F153">
        <v>1020306.89</v>
      </c>
      <c r="G153">
        <v>848678.63</v>
      </c>
      <c r="H153">
        <v>865834.75</v>
      </c>
      <c r="I153">
        <v>818049.75</v>
      </c>
      <c r="J153">
        <v>882384.62</v>
      </c>
      <c r="K153">
        <v>858792.74</v>
      </c>
      <c r="L153">
        <v>1010152.78</v>
      </c>
      <c r="M153">
        <v>873480.97</v>
      </c>
      <c r="N153">
        <v>821244.48</v>
      </c>
      <c r="O153">
        <v>792690.44</v>
      </c>
      <c r="P153">
        <v>665592.4</v>
      </c>
      <c r="Q153">
        <v>808721.65</v>
      </c>
      <c r="R153">
        <v>762772.16</v>
      </c>
      <c r="S153">
        <v>749623.59</v>
      </c>
      <c r="T153">
        <v>768335.15</v>
      </c>
      <c r="U153">
        <v>766637.86</v>
      </c>
      <c r="V153">
        <v>764794.29</v>
      </c>
      <c r="W153">
        <v>708799.08</v>
      </c>
      <c r="X153">
        <v>778706.8</v>
      </c>
      <c r="Y153">
        <v>750522.02</v>
      </c>
      <c r="Z153">
        <v>711689.85</v>
      </c>
      <c r="AA153">
        <v>729439.69</v>
      </c>
      <c r="AB153">
        <v>707445.12</v>
      </c>
      <c r="AC153">
        <v>681687.58</v>
      </c>
      <c r="AD153">
        <v>643570.76</v>
      </c>
      <c r="AE153">
        <v>646186.73</v>
      </c>
      <c r="AF153">
        <v>728218.53</v>
      </c>
      <c r="AG153">
        <v>638374.23</v>
      </c>
      <c r="AH153">
        <v>630938.27</v>
      </c>
      <c r="AI153">
        <v>645069.48</v>
      </c>
      <c r="AJ153">
        <v>646706.84</v>
      </c>
      <c r="AK153">
        <v>631570.39</v>
      </c>
      <c r="AL153">
        <v>578900.63</v>
      </c>
      <c r="AM153">
        <v>552263.80000000005</v>
      </c>
      <c r="AN153">
        <v>583008.66</v>
      </c>
      <c r="AO153">
        <v>530239.76</v>
      </c>
      <c r="AP153">
        <v>545539.67000000004</v>
      </c>
      <c r="AQ153">
        <v>515413.15</v>
      </c>
      <c r="AR153">
        <v>493440.94</v>
      </c>
      <c r="AS153">
        <v>565853.28</v>
      </c>
      <c r="AT153">
        <v>525749.53</v>
      </c>
      <c r="AU153">
        <v>462093.23</v>
      </c>
      <c r="AV153">
        <v>478208.01</v>
      </c>
      <c r="AW153">
        <v>557704.86</v>
      </c>
      <c r="AX153">
        <v>444255.5</v>
      </c>
      <c r="AY153">
        <v>458350.32</v>
      </c>
      <c r="AZ153">
        <v>477669.44</v>
      </c>
      <c r="BA153">
        <v>512766.93</v>
      </c>
      <c r="BB153">
        <v>476352.81</v>
      </c>
      <c r="BC153">
        <v>458207</v>
      </c>
      <c r="BD153">
        <v>470446</v>
      </c>
      <c r="BE153">
        <v>475618</v>
      </c>
      <c r="BF153">
        <v>428571</v>
      </c>
      <c r="BG153">
        <v>416838</v>
      </c>
      <c r="BH153"/>
      <c r="BI153"/>
      <c r="BJ153"/>
      <c r="BK153"/>
      <c r="BL153"/>
      <c r="BM153"/>
      <c r="BN153"/>
      <c r="BO153"/>
      <c r="BP153"/>
      <c r="BQ153"/>
      <c r="BR153"/>
      <c r="BS153"/>
      <c r="BT153"/>
    </row>
    <row r="154" spans="1:72">
      <c r="A154" t="s">
        <v>358</v>
      </c>
      <c r="B154">
        <v>0</v>
      </c>
      <c r="C154">
        <v>0</v>
      </c>
      <c r="D154">
        <v>0</v>
      </c>
      <c r="E154">
        <v>0</v>
      </c>
      <c r="F154">
        <v>0</v>
      </c>
      <c r="G154">
        <v>0</v>
      </c>
      <c r="H154">
        <v>0</v>
      </c>
      <c r="I154">
        <v>0</v>
      </c>
      <c r="J154">
        <v>0</v>
      </c>
      <c r="K154">
        <v>0</v>
      </c>
      <c r="L154">
        <v>0</v>
      </c>
      <c r="M154">
        <v>0</v>
      </c>
      <c r="N154">
        <v>2618.34</v>
      </c>
      <c r="O154">
        <v>52751.65</v>
      </c>
      <c r="P154">
        <v>0</v>
      </c>
      <c r="Q154">
        <v>0</v>
      </c>
      <c r="R154">
        <v>0</v>
      </c>
      <c r="S154">
        <v>0</v>
      </c>
      <c r="T154">
        <v>0</v>
      </c>
      <c r="U154">
        <v>0</v>
      </c>
      <c r="V154">
        <v>0</v>
      </c>
      <c r="W154">
        <v>0</v>
      </c>
      <c r="X154">
        <v>34.46</v>
      </c>
      <c r="Y154">
        <v>-1636.69</v>
      </c>
      <c r="Z154">
        <v>0</v>
      </c>
      <c r="AA154">
        <v>0</v>
      </c>
      <c r="AB154">
        <v>-981.81</v>
      </c>
      <c r="AC154">
        <v>-7121.14</v>
      </c>
      <c r="AD154">
        <v>12487.09</v>
      </c>
      <c r="AE154">
        <v>-1955.87</v>
      </c>
      <c r="AF154">
        <v>-497.4</v>
      </c>
      <c r="AG154">
        <v>-10370.6</v>
      </c>
      <c r="AH154">
        <v>333.43</v>
      </c>
      <c r="AI154">
        <v>0</v>
      </c>
      <c r="AJ154">
        <v>16.64</v>
      </c>
      <c r="AK154">
        <v>-167361.74</v>
      </c>
      <c r="AL154">
        <v>3326.44</v>
      </c>
      <c r="AM154">
        <v>172218.01</v>
      </c>
      <c r="AN154">
        <v>-106361.68</v>
      </c>
      <c r="AO154">
        <v>374244.27</v>
      </c>
      <c r="AP154">
        <v>517.65</v>
      </c>
      <c r="AQ154">
        <v>20494.419999999998</v>
      </c>
      <c r="AR154">
        <v>14124.79</v>
      </c>
      <c r="AS154">
        <v>47646.67</v>
      </c>
      <c r="AT154">
        <v>23233.29</v>
      </c>
      <c r="AU154">
        <v>98882.06</v>
      </c>
      <c r="AV154">
        <v>26055</v>
      </c>
      <c r="AW154">
        <v>96164.08</v>
      </c>
      <c r="AX154">
        <v>0</v>
      </c>
      <c r="AY154">
        <v>0</v>
      </c>
      <c r="AZ154">
        <v>0</v>
      </c>
      <c r="BA154">
        <v>0</v>
      </c>
      <c r="BB154">
        <v>0</v>
      </c>
      <c r="BC154">
        <v>0</v>
      </c>
      <c r="BD154">
        <v>0</v>
      </c>
      <c r="BE154">
        <v>0</v>
      </c>
      <c r="BF154">
        <v>0</v>
      </c>
      <c r="BG154">
        <v>0</v>
      </c>
      <c r="BH154"/>
      <c r="BI154"/>
      <c r="BJ154"/>
      <c r="BK154"/>
      <c r="BL154"/>
      <c r="BM154"/>
      <c r="BN154"/>
      <c r="BO154"/>
      <c r="BP154"/>
      <c r="BQ154"/>
      <c r="BR154"/>
      <c r="BS154"/>
      <c r="BT154"/>
    </row>
    <row r="155" spans="1:72">
      <c r="A155" t="s">
        <v>706</v>
      </c>
      <c r="B155">
        <v>0</v>
      </c>
      <c r="C155">
        <v>0</v>
      </c>
      <c r="D155">
        <v>0</v>
      </c>
      <c r="E155">
        <v>0</v>
      </c>
      <c r="F155">
        <v>0</v>
      </c>
      <c r="G155">
        <v>0</v>
      </c>
      <c r="H155">
        <v>0</v>
      </c>
      <c r="I155">
        <v>0</v>
      </c>
      <c r="J155">
        <v>0</v>
      </c>
      <c r="K155">
        <v>0</v>
      </c>
      <c r="L155">
        <v>0</v>
      </c>
      <c r="M155">
        <v>0</v>
      </c>
      <c r="N155">
        <v>2618.34</v>
      </c>
      <c r="O155">
        <v>52751.65</v>
      </c>
      <c r="P155">
        <v>0</v>
      </c>
      <c r="Q155">
        <v>0</v>
      </c>
      <c r="R155">
        <v>0</v>
      </c>
      <c r="S155">
        <v>0</v>
      </c>
      <c r="T155">
        <v>0</v>
      </c>
      <c r="U155">
        <v>0</v>
      </c>
      <c r="V155">
        <v>0</v>
      </c>
      <c r="W155">
        <v>0</v>
      </c>
      <c r="X155">
        <v>34.46</v>
      </c>
      <c r="Y155">
        <v>-1636.69</v>
      </c>
      <c r="Z155">
        <v>0</v>
      </c>
      <c r="AA155">
        <v>0</v>
      </c>
      <c r="AB155">
        <v>-981.81</v>
      </c>
      <c r="AC155">
        <v>-7121.14</v>
      </c>
      <c r="AD155">
        <v>12487.09</v>
      </c>
      <c r="AE155">
        <v>-1955.87</v>
      </c>
      <c r="AF155">
        <v>-497.4</v>
      </c>
      <c r="AG155">
        <v>-10370.6</v>
      </c>
      <c r="AH155">
        <v>333.43</v>
      </c>
      <c r="AI155">
        <v>0</v>
      </c>
      <c r="AJ155">
        <v>16.64</v>
      </c>
      <c r="AK155">
        <v>-167361.74</v>
      </c>
      <c r="AL155">
        <v>3326.44</v>
      </c>
      <c r="AM155">
        <v>172218.01</v>
      </c>
      <c r="AN155">
        <v>-106361.68</v>
      </c>
      <c r="AO155">
        <v>374244.27</v>
      </c>
      <c r="AP155">
        <v>517.65</v>
      </c>
      <c r="AQ155">
        <v>20494.419999999998</v>
      </c>
      <c r="AR155">
        <v>14124.79</v>
      </c>
      <c r="AS155">
        <v>47646.67</v>
      </c>
      <c r="AT155">
        <v>23233.29</v>
      </c>
      <c r="AU155">
        <v>98882.06</v>
      </c>
      <c r="AV155">
        <v>26055</v>
      </c>
      <c r="AW155">
        <v>96164.08</v>
      </c>
      <c r="AX155">
        <v>0</v>
      </c>
      <c r="AY155">
        <v>0</v>
      </c>
      <c r="AZ155">
        <v>0</v>
      </c>
      <c r="BA155">
        <v>0</v>
      </c>
      <c r="BB155">
        <v>0</v>
      </c>
      <c r="BC155">
        <v>0</v>
      </c>
      <c r="BD155">
        <v>0</v>
      </c>
      <c r="BE155">
        <v>0</v>
      </c>
      <c r="BF155">
        <v>0</v>
      </c>
      <c r="BG155">
        <v>0</v>
      </c>
      <c r="BH155"/>
      <c r="BI155"/>
      <c r="BJ155"/>
      <c r="BK155"/>
      <c r="BL155"/>
      <c r="BM155"/>
      <c r="BN155"/>
      <c r="BO155"/>
      <c r="BP155"/>
      <c r="BQ155"/>
      <c r="BR155"/>
      <c r="BS155"/>
      <c r="BT155"/>
    </row>
    <row r="156" spans="1:72">
      <c r="A156" t="s">
        <v>538</v>
      </c>
      <c r="B156">
        <v>689496.6</v>
      </c>
      <c r="C156">
        <v>698276.5</v>
      </c>
      <c r="D156">
        <v>74285.23</v>
      </c>
      <c r="E156">
        <v>520972.93</v>
      </c>
      <c r="F156">
        <v>569208</v>
      </c>
      <c r="G156">
        <v>326927.02</v>
      </c>
      <c r="H156">
        <v>388468.88</v>
      </c>
      <c r="I156">
        <v>321816.52</v>
      </c>
      <c r="J156">
        <v>291483.76</v>
      </c>
      <c r="K156">
        <v>390975.03</v>
      </c>
      <c r="L156">
        <v>255173.49</v>
      </c>
      <c r="M156">
        <v>373911.11</v>
      </c>
      <c r="N156">
        <v>512880.51</v>
      </c>
      <c r="O156">
        <v>650001.18999999994</v>
      </c>
      <c r="P156">
        <v>167863.08</v>
      </c>
      <c r="Q156">
        <v>569555.43999999994</v>
      </c>
      <c r="R156">
        <v>582517.76000000001</v>
      </c>
      <c r="S156">
        <v>274941.31</v>
      </c>
      <c r="T156">
        <v>247250.67</v>
      </c>
      <c r="U156">
        <v>362031.76</v>
      </c>
      <c r="V156">
        <v>486758.45</v>
      </c>
      <c r="W156">
        <v>169198.72</v>
      </c>
      <c r="X156">
        <v>246031.86</v>
      </c>
      <c r="Y156">
        <v>332973.34000000003</v>
      </c>
      <c r="Z156">
        <v>438626.82</v>
      </c>
      <c r="AA156">
        <v>253629.42</v>
      </c>
      <c r="AB156">
        <v>336410.65</v>
      </c>
      <c r="AC156">
        <v>240164.69</v>
      </c>
      <c r="AD156">
        <v>386670.8</v>
      </c>
      <c r="AE156">
        <v>191333.67</v>
      </c>
      <c r="AF156">
        <v>232380.23</v>
      </c>
      <c r="AG156">
        <v>443722.89</v>
      </c>
      <c r="AH156">
        <v>293310.15999999997</v>
      </c>
      <c r="AI156">
        <v>203782.34</v>
      </c>
      <c r="AJ156">
        <v>236179.18</v>
      </c>
      <c r="AK156">
        <v>79111.75</v>
      </c>
      <c r="AL156">
        <v>287798.12</v>
      </c>
      <c r="AM156">
        <v>366851.16</v>
      </c>
      <c r="AN156">
        <v>169012.23</v>
      </c>
      <c r="AO156">
        <v>938289.1</v>
      </c>
      <c r="AP156">
        <v>270092.81</v>
      </c>
      <c r="AQ156">
        <v>207366.71</v>
      </c>
      <c r="AR156">
        <v>239596.31</v>
      </c>
      <c r="AS156">
        <v>267719.21999999997</v>
      </c>
      <c r="AT156">
        <v>283798.68</v>
      </c>
      <c r="AU156">
        <v>268369.93</v>
      </c>
      <c r="AV156">
        <v>205110.14</v>
      </c>
      <c r="AW156">
        <v>300393.84999999998</v>
      </c>
      <c r="AX156">
        <v>154059.97</v>
      </c>
      <c r="AY156">
        <v>150081.64000000001</v>
      </c>
      <c r="AZ156">
        <v>136101.49</v>
      </c>
      <c r="BA156">
        <v>142985.01</v>
      </c>
      <c r="BB156">
        <v>132248.34</v>
      </c>
      <c r="BC156">
        <v>110628</v>
      </c>
      <c r="BD156">
        <v>147338</v>
      </c>
      <c r="BE156">
        <v>153138</v>
      </c>
      <c r="BF156">
        <v>142837</v>
      </c>
      <c r="BG156">
        <v>146176</v>
      </c>
      <c r="BH156"/>
      <c r="BI156"/>
      <c r="BJ156"/>
      <c r="BK156"/>
      <c r="BL156"/>
      <c r="BM156"/>
      <c r="BN156"/>
      <c r="BO156"/>
      <c r="BP156"/>
      <c r="BQ156"/>
      <c r="BR156"/>
      <c r="BS156"/>
      <c r="BT156"/>
    </row>
    <row r="157" spans="1:72">
      <c r="A157" t="s">
        <v>359</v>
      </c>
      <c r="B157">
        <v>47299.39</v>
      </c>
      <c r="C157">
        <v>45933.07</v>
      </c>
      <c r="D157">
        <v>47492.98</v>
      </c>
      <c r="E157">
        <v>44104.03</v>
      </c>
      <c r="F157">
        <v>40802.17</v>
      </c>
      <c r="G157">
        <v>36717.5</v>
      </c>
      <c r="H157">
        <v>37774</v>
      </c>
      <c r="I157">
        <v>37936.94</v>
      </c>
      <c r="J157">
        <v>35707.33</v>
      </c>
      <c r="K157">
        <v>27149.02</v>
      </c>
      <c r="L157">
        <v>21887.69</v>
      </c>
      <c r="M157">
        <v>16021.08</v>
      </c>
      <c r="N157">
        <v>11340.41</v>
      </c>
      <c r="O157">
        <v>12211.93</v>
      </c>
      <c r="P157">
        <v>15463.99</v>
      </c>
      <c r="Q157">
        <v>17966.29</v>
      </c>
      <c r="R157">
        <v>20078.37</v>
      </c>
      <c r="S157">
        <v>21725.599999999999</v>
      </c>
      <c r="T157">
        <v>21020.6</v>
      </c>
      <c r="U157">
        <v>22335.599999999999</v>
      </c>
      <c r="V157">
        <v>23105.02</v>
      </c>
      <c r="W157">
        <v>24563.87</v>
      </c>
      <c r="X157">
        <v>24500.23</v>
      </c>
      <c r="Y157">
        <v>25018.48</v>
      </c>
      <c r="Z157">
        <v>21924.959999999999</v>
      </c>
      <c r="AA157">
        <v>24522.65</v>
      </c>
      <c r="AB157">
        <v>25308.36</v>
      </c>
      <c r="AC157">
        <v>25036.52</v>
      </c>
      <c r="AD157">
        <v>27011.040000000001</v>
      </c>
      <c r="AE157">
        <v>28372.53</v>
      </c>
      <c r="AF157">
        <v>27613.119999999999</v>
      </c>
      <c r="AG157">
        <v>21243.87</v>
      </c>
      <c r="AH157">
        <v>22186.7</v>
      </c>
      <c r="AI157">
        <v>19748.59</v>
      </c>
      <c r="AJ157">
        <v>18519.97</v>
      </c>
      <c r="AK157">
        <v>23582.58</v>
      </c>
      <c r="AL157">
        <v>24320.52</v>
      </c>
      <c r="AM157">
        <v>20057.259999999998</v>
      </c>
      <c r="AN157">
        <v>17927.2</v>
      </c>
      <c r="AO157">
        <v>15549.39</v>
      </c>
      <c r="AP157">
        <v>16489.23</v>
      </c>
      <c r="AQ157">
        <v>18377.73</v>
      </c>
      <c r="AR157">
        <v>17690.07</v>
      </c>
      <c r="AS157">
        <v>16622.240000000002</v>
      </c>
      <c r="AT157">
        <v>16259.86</v>
      </c>
      <c r="AU157">
        <v>16505.98</v>
      </c>
      <c r="AV157">
        <v>17149.57</v>
      </c>
      <c r="AW157">
        <v>17627.849999999999</v>
      </c>
      <c r="AX157">
        <v>17258.169999999998</v>
      </c>
      <c r="AY157">
        <v>17112.689999999999</v>
      </c>
      <c r="AZ157">
        <v>18256.86</v>
      </c>
      <c r="BA157">
        <v>18657.11</v>
      </c>
      <c r="BB157">
        <v>18555.990000000002</v>
      </c>
      <c r="BC157">
        <v>18638</v>
      </c>
      <c r="BD157">
        <v>15161</v>
      </c>
      <c r="BE157">
        <v>12791</v>
      </c>
      <c r="BF157">
        <v>12557</v>
      </c>
      <c r="BG157">
        <v>12778</v>
      </c>
      <c r="BH157"/>
      <c r="BI157"/>
      <c r="BJ157"/>
      <c r="BK157"/>
      <c r="BL157"/>
      <c r="BM157"/>
      <c r="BN157"/>
      <c r="BO157"/>
      <c r="BP157"/>
      <c r="BQ157"/>
      <c r="BR157"/>
      <c r="BS157"/>
      <c r="BT157"/>
    </row>
    <row r="158" spans="1:72">
      <c r="A158" t="s">
        <v>360</v>
      </c>
      <c r="B158">
        <v>42891.44</v>
      </c>
      <c r="C158">
        <v>70096.899999999994</v>
      </c>
      <c r="D158">
        <v>51669.31</v>
      </c>
      <c r="E158">
        <v>75316.87</v>
      </c>
      <c r="F158">
        <v>59113.3</v>
      </c>
      <c r="G158">
        <v>40459.760000000002</v>
      </c>
      <c r="H158">
        <v>40235.89</v>
      </c>
      <c r="I158">
        <v>39793.01</v>
      </c>
      <c r="J158">
        <v>13029.53</v>
      </c>
      <c r="K158">
        <v>52932.5</v>
      </c>
      <c r="L158">
        <v>61011.86</v>
      </c>
      <c r="M158">
        <v>50526.71</v>
      </c>
      <c r="N158">
        <v>29823.63</v>
      </c>
      <c r="O158">
        <v>48631.22</v>
      </c>
      <c r="P158">
        <v>32620.240000000002</v>
      </c>
      <c r="Q158">
        <v>47619.1</v>
      </c>
      <c r="R158">
        <v>34082.1</v>
      </c>
      <c r="S158">
        <v>43985.03</v>
      </c>
      <c r="T158">
        <v>34361.449999999997</v>
      </c>
      <c r="U158">
        <v>47875.64</v>
      </c>
      <c r="V158">
        <v>29583.59</v>
      </c>
      <c r="W158">
        <v>25337.19</v>
      </c>
      <c r="X158">
        <v>32937.660000000003</v>
      </c>
      <c r="Y158">
        <v>40676.71</v>
      </c>
      <c r="Z158">
        <v>33090.68</v>
      </c>
      <c r="AA158">
        <v>43298.29</v>
      </c>
      <c r="AB158">
        <v>40529.03</v>
      </c>
      <c r="AC158">
        <v>30074.57</v>
      </c>
      <c r="AD158">
        <v>31597.34</v>
      </c>
      <c r="AE158">
        <v>30072.62</v>
      </c>
      <c r="AF158">
        <v>34189.379999999997</v>
      </c>
      <c r="AG158">
        <v>33136.080000000002</v>
      </c>
      <c r="AH158">
        <v>23100.04</v>
      </c>
      <c r="AI158">
        <v>34379.550000000003</v>
      </c>
      <c r="AJ158">
        <v>27523.26</v>
      </c>
      <c r="AK158">
        <v>2556.84</v>
      </c>
      <c r="AL158">
        <v>33881.74</v>
      </c>
      <c r="AM158">
        <v>68319.14</v>
      </c>
      <c r="AN158">
        <v>105421.44</v>
      </c>
      <c r="AO158">
        <v>54472.21</v>
      </c>
      <c r="AP158">
        <v>35199.1</v>
      </c>
      <c r="AQ158">
        <v>43733.47</v>
      </c>
      <c r="AR158">
        <v>47829.59</v>
      </c>
      <c r="AS158">
        <v>64356.43</v>
      </c>
      <c r="AT158">
        <v>52270.15</v>
      </c>
      <c r="AU158">
        <v>71811.990000000005</v>
      </c>
      <c r="AV158">
        <v>42405.62</v>
      </c>
      <c r="AW158">
        <v>66082.880000000005</v>
      </c>
      <c r="AX158">
        <v>29370.2</v>
      </c>
      <c r="AY158">
        <v>31567.25</v>
      </c>
      <c r="AZ158">
        <v>32592.84</v>
      </c>
      <c r="BA158">
        <v>26772.04</v>
      </c>
      <c r="BB158">
        <v>22444.61</v>
      </c>
      <c r="BC158">
        <v>23986</v>
      </c>
      <c r="BD158">
        <v>39332</v>
      </c>
      <c r="BE158">
        <v>39965</v>
      </c>
      <c r="BF158">
        <v>22788</v>
      </c>
      <c r="BG158">
        <v>41160</v>
      </c>
      <c r="BH158"/>
      <c r="BI158"/>
      <c r="BJ158"/>
      <c r="BK158"/>
      <c r="BL158"/>
      <c r="BM158"/>
      <c r="BN158"/>
      <c r="BO158"/>
      <c r="BP158"/>
      <c r="BQ158"/>
      <c r="BR158"/>
      <c r="BS158"/>
      <c r="BT158"/>
    </row>
    <row r="159" spans="1:72">
      <c r="A159" t="s">
        <v>539</v>
      </c>
      <c r="B159">
        <v>599305.78</v>
      </c>
      <c r="C159">
        <v>582246.52</v>
      </c>
      <c r="D159">
        <v>-24877.06</v>
      </c>
      <c r="E159">
        <v>401552.03</v>
      </c>
      <c r="F159">
        <v>469292.54</v>
      </c>
      <c r="G159">
        <v>249749.77</v>
      </c>
      <c r="H159">
        <v>310458.99</v>
      </c>
      <c r="I159">
        <v>244086.58</v>
      </c>
      <c r="J159">
        <v>242746.91</v>
      </c>
      <c r="K159">
        <v>310893.52</v>
      </c>
      <c r="L159">
        <v>172273.94</v>
      </c>
      <c r="M159">
        <v>307363.32</v>
      </c>
      <c r="N159">
        <v>471716.47</v>
      </c>
      <c r="O159">
        <v>589158.03</v>
      </c>
      <c r="P159">
        <v>119778.86</v>
      </c>
      <c r="Q159">
        <v>503970.05</v>
      </c>
      <c r="R159">
        <v>528357.29</v>
      </c>
      <c r="S159">
        <v>209230.68</v>
      </c>
      <c r="T159">
        <v>191868.62</v>
      </c>
      <c r="U159">
        <v>291820.52</v>
      </c>
      <c r="V159">
        <v>434069.84</v>
      </c>
      <c r="W159">
        <v>119297.66</v>
      </c>
      <c r="X159">
        <v>188593.98</v>
      </c>
      <c r="Y159">
        <v>267278.15000000002</v>
      </c>
      <c r="Z159">
        <v>383611.19</v>
      </c>
      <c r="AA159">
        <v>185808.48</v>
      </c>
      <c r="AB159">
        <v>270573.26</v>
      </c>
      <c r="AC159">
        <v>185053.6</v>
      </c>
      <c r="AD159">
        <v>328062.42</v>
      </c>
      <c r="AE159">
        <v>132888.51999999999</v>
      </c>
      <c r="AF159">
        <v>170577.72</v>
      </c>
      <c r="AG159">
        <v>389342.94</v>
      </c>
      <c r="AH159">
        <v>248023.42</v>
      </c>
      <c r="AI159">
        <v>149654.21</v>
      </c>
      <c r="AJ159">
        <v>190135.96</v>
      </c>
      <c r="AK159">
        <v>52972.34</v>
      </c>
      <c r="AL159">
        <v>229595.86</v>
      </c>
      <c r="AM159">
        <v>278474.76</v>
      </c>
      <c r="AN159">
        <v>45663.59</v>
      </c>
      <c r="AO159">
        <v>868267.51</v>
      </c>
      <c r="AP159">
        <v>218404.48000000001</v>
      </c>
      <c r="AQ159">
        <v>145255.51</v>
      </c>
      <c r="AR159">
        <v>174076.65</v>
      </c>
      <c r="AS159">
        <v>186740.56</v>
      </c>
      <c r="AT159">
        <v>215268.68</v>
      </c>
      <c r="AU159">
        <v>180051.96</v>
      </c>
      <c r="AV159">
        <v>145554.94</v>
      </c>
      <c r="AW159">
        <v>216683.12</v>
      </c>
      <c r="AX159">
        <v>107431.59</v>
      </c>
      <c r="AY159">
        <v>101401.7</v>
      </c>
      <c r="AZ159">
        <v>85251.79</v>
      </c>
      <c r="BA159">
        <v>97555.86</v>
      </c>
      <c r="BB159">
        <v>91247.74</v>
      </c>
      <c r="BC159">
        <v>68004</v>
      </c>
      <c r="BD159">
        <v>92845</v>
      </c>
      <c r="BE159">
        <v>100382</v>
      </c>
      <c r="BF159">
        <v>107492</v>
      </c>
      <c r="BG159">
        <v>92238</v>
      </c>
      <c r="BH159"/>
      <c r="BI159"/>
      <c r="BJ159"/>
      <c r="BK159"/>
      <c r="BL159"/>
      <c r="BM159"/>
      <c r="BN159"/>
      <c r="BO159"/>
      <c r="BP159"/>
      <c r="BQ159"/>
      <c r="BR159"/>
      <c r="BS159"/>
      <c r="BT159"/>
    </row>
    <row r="160" spans="1:72">
      <c r="A160" t="s">
        <v>540</v>
      </c>
      <c r="B160">
        <v>599305.78</v>
      </c>
      <c r="C160">
        <v>582246.52</v>
      </c>
      <c r="D160">
        <v>-24877.06</v>
      </c>
      <c r="E160">
        <v>401552.03</v>
      </c>
      <c r="F160">
        <v>469292.54</v>
      </c>
      <c r="G160">
        <v>249749.77</v>
      </c>
      <c r="H160">
        <v>310458.99</v>
      </c>
      <c r="I160">
        <v>244086.58</v>
      </c>
      <c r="J160">
        <v>242746.91</v>
      </c>
      <c r="K160">
        <v>310893.52</v>
      </c>
      <c r="L160">
        <v>172273.94</v>
      </c>
      <c r="M160">
        <v>307363.32</v>
      </c>
      <c r="N160">
        <v>471716.47</v>
      </c>
      <c r="O160">
        <v>589158.03</v>
      </c>
      <c r="P160">
        <v>119778.86</v>
      </c>
      <c r="Q160">
        <v>503970.05</v>
      </c>
      <c r="R160">
        <v>528357.29</v>
      </c>
      <c r="S160">
        <v>209230.68</v>
      </c>
      <c r="T160">
        <v>191868.64</v>
      </c>
      <c r="U160">
        <v>291820.52</v>
      </c>
      <c r="V160">
        <v>434069.84</v>
      </c>
      <c r="W160">
        <v>119297.65</v>
      </c>
      <c r="X160">
        <v>188593.98</v>
      </c>
      <c r="Y160">
        <v>267278.15000000002</v>
      </c>
      <c r="Z160">
        <v>383611.19</v>
      </c>
      <c r="AA160">
        <v>185808.48</v>
      </c>
      <c r="AB160">
        <v>270573.26</v>
      </c>
      <c r="AC160">
        <v>185053.6</v>
      </c>
      <c r="AD160">
        <v>328062.42</v>
      </c>
      <c r="AE160">
        <v>132888.51999999999</v>
      </c>
      <c r="AF160">
        <v>170577.72</v>
      </c>
      <c r="AG160">
        <v>389342.94</v>
      </c>
      <c r="AH160">
        <v>248023.43</v>
      </c>
      <c r="AI160">
        <v>149654.21</v>
      </c>
      <c r="AJ160">
        <v>190135.96</v>
      </c>
      <c r="AK160">
        <v>52972.34</v>
      </c>
      <c r="AL160">
        <v>229595.86</v>
      </c>
      <c r="AM160">
        <v>278474.76</v>
      </c>
      <c r="AN160">
        <v>45663.59</v>
      </c>
      <c r="AO160">
        <v>868267.51</v>
      </c>
      <c r="AP160">
        <v>218404.48000000001</v>
      </c>
      <c r="AQ160">
        <v>145255.51</v>
      </c>
      <c r="AR160">
        <v>174076.65</v>
      </c>
      <c r="AS160">
        <v>186740.56</v>
      </c>
      <c r="AT160">
        <v>215268.68</v>
      </c>
      <c r="AU160">
        <v>180051.96</v>
      </c>
      <c r="AV160">
        <v>145554.94</v>
      </c>
      <c r="AW160">
        <v>216683.12</v>
      </c>
      <c r="AX160">
        <v>107431.59</v>
      </c>
      <c r="AY160">
        <v>101401.7</v>
      </c>
      <c r="AZ160">
        <v>85251.79</v>
      </c>
      <c r="BA160">
        <v>97555.86</v>
      </c>
      <c r="BB160">
        <v>91247.74</v>
      </c>
      <c r="BC160">
        <v>68004</v>
      </c>
      <c r="BD160">
        <v>92845</v>
      </c>
      <c r="BE160">
        <v>100382</v>
      </c>
      <c r="BF160">
        <v>107492</v>
      </c>
      <c r="BG160">
        <v>92238</v>
      </c>
      <c r="BH160"/>
      <c r="BI160"/>
      <c r="BJ160"/>
      <c r="BK160"/>
      <c r="BL160"/>
      <c r="BM160"/>
      <c r="BN160"/>
      <c r="BO160"/>
      <c r="BP160"/>
      <c r="BQ160"/>
      <c r="BR160"/>
      <c r="BS160"/>
      <c r="BT160"/>
    </row>
    <row r="161" spans="1:72">
      <c r="A161" t="s">
        <v>541</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542</v>
      </c>
      <c r="B162">
        <v>599305.78</v>
      </c>
      <c r="C162">
        <v>582246.52</v>
      </c>
      <c r="D162">
        <v>-24877.06</v>
      </c>
      <c r="E162">
        <v>401552.03</v>
      </c>
      <c r="F162">
        <v>469292.54</v>
      </c>
      <c r="G162">
        <v>249749.77</v>
      </c>
      <c r="H162">
        <v>310458.99</v>
      </c>
      <c r="I162">
        <v>244086.58</v>
      </c>
      <c r="J162">
        <v>242746.91</v>
      </c>
      <c r="K162">
        <v>310893.52</v>
      </c>
      <c r="L162">
        <v>172273.94</v>
      </c>
      <c r="M162">
        <v>307363.32</v>
      </c>
      <c r="N162">
        <v>471716.47</v>
      </c>
      <c r="O162">
        <v>589158.03</v>
      </c>
      <c r="P162">
        <v>119778.86</v>
      </c>
      <c r="Q162">
        <v>503970.05</v>
      </c>
      <c r="R162">
        <v>528357.29</v>
      </c>
      <c r="S162">
        <v>209230.68</v>
      </c>
      <c r="T162">
        <v>191868.64</v>
      </c>
      <c r="U162">
        <v>291820.52</v>
      </c>
      <c r="V162">
        <v>434069.84</v>
      </c>
      <c r="W162">
        <v>119297.65</v>
      </c>
      <c r="X162">
        <v>188593.98</v>
      </c>
      <c r="Y162">
        <v>267278.15000000002</v>
      </c>
      <c r="Z162">
        <v>383611.19</v>
      </c>
      <c r="AA162">
        <v>185808.48</v>
      </c>
      <c r="AB162">
        <v>270573.26</v>
      </c>
      <c r="AC162">
        <v>185053.6</v>
      </c>
      <c r="AD162">
        <v>328062.42</v>
      </c>
      <c r="AE162">
        <v>132888.51999999999</v>
      </c>
      <c r="AF162">
        <v>170577.72</v>
      </c>
      <c r="AG162">
        <v>389342.94</v>
      </c>
      <c r="AH162">
        <v>248023.43</v>
      </c>
      <c r="AI162">
        <v>149654.21</v>
      </c>
      <c r="AJ162">
        <v>190135.96</v>
      </c>
      <c r="AK162">
        <v>52972.34</v>
      </c>
      <c r="AL162">
        <v>229595.86</v>
      </c>
      <c r="AM162">
        <v>278474.76</v>
      </c>
      <c r="AN162">
        <v>45663.59</v>
      </c>
      <c r="AO162">
        <v>868267.51</v>
      </c>
      <c r="AP162">
        <v>218404.48000000001</v>
      </c>
      <c r="AQ162">
        <v>145255.51</v>
      </c>
      <c r="AR162">
        <v>174076.65</v>
      </c>
      <c r="AS162">
        <v>186740.56</v>
      </c>
      <c r="AT162">
        <v>215268.68</v>
      </c>
      <c r="AU162">
        <v>180051.96</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row>
    <row r="163" spans="1:72">
      <c r="A163" t="s">
        <v>543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2081</v>
      </c>
      <c r="B164">
        <v>0</v>
      </c>
      <c r="C164">
        <v>0</v>
      </c>
      <c r="D164">
        <v>0</v>
      </c>
      <c r="E164">
        <v>0</v>
      </c>
      <c r="F164">
        <v>0</v>
      </c>
      <c r="G164">
        <v>0</v>
      </c>
      <c r="H164">
        <v>0</v>
      </c>
      <c r="I164">
        <v>-395346.4</v>
      </c>
      <c r="J164">
        <v>0</v>
      </c>
      <c r="K164">
        <v>0</v>
      </c>
      <c r="L164">
        <v>84047.69</v>
      </c>
      <c r="M164">
        <v>0</v>
      </c>
      <c r="N164">
        <v>0</v>
      </c>
      <c r="O164">
        <v>0</v>
      </c>
      <c r="P164">
        <v>-162479.35</v>
      </c>
      <c r="Q164">
        <v>0</v>
      </c>
      <c r="R164">
        <v>0</v>
      </c>
      <c r="S164">
        <v>0</v>
      </c>
      <c r="T164">
        <v>215880.56</v>
      </c>
      <c r="U164">
        <v>-14771.2</v>
      </c>
      <c r="V164">
        <v>29530.01</v>
      </c>
      <c r="W164">
        <v>425952.48</v>
      </c>
      <c r="X164">
        <v>0</v>
      </c>
      <c r="Y164">
        <v>0</v>
      </c>
      <c r="Z164">
        <v>0</v>
      </c>
      <c r="AA164">
        <v>0</v>
      </c>
      <c r="AB164">
        <v>58803.99</v>
      </c>
      <c r="AC164">
        <v>-281821.7</v>
      </c>
      <c r="AD164">
        <v>-140252.57</v>
      </c>
      <c r="AE164">
        <v>0</v>
      </c>
      <c r="AF164">
        <v>414734.65</v>
      </c>
      <c r="AG164">
        <v>50536.82</v>
      </c>
      <c r="AH164">
        <v>128197.56</v>
      </c>
      <c r="AI164">
        <v>186108.43</v>
      </c>
      <c r="AJ164">
        <v>-185747.14</v>
      </c>
      <c r="AK164">
        <v>-209286.8</v>
      </c>
      <c r="AL164">
        <v>-539201.44999999995</v>
      </c>
      <c r="AM164">
        <v>561851.09</v>
      </c>
      <c r="AN164">
        <v>-77880.95</v>
      </c>
      <c r="AO164">
        <v>51590.05</v>
      </c>
      <c r="AP164">
        <v>-44442.69</v>
      </c>
      <c r="AQ164">
        <v>187319.42</v>
      </c>
      <c r="AR164">
        <v>56211.44</v>
      </c>
      <c r="AS164">
        <v>-100242.76</v>
      </c>
      <c r="AT164">
        <v>-48243.51</v>
      </c>
      <c r="AU164">
        <v>101320.48</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row>
    <row r="165" spans="1:72">
      <c r="A165" t="s">
        <v>546</v>
      </c>
      <c r="B165">
        <v>0</v>
      </c>
      <c r="C165">
        <v>0</v>
      </c>
      <c r="D165">
        <v>0</v>
      </c>
      <c r="E165">
        <v>0</v>
      </c>
      <c r="F165">
        <v>0</v>
      </c>
      <c r="G165">
        <v>0</v>
      </c>
      <c r="H165">
        <v>0</v>
      </c>
      <c r="I165">
        <v>0</v>
      </c>
      <c r="J165">
        <v>0</v>
      </c>
      <c r="K165">
        <v>0</v>
      </c>
      <c r="L165">
        <v>0</v>
      </c>
      <c r="M165">
        <v>-104301.9</v>
      </c>
      <c r="N165">
        <v>82924.88</v>
      </c>
      <c r="O165">
        <v>156558.48000000001</v>
      </c>
      <c r="P165">
        <v>0</v>
      </c>
      <c r="Q165">
        <v>341005.32</v>
      </c>
      <c r="R165">
        <v>-306118.90000000002</v>
      </c>
      <c r="S165">
        <v>-141866.94</v>
      </c>
      <c r="T165">
        <v>0</v>
      </c>
      <c r="U165">
        <v>0</v>
      </c>
      <c r="V165">
        <v>0</v>
      </c>
      <c r="W165">
        <v>0</v>
      </c>
      <c r="X165">
        <v>189129.14</v>
      </c>
      <c r="Y165">
        <v>249439.54</v>
      </c>
      <c r="Z165">
        <v>5533.62</v>
      </c>
      <c r="AA165">
        <v>314703.23</v>
      </c>
      <c r="AB165">
        <v>0</v>
      </c>
      <c r="AC165">
        <v>0</v>
      </c>
      <c r="AD165">
        <v>0</v>
      </c>
      <c r="AE165">
        <v>25511.03</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row>
    <row r="166" spans="1:72">
      <c r="A166" t="s">
        <v>717</v>
      </c>
      <c r="B166">
        <v>0</v>
      </c>
      <c r="C166">
        <v>0</v>
      </c>
      <c r="D166">
        <v>0</v>
      </c>
      <c r="E166">
        <v>0</v>
      </c>
      <c r="F166">
        <v>0</v>
      </c>
      <c r="G166">
        <v>0</v>
      </c>
      <c r="H166">
        <v>0</v>
      </c>
      <c r="I166">
        <v>0</v>
      </c>
      <c r="J166">
        <v>603948.54</v>
      </c>
      <c r="K166">
        <v>-2277848.23</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547</v>
      </c>
      <c r="B167">
        <v>0</v>
      </c>
      <c r="C167">
        <v>0</v>
      </c>
      <c r="D167">
        <v>0</v>
      </c>
      <c r="E167">
        <v>0</v>
      </c>
      <c r="F167">
        <v>0</v>
      </c>
      <c r="G167">
        <v>0</v>
      </c>
      <c r="H167">
        <v>0</v>
      </c>
      <c r="I167">
        <v>79069.279999999999</v>
      </c>
      <c r="J167">
        <v>-120789.71</v>
      </c>
      <c r="K167">
        <v>455569.65</v>
      </c>
      <c r="L167">
        <v>-16366.04</v>
      </c>
      <c r="M167">
        <v>0</v>
      </c>
      <c r="N167">
        <v>0</v>
      </c>
      <c r="O167">
        <v>0</v>
      </c>
      <c r="P167">
        <v>32495.87</v>
      </c>
      <c r="Q167">
        <v>0</v>
      </c>
      <c r="R167">
        <v>0</v>
      </c>
      <c r="S167">
        <v>0</v>
      </c>
      <c r="T167">
        <v>-43176.11</v>
      </c>
      <c r="U167">
        <v>2954.24</v>
      </c>
      <c r="V167">
        <v>-5906</v>
      </c>
      <c r="W167">
        <v>-85190.5</v>
      </c>
      <c r="X167">
        <v>0</v>
      </c>
      <c r="Y167">
        <v>0</v>
      </c>
      <c r="Z167">
        <v>0</v>
      </c>
      <c r="AA167">
        <v>0</v>
      </c>
      <c r="AB167">
        <v>-11760.8</v>
      </c>
      <c r="AC167">
        <v>56364.34</v>
      </c>
      <c r="AD167">
        <v>28050.51</v>
      </c>
      <c r="AE167">
        <v>0</v>
      </c>
      <c r="AF167">
        <v>-82946.929999999993</v>
      </c>
      <c r="AG167">
        <v>-10107.36</v>
      </c>
      <c r="AH167">
        <v>-25639.51</v>
      </c>
      <c r="AI167">
        <v>-38445.800000000003</v>
      </c>
      <c r="AJ167">
        <v>37146.1</v>
      </c>
      <c r="AK167">
        <v>41870.22</v>
      </c>
      <c r="AL167">
        <v>107830.75</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row>
    <row r="168" spans="1:72">
      <c r="A168" t="s">
        <v>548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549</v>
      </c>
      <c r="B169">
        <v>-462660.99</v>
      </c>
      <c r="C169">
        <v>361450.96</v>
      </c>
      <c r="D169">
        <v>215638.05</v>
      </c>
      <c r="E169">
        <v>173701.5</v>
      </c>
      <c r="F169">
        <v>-7116.9</v>
      </c>
      <c r="G169">
        <v>532161.94999999995</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550</v>
      </c>
      <c r="B170">
        <v>0</v>
      </c>
      <c r="C170">
        <v>0</v>
      </c>
      <c r="D170">
        <v>3408.53</v>
      </c>
      <c r="E170">
        <v>0</v>
      </c>
      <c r="F170">
        <v>0</v>
      </c>
      <c r="G170">
        <v>0</v>
      </c>
      <c r="H170">
        <v>-85175.69</v>
      </c>
      <c r="I170">
        <v>0</v>
      </c>
      <c r="J170">
        <v>0</v>
      </c>
      <c r="K170">
        <v>0</v>
      </c>
      <c r="L170">
        <v>-2217.4899999999998</v>
      </c>
      <c r="M170">
        <v>0</v>
      </c>
      <c r="N170">
        <v>0</v>
      </c>
      <c r="O170">
        <v>0</v>
      </c>
      <c r="P170">
        <v>0</v>
      </c>
      <c r="Q170">
        <v>0</v>
      </c>
      <c r="R170">
        <v>0</v>
      </c>
      <c r="S170">
        <v>0</v>
      </c>
      <c r="T170">
        <v>0</v>
      </c>
      <c r="U170">
        <v>0</v>
      </c>
      <c r="V170">
        <v>0</v>
      </c>
      <c r="W170">
        <v>0</v>
      </c>
      <c r="X170">
        <v>-866.35</v>
      </c>
      <c r="Y170">
        <v>0</v>
      </c>
      <c r="Z170">
        <v>0</v>
      </c>
      <c r="AA170">
        <v>0</v>
      </c>
      <c r="AB170">
        <v>0</v>
      </c>
      <c r="AC170">
        <v>0</v>
      </c>
      <c r="AD170">
        <v>0</v>
      </c>
      <c r="AE170">
        <v>0</v>
      </c>
      <c r="AF170">
        <v>0</v>
      </c>
      <c r="AG170">
        <v>0</v>
      </c>
      <c r="AH170">
        <v>0</v>
      </c>
      <c r="AI170">
        <v>6120.55</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row>
    <row r="171" spans="1:72">
      <c r="A171" t="s">
        <v>718</v>
      </c>
      <c r="B171">
        <v>92532.2</v>
      </c>
      <c r="C171">
        <v>-72290.19</v>
      </c>
      <c r="D171">
        <v>-45607.25</v>
      </c>
      <c r="E171">
        <v>-34740.300000000003</v>
      </c>
      <c r="F171">
        <v>1491.65</v>
      </c>
      <c r="G171">
        <v>-106432.39</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row>
    <row r="172" spans="1:72">
      <c r="A172" t="s">
        <v>551</v>
      </c>
      <c r="B172">
        <v>-370128.79</v>
      </c>
      <c r="C172">
        <v>289160.77</v>
      </c>
      <c r="D172">
        <v>183664.91</v>
      </c>
      <c r="E172">
        <v>138961.20000000001</v>
      </c>
      <c r="F172">
        <v>-5625.25</v>
      </c>
      <c r="G172">
        <v>425729.56</v>
      </c>
      <c r="H172">
        <v>1314694.1200000001</v>
      </c>
      <c r="I172">
        <v>-316277.12</v>
      </c>
      <c r="J172">
        <v>483158.83</v>
      </c>
      <c r="K172">
        <v>-1822278.58</v>
      </c>
      <c r="L172">
        <v>126675.21</v>
      </c>
      <c r="M172">
        <v>-104301.9</v>
      </c>
      <c r="N172">
        <v>82924.88</v>
      </c>
      <c r="O172">
        <v>156558.48000000001</v>
      </c>
      <c r="P172">
        <v>-412953.4</v>
      </c>
      <c r="Q172">
        <v>341005.32</v>
      </c>
      <c r="R172">
        <v>-306118.90000000002</v>
      </c>
      <c r="S172">
        <v>-141866.94</v>
      </c>
      <c r="T172">
        <v>172704.45</v>
      </c>
      <c r="U172">
        <v>-11816.96</v>
      </c>
      <c r="V172">
        <v>23624.01</v>
      </c>
      <c r="W172">
        <v>340761.98</v>
      </c>
      <c r="X172">
        <v>185663.75</v>
      </c>
      <c r="Y172">
        <v>249439.54</v>
      </c>
      <c r="Z172">
        <v>5533.62</v>
      </c>
      <c r="AA172">
        <v>314703.23</v>
      </c>
      <c r="AB172">
        <v>47043.19</v>
      </c>
      <c r="AC172">
        <v>-225457.36</v>
      </c>
      <c r="AD172">
        <v>-112202.06</v>
      </c>
      <c r="AE172">
        <v>25511.03</v>
      </c>
      <c r="AF172">
        <v>331787.71999999997</v>
      </c>
      <c r="AG172">
        <v>40429.449999999997</v>
      </c>
      <c r="AH172">
        <v>102558.05</v>
      </c>
      <c r="AI172">
        <v>153783.19</v>
      </c>
      <c r="AJ172">
        <v>-148601.04</v>
      </c>
      <c r="AK172">
        <v>-167416.59</v>
      </c>
      <c r="AL172">
        <v>-431370.7</v>
      </c>
      <c r="AM172">
        <v>561851.09</v>
      </c>
      <c r="AN172">
        <v>-77880.95</v>
      </c>
      <c r="AO172">
        <v>51590.05</v>
      </c>
      <c r="AP172">
        <v>-44442.69</v>
      </c>
      <c r="AQ172">
        <v>187319.42</v>
      </c>
      <c r="AR172">
        <v>56211.44</v>
      </c>
      <c r="AS172">
        <v>-100242.76</v>
      </c>
      <c r="AT172">
        <v>-48243.51</v>
      </c>
      <c r="AU172">
        <v>101320.48</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row>
    <row r="173" spans="1:72">
      <c r="A173" t="s">
        <v>552</v>
      </c>
      <c r="B173">
        <v>229176.99</v>
      </c>
      <c r="C173">
        <v>871407.29</v>
      </c>
      <c r="D173">
        <v>158787.85</v>
      </c>
      <c r="E173">
        <v>540513.23</v>
      </c>
      <c r="F173">
        <v>463667.3</v>
      </c>
      <c r="G173">
        <v>675479.33</v>
      </c>
      <c r="H173">
        <v>1625153.11</v>
      </c>
      <c r="I173">
        <v>-72190.539999999994</v>
      </c>
      <c r="J173">
        <v>725905.74</v>
      </c>
      <c r="K173">
        <v>-1511385.07</v>
      </c>
      <c r="L173">
        <v>298949.14</v>
      </c>
      <c r="M173">
        <v>203061.41</v>
      </c>
      <c r="N173">
        <v>554641.36</v>
      </c>
      <c r="O173">
        <v>745716.51</v>
      </c>
      <c r="P173">
        <v>-293174.55</v>
      </c>
      <c r="Q173">
        <v>844975.37</v>
      </c>
      <c r="R173">
        <v>222238.39</v>
      </c>
      <c r="S173">
        <v>67363.740000000005</v>
      </c>
      <c r="T173">
        <v>364573.08</v>
      </c>
      <c r="U173">
        <v>280003.56</v>
      </c>
      <c r="V173">
        <v>457693.85</v>
      </c>
      <c r="W173">
        <v>460059.64</v>
      </c>
      <c r="X173">
        <v>374257.73</v>
      </c>
      <c r="Y173">
        <v>516717.69</v>
      </c>
      <c r="Z173">
        <v>389144.81</v>
      </c>
      <c r="AA173">
        <v>500511.71</v>
      </c>
      <c r="AB173">
        <v>317616.45</v>
      </c>
      <c r="AC173">
        <v>-40403.769999999997</v>
      </c>
      <c r="AD173">
        <v>215860.36</v>
      </c>
      <c r="AE173">
        <v>158399.54999999999</v>
      </c>
      <c r="AF173">
        <v>502365.44</v>
      </c>
      <c r="AG173">
        <v>429772.39</v>
      </c>
      <c r="AH173">
        <v>350581.48</v>
      </c>
      <c r="AI173">
        <v>303437.39</v>
      </c>
      <c r="AJ173">
        <v>41534.910000000003</v>
      </c>
      <c r="AK173">
        <v>-114444.24</v>
      </c>
      <c r="AL173">
        <v>-201774.84</v>
      </c>
      <c r="AM173">
        <v>840325.86</v>
      </c>
      <c r="AN173">
        <v>-32217.37</v>
      </c>
      <c r="AO173">
        <v>919857.55</v>
      </c>
      <c r="AP173">
        <v>173961.79</v>
      </c>
      <c r="AQ173">
        <v>332574.93</v>
      </c>
      <c r="AR173">
        <v>230288.08</v>
      </c>
      <c r="AS173">
        <v>86497.8</v>
      </c>
      <c r="AT173">
        <v>167025.17000000001</v>
      </c>
      <c r="AU173">
        <v>281372.44</v>
      </c>
      <c r="AV173">
        <v>0</v>
      </c>
      <c r="AW173">
        <v>0</v>
      </c>
      <c r="AX173">
        <v>0</v>
      </c>
      <c r="AY173">
        <v>0</v>
      </c>
      <c r="AZ173">
        <v>0</v>
      </c>
      <c r="BA173">
        <v>0</v>
      </c>
      <c r="BB173">
        <v>0</v>
      </c>
      <c r="BC173">
        <v>0</v>
      </c>
      <c r="BD173">
        <v>0</v>
      </c>
      <c r="BE173">
        <v>0</v>
      </c>
      <c r="BF173">
        <v>0</v>
      </c>
      <c r="BG173">
        <v>0</v>
      </c>
      <c r="BH173"/>
      <c r="BI173"/>
      <c r="BJ173"/>
      <c r="BK173"/>
      <c r="BL173"/>
      <c r="BM173"/>
      <c r="BN173"/>
      <c r="BO173"/>
      <c r="BP173"/>
      <c r="BQ173"/>
      <c r="BR173"/>
      <c r="BS173"/>
      <c r="BT173"/>
    </row>
    <row r="174" spans="1:72">
      <c r="A174" t="s">
        <v>553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t="s">
        <v>728</v>
      </c>
      <c r="B175">
        <v>599305.78</v>
      </c>
      <c r="C175">
        <v>582246.52</v>
      </c>
      <c r="D175">
        <v>-24877.06</v>
      </c>
      <c r="E175">
        <v>401552.03</v>
      </c>
      <c r="F175">
        <v>469292.54</v>
      </c>
      <c r="G175">
        <v>249749.77</v>
      </c>
      <c r="H175">
        <v>310458.99</v>
      </c>
      <c r="I175">
        <v>244086.58</v>
      </c>
      <c r="J175">
        <v>242746.91</v>
      </c>
      <c r="K175">
        <v>310893.52</v>
      </c>
      <c r="L175">
        <v>172273.94</v>
      </c>
      <c r="M175">
        <v>307363.32</v>
      </c>
      <c r="N175">
        <v>471716.47</v>
      </c>
      <c r="O175">
        <v>589158.03</v>
      </c>
      <c r="P175">
        <v>119778.86</v>
      </c>
      <c r="Q175">
        <v>503970.05</v>
      </c>
      <c r="R175">
        <v>528357.29</v>
      </c>
      <c r="S175">
        <v>209230.68</v>
      </c>
      <c r="T175">
        <v>191868.64</v>
      </c>
      <c r="U175">
        <v>291820.52</v>
      </c>
      <c r="V175">
        <v>434069.84</v>
      </c>
      <c r="W175">
        <v>119297.65</v>
      </c>
      <c r="X175">
        <v>188593.98</v>
      </c>
      <c r="Y175">
        <v>267278.15000000002</v>
      </c>
      <c r="Z175">
        <v>383611.19</v>
      </c>
      <c r="AA175">
        <v>185808.48</v>
      </c>
      <c r="AB175">
        <v>270573.26</v>
      </c>
      <c r="AC175">
        <v>185053.6</v>
      </c>
      <c r="AD175">
        <v>328062.42</v>
      </c>
      <c r="AE175">
        <v>132888.51999999999</v>
      </c>
      <c r="AF175">
        <v>170577.72</v>
      </c>
      <c r="AG175">
        <v>389342.94</v>
      </c>
      <c r="AH175">
        <v>248023.43</v>
      </c>
      <c r="AI175">
        <v>149654.21</v>
      </c>
      <c r="AJ175">
        <v>190135.96</v>
      </c>
      <c r="AK175">
        <v>52972.34</v>
      </c>
      <c r="AL175">
        <v>229595.86</v>
      </c>
      <c r="AM175">
        <v>278474.76</v>
      </c>
      <c r="AN175">
        <v>45663.59</v>
      </c>
      <c r="AO175">
        <v>868267.51</v>
      </c>
      <c r="AP175">
        <v>218404.48000000001</v>
      </c>
      <c r="AQ175">
        <v>145255.51</v>
      </c>
      <c r="AR175">
        <v>174076.65</v>
      </c>
      <c r="AS175">
        <v>186740.56</v>
      </c>
      <c r="AT175">
        <v>215268.68</v>
      </c>
      <c r="AU175">
        <v>180051.96</v>
      </c>
      <c r="AV175">
        <v>145554.94</v>
      </c>
      <c r="AW175">
        <v>216683.12</v>
      </c>
      <c r="AX175">
        <v>107431.59</v>
      </c>
      <c r="AY175">
        <v>101401.7</v>
      </c>
      <c r="AZ175">
        <v>85251.79</v>
      </c>
      <c r="BA175">
        <v>97555.86</v>
      </c>
      <c r="BB175">
        <v>91247.74</v>
      </c>
      <c r="BC175">
        <v>68004</v>
      </c>
      <c r="BD175">
        <v>92845</v>
      </c>
      <c r="BE175">
        <v>100382</v>
      </c>
      <c r="BF175">
        <v>107492</v>
      </c>
      <c r="BG175">
        <v>92238</v>
      </c>
      <c r="BH175"/>
      <c r="BI175"/>
      <c r="BJ175"/>
      <c r="BK175"/>
      <c r="BL175"/>
      <c r="BM175"/>
      <c r="BN175"/>
      <c r="BO175"/>
      <c r="BP175"/>
      <c r="BQ175"/>
      <c r="BR175"/>
      <c r="BS175"/>
      <c r="BT175"/>
    </row>
    <row r="176" spans="1:72">
      <c r="A176" t="s">
        <v>554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t="s">
        <v>732</v>
      </c>
      <c r="B177">
        <v>229176.99</v>
      </c>
      <c r="C177">
        <v>871407.29</v>
      </c>
      <c r="D177">
        <v>158787.85</v>
      </c>
      <c r="E177">
        <v>540513.23</v>
      </c>
      <c r="F177">
        <v>463667.3</v>
      </c>
      <c r="G177">
        <v>675479.33</v>
      </c>
      <c r="H177">
        <v>1625153.11</v>
      </c>
      <c r="I177">
        <v>-72190.539999999994</v>
      </c>
      <c r="J177">
        <v>725905.74</v>
      </c>
      <c r="K177">
        <v>-1511385.07</v>
      </c>
      <c r="L177">
        <v>298949.14</v>
      </c>
      <c r="M177">
        <v>203061.41</v>
      </c>
      <c r="N177">
        <v>554641.36</v>
      </c>
      <c r="O177">
        <v>745716.51</v>
      </c>
      <c r="P177">
        <v>-293174.55</v>
      </c>
      <c r="Q177">
        <v>844975.37</v>
      </c>
      <c r="R177">
        <v>222238.39</v>
      </c>
      <c r="S177">
        <v>67363.740000000005</v>
      </c>
      <c r="T177">
        <v>364573.08</v>
      </c>
      <c r="U177">
        <v>280003.56</v>
      </c>
      <c r="V177">
        <v>457693.85</v>
      </c>
      <c r="W177">
        <v>460059.64</v>
      </c>
      <c r="X177">
        <v>374257.73</v>
      </c>
      <c r="Y177">
        <v>516717.69</v>
      </c>
      <c r="Z177">
        <v>389144.81</v>
      </c>
      <c r="AA177">
        <v>500511.71</v>
      </c>
      <c r="AB177">
        <v>317616.45</v>
      </c>
      <c r="AC177">
        <v>-40403.769999999997</v>
      </c>
      <c r="AD177">
        <v>215860.36</v>
      </c>
      <c r="AE177">
        <v>158399.54999999999</v>
      </c>
      <c r="AF177">
        <v>502365.44</v>
      </c>
      <c r="AG177">
        <v>429772.39</v>
      </c>
      <c r="AH177">
        <v>350581.48</v>
      </c>
      <c r="AI177">
        <v>303437.39</v>
      </c>
      <c r="AJ177">
        <v>41534.910000000003</v>
      </c>
      <c r="AK177">
        <v>-114444.24</v>
      </c>
      <c r="AL177">
        <v>-201774.84</v>
      </c>
      <c r="AM177">
        <v>840325.86</v>
      </c>
      <c r="AN177">
        <v>-32217.37</v>
      </c>
      <c r="AO177">
        <v>919857.55</v>
      </c>
      <c r="AP177">
        <v>173961.79</v>
      </c>
      <c r="AQ177">
        <v>332574.93</v>
      </c>
      <c r="AR177">
        <v>230288.08</v>
      </c>
      <c r="AS177">
        <v>86497.8</v>
      </c>
      <c r="AT177">
        <v>167025.17000000001</v>
      </c>
      <c r="AU177">
        <v>281372.44</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row>
    <row r="178" spans="1:72">
      <c r="A178" t="s">
        <v>555</v>
      </c>
      <c r="B178">
        <v>0.5</v>
      </c>
      <c r="C178">
        <v>0.49</v>
      </c>
      <c r="D178">
        <v>-0.02</v>
      </c>
      <c r="E178">
        <v>0.33</v>
      </c>
      <c r="F178">
        <v>1.96</v>
      </c>
      <c r="G178">
        <v>1.04</v>
      </c>
      <c r="H178">
        <v>1.3</v>
      </c>
      <c r="I178">
        <v>1.02</v>
      </c>
      <c r="J178">
        <v>1.01</v>
      </c>
      <c r="K178">
        <v>1.29</v>
      </c>
      <c r="L178">
        <v>0.72</v>
      </c>
      <c r="M178">
        <v>1.28</v>
      </c>
      <c r="N178">
        <v>1.97</v>
      </c>
      <c r="O178">
        <v>49.1</v>
      </c>
      <c r="P178">
        <v>9.98</v>
      </c>
      <c r="Q178">
        <v>42</v>
      </c>
      <c r="R178">
        <v>44.03</v>
      </c>
      <c r="S178">
        <v>17.440000000000001</v>
      </c>
      <c r="T178">
        <v>15.98767</v>
      </c>
      <c r="U178">
        <v>24.318380000000001</v>
      </c>
      <c r="V178">
        <v>36.17</v>
      </c>
      <c r="W178">
        <v>9.94</v>
      </c>
      <c r="X178">
        <v>15.72</v>
      </c>
      <c r="Y178">
        <v>22.27</v>
      </c>
      <c r="Z178">
        <v>31.97</v>
      </c>
      <c r="AA178">
        <v>15.48</v>
      </c>
      <c r="AB178">
        <v>22.55</v>
      </c>
      <c r="AC178">
        <v>15.42</v>
      </c>
      <c r="AD178">
        <v>27.34</v>
      </c>
      <c r="AE178">
        <v>11.07</v>
      </c>
      <c r="AF178">
        <v>14.21</v>
      </c>
      <c r="AG178">
        <v>32.450000000000003</v>
      </c>
      <c r="AH178">
        <v>20.67</v>
      </c>
      <c r="AI178">
        <v>12.47</v>
      </c>
      <c r="AJ178">
        <v>15.85</v>
      </c>
      <c r="AK178">
        <v>4.41</v>
      </c>
      <c r="AL178">
        <v>19.13</v>
      </c>
      <c r="AM178">
        <v>23.21</v>
      </c>
      <c r="AN178">
        <v>3.81</v>
      </c>
      <c r="AO178">
        <v>72.36</v>
      </c>
      <c r="AP178">
        <v>18.2</v>
      </c>
      <c r="AQ178">
        <v>12.1</v>
      </c>
      <c r="AR178">
        <v>14.5</v>
      </c>
      <c r="AS178">
        <v>15.56</v>
      </c>
      <c r="AT178">
        <v>17.940000000000001</v>
      </c>
      <c r="AU178">
        <v>15</v>
      </c>
      <c r="AV178">
        <v>12.13</v>
      </c>
      <c r="AW178">
        <v>18.059999999999999</v>
      </c>
      <c r="AX178">
        <v>8.9499999999999993</v>
      </c>
      <c r="AY178">
        <v>8.4499999999999993</v>
      </c>
      <c r="AZ178">
        <v>7.1</v>
      </c>
      <c r="BA178">
        <v>8.1300000000000008</v>
      </c>
      <c r="BB178">
        <v>7.6</v>
      </c>
      <c r="BC178">
        <v>5.67</v>
      </c>
      <c r="BD178">
        <v>7.73</v>
      </c>
      <c r="BE178">
        <v>8.3699999999999992</v>
      </c>
      <c r="BF178">
        <v>9.11</v>
      </c>
      <c r="BG178">
        <v>7.82</v>
      </c>
      <c r="BH178" s="80"/>
      <c r="BI178" s="80"/>
      <c r="BJ178" s="80"/>
      <c r="BK178" s="80"/>
      <c r="BL178" s="80"/>
      <c r="BM178" s="80"/>
      <c r="BN178" s="80"/>
      <c r="BO178" s="80"/>
      <c r="BP178" s="80"/>
      <c r="BQ178" s="80"/>
    </row>
    <row r="179" spans="1:72">
      <c r="A179" t="s">
        <v>632</v>
      </c>
      <c r="B179" t="s">
        <v>2080</v>
      </c>
      <c r="C179" t="s">
        <v>819</v>
      </c>
      <c r="D179" t="s">
        <v>820</v>
      </c>
      <c r="E179" t="s">
        <v>821</v>
      </c>
      <c r="F179" t="s">
        <v>730</v>
      </c>
      <c r="G179" t="s">
        <v>633</v>
      </c>
      <c r="H179" t="s">
        <v>634</v>
      </c>
      <c r="I179" t="s">
        <v>635</v>
      </c>
      <c r="J179" t="s">
        <v>636</v>
      </c>
      <c r="K179" t="s">
        <v>637</v>
      </c>
      <c r="L179" t="s">
        <v>638</v>
      </c>
      <c r="M179" t="s">
        <v>639</v>
      </c>
      <c r="N179" t="s">
        <v>640</v>
      </c>
      <c r="O179" t="s">
        <v>641</v>
      </c>
      <c r="P179" t="s">
        <v>642</v>
      </c>
      <c r="Q179" t="s">
        <v>643</v>
      </c>
      <c r="R179" t="s">
        <v>644</v>
      </c>
      <c r="S179" t="s">
        <v>645</v>
      </c>
      <c r="T179" t="s">
        <v>646</v>
      </c>
      <c r="U179" t="s">
        <v>647</v>
      </c>
      <c r="V179" t="s">
        <v>648</v>
      </c>
      <c r="W179" t="s">
        <v>649</v>
      </c>
      <c r="X179" t="s">
        <v>650</v>
      </c>
      <c r="Y179" t="s">
        <v>651</v>
      </c>
      <c r="Z179" t="s">
        <v>652</v>
      </c>
      <c r="AA179" t="s">
        <v>653</v>
      </c>
      <c r="AB179" t="s">
        <v>654</v>
      </c>
      <c r="AC179" t="s">
        <v>655</v>
      </c>
      <c r="AD179" t="s">
        <v>656</v>
      </c>
      <c r="AE179" t="s">
        <v>657</v>
      </c>
      <c r="AF179" t="s">
        <v>658</v>
      </c>
      <c r="AG179" t="s">
        <v>659</v>
      </c>
      <c r="AH179" t="s">
        <v>660</v>
      </c>
      <c r="AI179" t="s">
        <v>661</v>
      </c>
      <c r="AJ179" t="s">
        <v>662</v>
      </c>
      <c r="AK179" t="s">
        <v>663</v>
      </c>
      <c r="AL179" t="s">
        <v>664</v>
      </c>
      <c r="AM179" t="s">
        <v>665</v>
      </c>
      <c r="AN179" t="s">
        <v>666</v>
      </c>
      <c r="AO179" t="s">
        <v>667</v>
      </c>
      <c r="AP179" t="s">
        <v>668</v>
      </c>
      <c r="AQ179" t="s">
        <v>669</v>
      </c>
      <c r="AR179" t="s">
        <v>670</v>
      </c>
      <c r="AS179" t="s">
        <v>671</v>
      </c>
      <c r="AT179" t="s">
        <v>672</v>
      </c>
      <c r="AU179" t="s">
        <v>673</v>
      </c>
      <c r="AV179" t="s">
        <v>674</v>
      </c>
      <c r="AW179" t="s">
        <v>675</v>
      </c>
      <c r="AX179" t="s">
        <v>676</v>
      </c>
      <c r="AY179" t="s">
        <v>677</v>
      </c>
      <c r="AZ179" t="s">
        <v>678</v>
      </c>
      <c r="BA179" t="s">
        <v>679</v>
      </c>
      <c r="BB179" t="s">
        <v>680</v>
      </c>
      <c r="BC179" t="s">
        <v>681</v>
      </c>
      <c r="BD179" t="s">
        <v>682</v>
      </c>
      <c r="BE179" t="s">
        <v>683</v>
      </c>
      <c r="BF179" t="s">
        <v>684</v>
      </c>
      <c r="BG179" t="s">
        <v>685</v>
      </c>
      <c r="BH179" s="80"/>
      <c r="BI179" s="80"/>
      <c r="BJ179" s="80"/>
      <c r="BK179" s="80"/>
      <c r="BL179" s="80"/>
      <c r="BM179" s="80"/>
      <c r="BN179" s="80"/>
      <c r="BO179" s="80"/>
      <c r="BP179" s="80"/>
      <c r="BQ179" s="80"/>
    </row>
    <row r="180" spans="1:72">
      <c r="A180" t="s">
        <v>686</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row>
    <row r="181" spans="1:72">
      <c r="A181" t="s">
        <v>822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row>
    <row r="182" spans="1:72">
      <c r="A182" t="s">
        <v>688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6363.72</v>
      </c>
      <c r="AS213" s="131">
        <f t="shared" si="7"/>
        <v>6362.32</v>
      </c>
      <c r="AT213" s="131">
        <f t="shared" si="7"/>
        <v>6191.69</v>
      </c>
      <c r="AU213" s="131">
        <f t="shared" si="7"/>
        <v>6049.69</v>
      </c>
      <c r="AV213" s="131">
        <f t="shared" si="7"/>
        <v>4530.3900000000003</v>
      </c>
      <c r="AW213" s="131">
        <f t="shared" si="7"/>
        <v>4394.45</v>
      </c>
      <c r="AX213" s="131">
        <f t="shared" si="7"/>
        <v>4102.45</v>
      </c>
      <c r="AY213" s="131">
        <f t="shared" si="7"/>
        <v>4084.05</v>
      </c>
      <c r="AZ213" s="131">
        <f t="shared" si="7"/>
        <v>4410.1099999999997</v>
      </c>
      <c r="BA213" s="131">
        <f t="shared" si="7"/>
        <v>4508.3999999999996</v>
      </c>
      <c r="BB213" s="131">
        <f t="shared" si="7"/>
        <v>4095.48</v>
      </c>
      <c r="BC213" s="131">
        <f t="shared" si="7"/>
        <v>4055</v>
      </c>
      <c r="BD213" s="131">
        <f t="shared" si="7"/>
        <v>2242</v>
      </c>
      <c r="BE213" s="131">
        <f t="shared" si="7"/>
        <v>2038</v>
      </c>
      <c r="BF213" s="131">
        <f t="shared" si="7"/>
        <v>1972</v>
      </c>
      <c r="BG213" s="131">
        <f t="shared" si="7"/>
        <v>2073</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6363.72</v>
      </c>
      <c r="AS215" s="80">
        <f t="shared" si="8"/>
        <v>6362.32</v>
      </c>
      <c r="AT215" s="80">
        <f t="shared" si="8"/>
        <v>6191.69</v>
      </c>
      <c r="AU215" s="80">
        <f t="shared" si="8"/>
        <v>6049.69</v>
      </c>
      <c r="AV215" s="80">
        <f t="shared" si="8"/>
        <v>4530.3900000000003</v>
      </c>
      <c r="AW215" s="80">
        <f t="shared" si="8"/>
        <v>4394.45</v>
      </c>
      <c r="AX215" s="80">
        <f t="shared" si="8"/>
        <v>4102.45</v>
      </c>
      <c r="AY215" s="80">
        <f t="shared" si="8"/>
        <v>4084.05</v>
      </c>
      <c r="AZ215" s="80">
        <f t="shared" si="8"/>
        <v>4410.1099999999997</v>
      </c>
      <c r="BA215" s="80">
        <f t="shared" si="8"/>
        <v>4508.3999999999996</v>
      </c>
      <c r="BB215" s="80">
        <f t="shared" si="8"/>
        <v>4095.48</v>
      </c>
      <c r="BC215" s="80">
        <f t="shared" si="8"/>
        <v>4055</v>
      </c>
      <c r="BD215" s="80">
        <f t="shared" si="8"/>
        <v>2242</v>
      </c>
      <c r="BE215" s="80">
        <f t="shared" si="8"/>
        <v>2038</v>
      </c>
      <c r="BF215" s="80">
        <f t="shared" si="8"/>
        <v>1972</v>
      </c>
      <c r="BG215" s="80">
        <f t="shared" si="8"/>
        <v>2073</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0</v>
      </c>
      <c r="C221">
        <v>0</v>
      </c>
      <c r="D221">
        <v>0</v>
      </c>
      <c r="E221">
        <v>0</v>
      </c>
      <c r="F221">
        <v>0</v>
      </c>
      <c r="G221">
        <v>0</v>
      </c>
      <c r="H221">
        <v>0</v>
      </c>
      <c r="I221">
        <v>0</v>
      </c>
      <c r="J221">
        <v>0</v>
      </c>
      <c r="K221">
        <v>0</v>
      </c>
      <c r="L221">
        <v>0</v>
      </c>
      <c r="M221">
        <v>1368237.82</v>
      </c>
      <c r="N221">
        <v>1060874.51</v>
      </c>
      <c r="O221">
        <v>589158.03</v>
      </c>
      <c r="P221">
        <v>0</v>
      </c>
      <c r="Q221">
        <v>1241558.02</v>
      </c>
      <c r="R221">
        <v>737587.97</v>
      </c>
      <c r="S221">
        <v>209230.68</v>
      </c>
      <c r="T221">
        <v>1037056.65</v>
      </c>
      <c r="U221">
        <v>845188.01</v>
      </c>
      <c r="V221">
        <v>553367.49</v>
      </c>
      <c r="W221">
        <v>119297.65</v>
      </c>
      <c r="X221">
        <v>1025291.79</v>
      </c>
      <c r="Y221">
        <v>836697.82</v>
      </c>
      <c r="Z221">
        <v>569419.67000000004</v>
      </c>
      <c r="AA221">
        <v>185808.48</v>
      </c>
      <c r="AB221">
        <v>0</v>
      </c>
      <c r="AC221">
        <v>646004.53</v>
      </c>
      <c r="AD221">
        <v>460950.94</v>
      </c>
      <c r="AE221">
        <v>132888.51999999999</v>
      </c>
      <c r="AF221">
        <v>957598.29</v>
      </c>
      <c r="AG221">
        <v>787020.57</v>
      </c>
      <c r="AH221">
        <v>397677.63</v>
      </c>
      <c r="AI221">
        <v>149654.21</v>
      </c>
      <c r="AJ221">
        <v>751178.92</v>
      </c>
      <c r="AK221">
        <v>561042.96</v>
      </c>
      <c r="AL221">
        <v>508070.62</v>
      </c>
      <c r="AM221">
        <v>278474.76</v>
      </c>
      <c r="AN221">
        <v>1277591.08</v>
      </c>
      <c r="AO221">
        <v>1231927.49</v>
      </c>
      <c r="AP221">
        <v>363659.99</v>
      </c>
      <c r="AQ221">
        <v>145255.51</v>
      </c>
      <c r="AR221">
        <v>756137.85</v>
      </c>
      <c r="AS221">
        <v>582061.19999999995</v>
      </c>
      <c r="AT221">
        <v>395320.64</v>
      </c>
      <c r="AU221">
        <v>180051.96</v>
      </c>
      <c r="AV221">
        <v>571071.35</v>
      </c>
      <c r="AW221">
        <v>425516.41</v>
      </c>
      <c r="AX221">
        <v>208833.29</v>
      </c>
      <c r="AY221">
        <v>101401.7</v>
      </c>
      <c r="AZ221">
        <v>342059.79</v>
      </c>
      <c r="BA221">
        <v>256808</v>
      </c>
      <c r="BB221">
        <v>159252.14000000001</v>
      </c>
      <c r="BC221">
        <v>68004</v>
      </c>
      <c r="BD221">
        <v>392957</v>
      </c>
      <c r="BE221">
        <v>300112</v>
      </c>
      <c r="BF221">
        <v>199730</v>
      </c>
      <c r="BG221">
        <v>92238</v>
      </c>
    </row>
    <row r="222" spans="1:118">
      <c r="A222" t="s">
        <v>707</v>
      </c>
      <c r="B222">
        <v>1294540.6399999999</v>
      </c>
      <c r="C222">
        <v>652343.42000000004</v>
      </c>
      <c r="D222">
        <v>1322276.51</v>
      </c>
      <c r="E222">
        <v>1295484.26</v>
      </c>
      <c r="F222">
        <v>818615.36</v>
      </c>
      <c r="G222">
        <v>290209.52</v>
      </c>
      <c r="H222">
        <v>1254176.9099999999</v>
      </c>
      <c r="I222">
        <v>903482.03</v>
      </c>
      <c r="J222">
        <v>619602.44999999995</v>
      </c>
      <c r="K222">
        <v>363826.02</v>
      </c>
      <c r="L222">
        <v>1730505.18</v>
      </c>
      <c r="M222">
        <v>0</v>
      </c>
      <c r="N222">
        <v>0</v>
      </c>
      <c r="O222">
        <v>0</v>
      </c>
      <c r="P222">
        <v>1361336.87</v>
      </c>
      <c r="Q222">
        <v>0</v>
      </c>
      <c r="R222">
        <v>0</v>
      </c>
      <c r="S222">
        <v>0</v>
      </c>
      <c r="T222">
        <v>0</v>
      </c>
      <c r="U222">
        <v>0</v>
      </c>
      <c r="V222">
        <v>0</v>
      </c>
      <c r="W222">
        <v>0</v>
      </c>
      <c r="X222">
        <v>0</v>
      </c>
      <c r="Y222">
        <v>0</v>
      </c>
      <c r="Z222">
        <v>0</v>
      </c>
      <c r="AA222">
        <v>0</v>
      </c>
      <c r="AB222">
        <v>916577.79</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row>
    <row r="223" spans="1:118">
      <c r="A223" t="s">
        <v>361</v>
      </c>
      <c r="B223">
        <v>84407.1</v>
      </c>
      <c r="C223">
        <v>41365.39</v>
      </c>
      <c r="D223">
        <v>216357.09</v>
      </c>
      <c r="E223">
        <v>159159.63</v>
      </c>
      <c r="F223">
        <v>101760.95</v>
      </c>
      <c r="G223">
        <v>50249.5</v>
      </c>
      <c r="H223">
        <v>193638.81</v>
      </c>
      <c r="I223">
        <v>137253.29</v>
      </c>
      <c r="J223">
        <v>82691.259999999995</v>
      </c>
      <c r="K223">
        <v>37337.49</v>
      </c>
      <c r="L223">
        <v>158720.04999999999</v>
      </c>
      <c r="M223">
        <v>113792.9</v>
      </c>
      <c r="N223">
        <v>73636.899999999994</v>
      </c>
      <c r="O223">
        <v>34190.85</v>
      </c>
      <c r="P223">
        <v>168645.82</v>
      </c>
      <c r="Q223">
        <v>127179.35</v>
      </c>
      <c r="R223">
        <v>85545.36</v>
      </c>
      <c r="S223">
        <v>40477.040000000001</v>
      </c>
      <c r="T223">
        <v>184201.94</v>
      </c>
      <c r="U223">
        <v>133752.46</v>
      </c>
      <c r="V223">
        <v>86829.47</v>
      </c>
      <c r="W223">
        <v>42178.02</v>
      </c>
      <c r="X223">
        <v>162453.18</v>
      </c>
      <c r="Y223">
        <v>116057.7</v>
      </c>
      <c r="Z223">
        <v>71011.820000000007</v>
      </c>
      <c r="AA223">
        <v>34048.589999999997</v>
      </c>
      <c r="AB223">
        <v>158356.1</v>
      </c>
      <c r="AC223">
        <v>115969.41</v>
      </c>
      <c r="AD223">
        <v>75290.399999999994</v>
      </c>
      <c r="AE223">
        <v>36302.54</v>
      </c>
      <c r="AF223">
        <v>161416.03</v>
      </c>
      <c r="AG223">
        <v>117820.67</v>
      </c>
      <c r="AH223">
        <v>75820.73</v>
      </c>
      <c r="AI223">
        <v>37896.870000000003</v>
      </c>
      <c r="AJ223">
        <v>158415.75</v>
      </c>
      <c r="AK223">
        <v>106750.42</v>
      </c>
      <c r="AL223">
        <v>65028.06</v>
      </c>
      <c r="AM223">
        <v>31237.759999999998</v>
      </c>
      <c r="AN223">
        <v>145970.79999999999</v>
      </c>
      <c r="AO223">
        <v>108533.9</v>
      </c>
      <c r="AP223">
        <v>70407.259999999995</v>
      </c>
      <c r="AQ223">
        <v>35046.39</v>
      </c>
      <c r="AR223">
        <v>176078.12</v>
      </c>
      <c r="AS223">
        <v>130762.07</v>
      </c>
      <c r="AT223">
        <v>83288.39</v>
      </c>
      <c r="AU223">
        <v>40127.68</v>
      </c>
      <c r="AV223">
        <v>208582.52</v>
      </c>
      <c r="AW223">
        <v>153925.54</v>
      </c>
      <c r="AX223">
        <v>98854.47</v>
      </c>
      <c r="AY223">
        <v>48442.1</v>
      </c>
      <c r="AZ223">
        <v>257762.75</v>
      </c>
      <c r="BA223">
        <v>190406.76</v>
      </c>
      <c r="BB223">
        <v>123822.93</v>
      </c>
      <c r="BC223">
        <v>58756</v>
      </c>
      <c r="BD223">
        <v>167459</v>
      </c>
      <c r="BE223">
        <v>115862</v>
      </c>
      <c r="BF223">
        <v>73868</v>
      </c>
      <c r="BG223">
        <v>35792</v>
      </c>
    </row>
    <row r="224" spans="1:118">
      <c r="A224" t="s">
        <v>559</v>
      </c>
      <c r="B224">
        <v>0</v>
      </c>
      <c r="C224">
        <v>0</v>
      </c>
      <c r="D224">
        <v>0</v>
      </c>
      <c r="E224">
        <v>0</v>
      </c>
      <c r="F224">
        <v>0</v>
      </c>
      <c r="G224">
        <v>0</v>
      </c>
      <c r="H224">
        <v>193638.81</v>
      </c>
      <c r="I224">
        <v>0</v>
      </c>
      <c r="J224">
        <v>0</v>
      </c>
      <c r="K224">
        <v>0</v>
      </c>
      <c r="L224">
        <v>155632.23000000001</v>
      </c>
      <c r="M224">
        <v>111578.43</v>
      </c>
      <c r="N224">
        <v>72182.5</v>
      </c>
      <c r="O224">
        <v>33552.17</v>
      </c>
      <c r="P224">
        <v>166391.69</v>
      </c>
      <c r="Q224">
        <v>125557.34</v>
      </c>
      <c r="R224">
        <v>84477.41</v>
      </c>
      <c r="S224">
        <v>39947.35</v>
      </c>
      <c r="T224">
        <v>180977.48</v>
      </c>
      <c r="U224">
        <v>131463.01</v>
      </c>
      <c r="V224">
        <v>85301.759999999995</v>
      </c>
      <c r="W224">
        <v>41378.82</v>
      </c>
      <c r="X224">
        <v>159099.47</v>
      </c>
      <c r="Y224">
        <v>113532.98</v>
      </c>
      <c r="Z224">
        <v>69359.210000000006</v>
      </c>
      <c r="AA224">
        <v>33185.050000000003</v>
      </c>
      <c r="AB224">
        <v>155064.54</v>
      </c>
      <c r="AC224">
        <v>113548.07</v>
      </c>
      <c r="AD224">
        <v>73718.59</v>
      </c>
      <c r="AE224">
        <v>35531.760000000002</v>
      </c>
      <c r="AF224">
        <v>158423.12</v>
      </c>
      <c r="AG224">
        <v>115582.29</v>
      </c>
      <c r="AH224">
        <v>74336.67</v>
      </c>
      <c r="AI224">
        <v>37158.94</v>
      </c>
      <c r="AJ224">
        <v>155677.20000000001</v>
      </c>
      <c r="AK224">
        <v>104769.43</v>
      </c>
      <c r="AL224">
        <v>63782.83</v>
      </c>
      <c r="AM224">
        <v>30647.25</v>
      </c>
      <c r="AN224">
        <v>143596.23000000001</v>
      </c>
      <c r="AO224">
        <v>106758.88</v>
      </c>
      <c r="AP224">
        <v>69231.78</v>
      </c>
      <c r="AQ224">
        <v>34460.01</v>
      </c>
      <c r="AR224">
        <v>173730.53</v>
      </c>
      <c r="AS224">
        <v>129008.92</v>
      </c>
      <c r="AT224">
        <v>82271.55</v>
      </c>
      <c r="AU224">
        <v>39623.42</v>
      </c>
      <c r="AV224">
        <v>206588.35</v>
      </c>
      <c r="AW224">
        <v>152441.81</v>
      </c>
      <c r="AX224">
        <v>97873.94</v>
      </c>
      <c r="AY224">
        <v>47955.75</v>
      </c>
      <c r="AZ224">
        <v>255875.46</v>
      </c>
      <c r="BA224">
        <v>189020.08</v>
      </c>
      <c r="BB224">
        <v>123048.55</v>
      </c>
      <c r="BC224">
        <v>58371</v>
      </c>
      <c r="BD224">
        <v>165849</v>
      </c>
      <c r="BE224">
        <v>115186</v>
      </c>
      <c r="BF224">
        <v>73402</v>
      </c>
      <c r="BG224">
        <v>35620</v>
      </c>
    </row>
    <row r="225" spans="1:59">
      <c r="A225" t="s">
        <v>560</v>
      </c>
      <c r="B225">
        <v>0</v>
      </c>
      <c r="C225">
        <v>0</v>
      </c>
      <c r="D225">
        <v>0</v>
      </c>
      <c r="E225">
        <v>0</v>
      </c>
      <c r="F225">
        <v>0</v>
      </c>
      <c r="G225">
        <v>0</v>
      </c>
      <c r="H225">
        <v>0</v>
      </c>
      <c r="I225">
        <v>0</v>
      </c>
      <c r="J225">
        <v>0</v>
      </c>
      <c r="K225">
        <v>0</v>
      </c>
      <c r="L225">
        <v>3087.83</v>
      </c>
      <c r="M225">
        <v>2214.4699999999998</v>
      </c>
      <c r="N225">
        <v>1454.4</v>
      </c>
      <c r="O225">
        <v>638.67999999999995</v>
      </c>
      <c r="P225">
        <v>2254.13</v>
      </c>
      <c r="Q225">
        <v>1622.01</v>
      </c>
      <c r="R225">
        <v>1067.95</v>
      </c>
      <c r="S225">
        <v>529.69000000000005</v>
      </c>
      <c r="T225">
        <v>3224.46</v>
      </c>
      <c r="U225">
        <v>2289.4499999999998</v>
      </c>
      <c r="V225">
        <v>1527.71</v>
      </c>
      <c r="W225">
        <v>799.2</v>
      </c>
      <c r="X225">
        <v>3353.71</v>
      </c>
      <c r="Y225">
        <v>2524.71</v>
      </c>
      <c r="Z225">
        <v>1652.61</v>
      </c>
      <c r="AA225">
        <v>863.54</v>
      </c>
      <c r="AB225">
        <v>3291.56</v>
      </c>
      <c r="AC225">
        <v>2421.34</v>
      </c>
      <c r="AD225">
        <v>1571.81</v>
      </c>
      <c r="AE225">
        <v>770.78</v>
      </c>
      <c r="AF225">
        <v>2992.91</v>
      </c>
      <c r="AG225">
        <v>2238.39</v>
      </c>
      <c r="AH225">
        <v>1484.06</v>
      </c>
      <c r="AI225">
        <v>737.93</v>
      </c>
      <c r="AJ225">
        <v>2738.55</v>
      </c>
      <c r="AK225">
        <v>1980.99</v>
      </c>
      <c r="AL225">
        <v>1245.23</v>
      </c>
      <c r="AM225">
        <v>590.52</v>
      </c>
      <c r="AN225">
        <v>2374.5700000000002</v>
      </c>
      <c r="AO225">
        <v>1775.02</v>
      </c>
      <c r="AP225">
        <v>1175.47</v>
      </c>
      <c r="AQ225">
        <v>586.38</v>
      </c>
      <c r="AR225">
        <v>2347.59</v>
      </c>
      <c r="AS225">
        <v>1753.14</v>
      </c>
      <c r="AT225">
        <v>1016.84</v>
      </c>
      <c r="AU225">
        <v>504.27</v>
      </c>
      <c r="AV225">
        <v>1994.17</v>
      </c>
      <c r="AW225">
        <v>1483.73</v>
      </c>
      <c r="AX225">
        <v>980.54</v>
      </c>
      <c r="AY225">
        <v>486.35</v>
      </c>
      <c r="AZ225">
        <v>1887.29</v>
      </c>
      <c r="BA225">
        <v>1386.68</v>
      </c>
      <c r="BB225">
        <v>774.38</v>
      </c>
      <c r="BC225">
        <v>385</v>
      </c>
      <c r="BD225">
        <v>1610</v>
      </c>
      <c r="BE225">
        <v>676</v>
      </c>
      <c r="BF225">
        <v>466</v>
      </c>
      <c r="BG225">
        <v>172</v>
      </c>
    </row>
    <row r="226" spans="1:59">
      <c r="A226" t="s">
        <v>362</v>
      </c>
      <c r="B226">
        <v>4577.84</v>
      </c>
      <c r="C226">
        <v>2101.29</v>
      </c>
      <c r="D226">
        <v>1248.95</v>
      </c>
      <c r="E226">
        <v>1072.3</v>
      </c>
      <c r="F226">
        <v>22092.67</v>
      </c>
      <c r="G226">
        <v>5784.66</v>
      </c>
      <c r="H226">
        <v>3590.53</v>
      </c>
      <c r="I226">
        <v>2591.4499999999998</v>
      </c>
      <c r="J226">
        <v>4715.83</v>
      </c>
      <c r="K226">
        <v>2146.4699999999998</v>
      </c>
      <c r="L226">
        <v>6443.58</v>
      </c>
      <c r="M226">
        <v>1460.95</v>
      </c>
      <c r="N226">
        <v>1718</v>
      </c>
      <c r="O226">
        <v>1597.5</v>
      </c>
      <c r="P226">
        <v>-203626.03</v>
      </c>
      <c r="Q226">
        <v>-203940.69</v>
      </c>
      <c r="R226">
        <v>1977.41</v>
      </c>
      <c r="S226">
        <v>-905.19</v>
      </c>
      <c r="T226">
        <v>6078.05</v>
      </c>
      <c r="U226">
        <v>6885.81</v>
      </c>
      <c r="V226">
        <v>3230.94</v>
      </c>
      <c r="W226">
        <v>-1399.81</v>
      </c>
      <c r="X226">
        <v>10367.11</v>
      </c>
      <c r="Y226">
        <v>7838.47</v>
      </c>
      <c r="Z226">
        <v>2786.87</v>
      </c>
      <c r="AA226">
        <v>2123.91</v>
      </c>
      <c r="AB226">
        <v>7022.32</v>
      </c>
      <c r="AC226">
        <v>7074.93</v>
      </c>
      <c r="AD226">
        <v>2035.11</v>
      </c>
      <c r="AE226">
        <v>1943.48</v>
      </c>
      <c r="AF226">
        <v>3181.81</v>
      </c>
      <c r="AG226">
        <v>3189.99</v>
      </c>
      <c r="AH226">
        <v>4028.15</v>
      </c>
      <c r="AI226">
        <v>3574.05</v>
      </c>
      <c r="AJ226">
        <v>2668.5</v>
      </c>
      <c r="AK226">
        <v>1866.75</v>
      </c>
      <c r="AL226">
        <v>1917.76</v>
      </c>
      <c r="AM226">
        <v>932.99</v>
      </c>
      <c r="AN226">
        <v>-42074.57</v>
      </c>
      <c r="AO226">
        <v>-44080.87</v>
      </c>
      <c r="AP226">
        <v>1943.83</v>
      </c>
      <c r="AQ226">
        <v>-178.02</v>
      </c>
      <c r="AR226">
        <v>-2494.6</v>
      </c>
      <c r="AS226">
        <v>-6520.18</v>
      </c>
      <c r="AT226">
        <v>-7286.55</v>
      </c>
      <c r="AU226">
        <v>-12532.11</v>
      </c>
      <c r="AV226">
        <v>-29288.880000000001</v>
      </c>
      <c r="AW226">
        <v>-11890.45</v>
      </c>
      <c r="AX226">
        <v>-14742.94</v>
      </c>
      <c r="AY226">
        <v>-13.23</v>
      </c>
      <c r="AZ226">
        <v>-5157.33</v>
      </c>
      <c r="BA226">
        <v>-5723.1</v>
      </c>
      <c r="BB226">
        <v>4177.2700000000004</v>
      </c>
      <c r="BC226">
        <v>0</v>
      </c>
      <c r="BD226">
        <v>0</v>
      </c>
      <c r="BE226">
        <v>0</v>
      </c>
      <c r="BF226">
        <v>0</v>
      </c>
      <c r="BG226">
        <v>0</v>
      </c>
    </row>
    <row r="227" spans="1:59">
      <c r="A227" t="s">
        <v>561</v>
      </c>
      <c r="B227">
        <v>0</v>
      </c>
      <c r="C227">
        <v>0</v>
      </c>
      <c r="D227">
        <v>0</v>
      </c>
      <c r="E227">
        <v>0</v>
      </c>
      <c r="F227">
        <v>0</v>
      </c>
      <c r="G227">
        <v>0</v>
      </c>
      <c r="H227">
        <v>0</v>
      </c>
      <c r="I227">
        <v>18860.14</v>
      </c>
      <c r="J227">
        <v>18773.43</v>
      </c>
      <c r="K227">
        <v>2270.5700000000002</v>
      </c>
      <c r="L227">
        <v>-12705.99</v>
      </c>
      <c r="M227">
        <v>0</v>
      </c>
      <c r="N227">
        <v>0</v>
      </c>
      <c r="O227">
        <v>0</v>
      </c>
      <c r="P227">
        <v>8618.6299999999992</v>
      </c>
      <c r="Q227">
        <v>0</v>
      </c>
      <c r="R227">
        <v>0</v>
      </c>
      <c r="S227">
        <v>0</v>
      </c>
      <c r="T227">
        <v>8860.4500000000007</v>
      </c>
      <c r="U227">
        <v>2002.85</v>
      </c>
      <c r="V227">
        <v>5649.15</v>
      </c>
      <c r="W227">
        <v>4347.93</v>
      </c>
      <c r="X227">
        <v>0</v>
      </c>
      <c r="Y227">
        <v>0</v>
      </c>
      <c r="Z227">
        <v>0</v>
      </c>
      <c r="AA227">
        <v>0</v>
      </c>
      <c r="AB227">
        <v>4848.74</v>
      </c>
      <c r="AC227">
        <v>11458.98</v>
      </c>
      <c r="AD227">
        <v>1018.58</v>
      </c>
      <c r="AE227">
        <v>0</v>
      </c>
      <c r="AF227">
        <v>2110.63</v>
      </c>
      <c r="AG227">
        <v>0</v>
      </c>
      <c r="AH227">
        <v>3771.34</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563</v>
      </c>
      <c r="B228">
        <v>0</v>
      </c>
      <c r="C228">
        <v>0</v>
      </c>
      <c r="D228">
        <v>0</v>
      </c>
      <c r="E228">
        <v>35.29</v>
      </c>
      <c r="F228">
        <v>35.29</v>
      </c>
      <c r="G228">
        <v>35.29</v>
      </c>
      <c r="H228">
        <v>-35.29</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564</v>
      </c>
      <c r="B229">
        <v>0</v>
      </c>
      <c r="C229">
        <v>0</v>
      </c>
      <c r="D229">
        <v>-89945.31</v>
      </c>
      <c r="E229">
        <v>-89945.31</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-175544.45</v>
      </c>
      <c r="AM229">
        <v>-172218.01</v>
      </c>
      <c r="AN229">
        <v>0</v>
      </c>
      <c r="AO229">
        <v>-26737.31</v>
      </c>
      <c r="AP229">
        <v>-21012.07</v>
      </c>
      <c r="AQ229">
        <v>-20494.419999999998</v>
      </c>
      <c r="AR229">
        <v>-183886.8</v>
      </c>
      <c r="AS229">
        <v>-169762.02</v>
      </c>
      <c r="AT229">
        <v>-122115.35</v>
      </c>
      <c r="AU229">
        <v>0</v>
      </c>
      <c r="AV229">
        <v>-122219.07</v>
      </c>
      <c r="AW229">
        <v>-96164.08</v>
      </c>
      <c r="AX229">
        <v>0</v>
      </c>
      <c r="AY229">
        <v>0</v>
      </c>
      <c r="AZ229">
        <v>-3910.72</v>
      </c>
      <c r="BA229">
        <v>-3910.72</v>
      </c>
      <c r="BB229">
        <v>-3910.72</v>
      </c>
      <c r="BC229">
        <v>0</v>
      </c>
      <c r="BD229">
        <v>0</v>
      </c>
      <c r="BE229">
        <v>0</v>
      </c>
      <c r="BF229">
        <v>0</v>
      </c>
      <c r="BG229">
        <v>0</v>
      </c>
    </row>
    <row r="230" spans="1:59">
      <c r="A230" t="s">
        <v>2074</v>
      </c>
      <c r="B230">
        <v>0</v>
      </c>
      <c r="C230">
        <v>0</v>
      </c>
      <c r="D230">
        <v>0</v>
      </c>
      <c r="E230">
        <v>0</v>
      </c>
      <c r="F230">
        <v>0</v>
      </c>
      <c r="G230">
        <v>0</v>
      </c>
      <c r="H230">
        <v>0</v>
      </c>
      <c r="I230">
        <v>0</v>
      </c>
      <c r="J230">
        <v>0</v>
      </c>
      <c r="K230">
        <v>0</v>
      </c>
      <c r="L230">
        <v>-58874.45</v>
      </c>
      <c r="M230">
        <v>0</v>
      </c>
      <c r="N230">
        <v>0</v>
      </c>
      <c r="O230">
        <v>0</v>
      </c>
      <c r="P230">
        <v>6436.4</v>
      </c>
      <c r="Q230">
        <v>0</v>
      </c>
      <c r="R230">
        <v>0</v>
      </c>
      <c r="S230">
        <v>0</v>
      </c>
      <c r="T230">
        <v>4237.63</v>
      </c>
      <c r="U230">
        <v>4237.63</v>
      </c>
      <c r="V230">
        <v>1272.3800000000001</v>
      </c>
      <c r="W230">
        <v>0</v>
      </c>
      <c r="X230">
        <v>0</v>
      </c>
      <c r="Y230">
        <v>0</v>
      </c>
      <c r="Z230">
        <v>0</v>
      </c>
      <c r="AA230">
        <v>0</v>
      </c>
      <c r="AB230">
        <v>-2428.2800000000002</v>
      </c>
      <c r="AC230">
        <v>-3410.09</v>
      </c>
      <c r="AD230">
        <v>-10531.23</v>
      </c>
      <c r="AE230">
        <v>0</v>
      </c>
      <c r="AF230">
        <v>10534.57</v>
      </c>
      <c r="AG230">
        <v>0</v>
      </c>
      <c r="AH230">
        <v>-333.43</v>
      </c>
      <c r="AI230">
        <v>0</v>
      </c>
      <c r="AJ230">
        <v>0</v>
      </c>
      <c r="AK230">
        <v>0</v>
      </c>
      <c r="AL230">
        <v>0</v>
      </c>
      <c r="AM230">
        <v>0</v>
      </c>
      <c r="AN230">
        <v>0</v>
      </c>
      <c r="AO230">
        <v>0</v>
      </c>
      <c r="AP230">
        <v>0</v>
      </c>
      <c r="AQ230">
        <v>0</v>
      </c>
      <c r="AR230">
        <v>0</v>
      </c>
      <c r="AS230">
        <v>0</v>
      </c>
      <c r="AT230">
        <v>0</v>
      </c>
      <c r="AU230">
        <v>-98882.06</v>
      </c>
      <c r="AV230">
        <v>0</v>
      </c>
      <c r="AW230">
        <v>0</v>
      </c>
      <c r="AX230">
        <v>0</v>
      </c>
      <c r="AY230">
        <v>0</v>
      </c>
      <c r="AZ230">
        <v>0</v>
      </c>
      <c r="BA230">
        <v>0</v>
      </c>
      <c r="BB230">
        <v>0</v>
      </c>
      <c r="BC230">
        <v>0</v>
      </c>
      <c r="BD230">
        <v>0</v>
      </c>
      <c r="BE230">
        <v>0</v>
      </c>
      <c r="BF230">
        <v>0</v>
      </c>
      <c r="BG230">
        <v>0</v>
      </c>
    </row>
    <row r="231" spans="1:59">
      <c r="A231" t="s">
        <v>719</v>
      </c>
      <c r="B231">
        <v>0</v>
      </c>
      <c r="C231">
        <v>0</v>
      </c>
      <c r="D231">
        <v>35.29</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row>
    <row r="232" spans="1:59">
      <c r="A232" t="s">
        <v>565</v>
      </c>
      <c r="B232">
        <v>0</v>
      </c>
      <c r="C232">
        <v>0</v>
      </c>
      <c r="D232">
        <v>0</v>
      </c>
      <c r="E232">
        <v>0</v>
      </c>
      <c r="F232">
        <v>0</v>
      </c>
      <c r="G232">
        <v>0</v>
      </c>
      <c r="H232">
        <v>0</v>
      </c>
      <c r="I232">
        <v>0</v>
      </c>
      <c r="J232">
        <v>0</v>
      </c>
      <c r="K232">
        <v>0</v>
      </c>
      <c r="L232">
        <v>0</v>
      </c>
      <c r="M232">
        <v>-43450.81</v>
      </c>
      <c r="N232">
        <v>-55369.99</v>
      </c>
      <c r="O232">
        <v>-52751.65</v>
      </c>
      <c r="P232">
        <v>0</v>
      </c>
      <c r="Q232">
        <v>4852.37</v>
      </c>
      <c r="R232">
        <v>1524.29</v>
      </c>
      <c r="S232">
        <v>-3279.32</v>
      </c>
      <c r="T232">
        <v>0</v>
      </c>
      <c r="U232">
        <v>0</v>
      </c>
      <c r="V232">
        <v>0</v>
      </c>
      <c r="W232">
        <v>0</v>
      </c>
      <c r="X232">
        <v>1602.23</v>
      </c>
      <c r="Y232">
        <v>1636.69</v>
      </c>
      <c r="Z232">
        <v>0</v>
      </c>
      <c r="AA232">
        <v>0</v>
      </c>
      <c r="AB232">
        <v>0</v>
      </c>
      <c r="AC232">
        <v>0</v>
      </c>
      <c r="AD232">
        <v>0</v>
      </c>
      <c r="AE232">
        <v>1955.87</v>
      </c>
      <c r="AF232">
        <v>0</v>
      </c>
      <c r="AG232">
        <v>10037.17</v>
      </c>
      <c r="AH232">
        <v>0</v>
      </c>
      <c r="AI232">
        <v>0</v>
      </c>
      <c r="AJ232">
        <v>-8199.35</v>
      </c>
      <c r="AK232">
        <v>-8182.71</v>
      </c>
      <c r="AL232">
        <v>0</v>
      </c>
      <c r="AM232">
        <v>0</v>
      </c>
      <c r="AN232">
        <v>-288894.65000000002</v>
      </c>
      <c r="AO232">
        <v>-368519.02</v>
      </c>
      <c r="AP232">
        <v>0</v>
      </c>
      <c r="AQ232">
        <v>0</v>
      </c>
      <c r="AR232">
        <v>0</v>
      </c>
      <c r="AS232">
        <v>0</v>
      </c>
      <c r="AT232">
        <v>0</v>
      </c>
      <c r="AU232">
        <v>0</v>
      </c>
      <c r="AV232">
        <v>0</v>
      </c>
      <c r="AW232">
        <v>0</v>
      </c>
      <c r="AX232">
        <v>0</v>
      </c>
      <c r="AY232">
        <v>0</v>
      </c>
      <c r="AZ232">
        <v>0</v>
      </c>
      <c r="BA232">
        <v>0</v>
      </c>
      <c r="BB232">
        <v>0</v>
      </c>
      <c r="BC232">
        <v>0</v>
      </c>
      <c r="BD232">
        <v>0</v>
      </c>
      <c r="BE232">
        <v>0</v>
      </c>
      <c r="BF232">
        <v>0</v>
      </c>
      <c r="BG232">
        <v>0</v>
      </c>
    </row>
    <row r="233" spans="1:59">
      <c r="A233" t="s">
        <v>566</v>
      </c>
      <c r="B233">
        <v>19617.34</v>
      </c>
      <c r="C233">
        <v>1151.8</v>
      </c>
      <c r="D233">
        <v>6931.25</v>
      </c>
      <c r="E233">
        <v>5973.44</v>
      </c>
      <c r="F233">
        <v>-60.56</v>
      </c>
      <c r="G233">
        <v>-60.6</v>
      </c>
      <c r="H233">
        <v>-1266.57</v>
      </c>
      <c r="I233">
        <v>0</v>
      </c>
      <c r="J233">
        <v>0</v>
      </c>
      <c r="K233">
        <v>0</v>
      </c>
      <c r="L233">
        <v>0</v>
      </c>
      <c r="M233">
        <v>-529.84</v>
      </c>
      <c r="N233">
        <v>-15.92</v>
      </c>
      <c r="O233">
        <v>-11.93</v>
      </c>
      <c r="P233">
        <v>0</v>
      </c>
      <c r="Q233">
        <v>-2819.06</v>
      </c>
      <c r="R233">
        <v>-2771.13</v>
      </c>
      <c r="S233">
        <v>-1571.13</v>
      </c>
      <c r="T233">
        <v>0</v>
      </c>
      <c r="U233">
        <v>0</v>
      </c>
      <c r="V233">
        <v>0</v>
      </c>
      <c r="W233">
        <v>0</v>
      </c>
      <c r="X233">
        <v>538.09</v>
      </c>
      <c r="Y233">
        <v>118.63</v>
      </c>
      <c r="Z233">
        <v>133.62</v>
      </c>
      <c r="AA233">
        <v>-69.58</v>
      </c>
      <c r="AB233">
        <v>0</v>
      </c>
      <c r="AC233">
        <v>0</v>
      </c>
      <c r="AD233">
        <v>0</v>
      </c>
      <c r="AE233">
        <v>0.01</v>
      </c>
      <c r="AF233">
        <v>0</v>
      </c>
      <c r="AG233">
        <v>-1600.24</v>
      </c>
      <c r="AH233">
        <v>0</v>
      </c>
      <c r="AI233">
        <v>0</v>
      </c>
      <c r="AJ233">
        <v>-704.47</v>
      </c>
      <c r="AK233">
        <v>-572.37</v>
      </c>
      <c r="AL233">
        <v>-599.98</v>
      </c>
      <c r="AM233">
        <v>-599.98</v>
      </c>
      <c r="AN233">
        <v>-1124.45</v>
      </c>
      <c r="AO233">
        <v>-1000.89</v>
      </c>
      <c r="AP233">
        <v>-1000.89</v>
      </c>
      <c r="AQ233">
        <v>-112.03</v>
      </c>
      <c r="AR233">
        <v>-1100.94</v>
      </c>
      <c r="AS233">
        <v>-1100.94</v>
      </c>
      <c r="AT233">
        <v>-1021.77</v>
      </c>
      <c r="AU233">
        <v>0</v>
      </c>
      <c r="AV233">
        <v>-940.32</v>
      </c>
      <c r="AW233">
        <v>-842.51</v>
      </c>
      <c r="AX233">
        <v>-736.84</v>
      </c>
      <c r="AY233">
        <v>-38.54</v>
      </c>
      <c r="AZ233">
        <v>-716.06</v>
      </c>
      <c r="BA233">
        <v>-656.06</v>
      </c>
      <c r="BB233">
        <v>-656.06</v>
      </c>
      <c r="BC233">
        <v>0</v>
      </c>
      <c r="BD233">
        <v>0</v>
      </c>
      <c r="BE233">
        <v>0</v>
      </c>
      <c r="BF233">
        <v>0</v>
      </c>
      <c r="BG233">
        <v>0</v>
      </c>
    </row>
    <row r="234" spans="1:59">
      <c r="A234" t="s">
        <v>567</v>
      </c>
      <c r="B234">
        <v>0</v>
      </c>
      <c r="C234">
        <v>0</v>
      </c>
      <c r="D234">
        <v>0</v>
      </c>
      <c r="E234">
        <v>0</v>
      </c>
      <c r="F234">
        <v>0</v>
      </c>
      <c r="G234">
        <v>0</v>
      </c>
      <c r="H234">
        <v>-1266.57</v>
      </c>
      <c r="I234">
        <v>0</v>
      </c>
      <c r="J234">
        <v>0</v>
      </c>
      <c r="K234">
        <v>0</v>
      </c>
      <c r="L234">
        <v>0</v>
      </c>
      <c r="M234">
        <v>-529.84</v>
      </c>
      <c r="N234">
        <v>-15.92</v>
      </c>
      <c r="O234">
        <v>-11.93</v>
      </c>
      <c r="P234">
        <v>0</v>
      </c>
      <c r="Q234">
        <v>-2819.06</v>
      </c>
      <c r="R234">
        <v>-2771.13</v>
      </c>
      <c r="S234">
        <v>-1571.13</v>
      </c>
      <c r="T234">
        <v>0</v>
      </c>
      <c r="U234">
        <v>0</v>
      </c>
      <c r="V234">
        <v>0</v>
      </c>
      <c r="W234">
        <v>0</v>
      </c>
      <c r="X234">
        <v>538.09</v>
      </c>
      <c r="Y234">
        <v>118.63</v>
      </c>
      <c r="Z234">
        <v>133.62</v>
      </c>
      <c r="AA234">
        <v>0</v>
      </c>
      <c r="AB234">
        <v>0</v>
      </c>
      <c r="AC234">
        <v>0</v>
      </c>
      <c r="AD234">
        <v>0</v>
      </c>
      <c r="AE234">
        <v>0</v>
      </c>
      <c r="AF234">
        <v>0</v>
      </c>
      <c r="AG234">
        <v>-1600.24</v>
      </c>
      <c r="AH234">
        <v>0</v>
      </c>
      <c r="AI234">
        <v>0</v>
      </c>
      <c r="AJ234">
        <v>-704.47</v>
      </c>
      <c r="AK234">
        <v>-572.37</v>
      </c>
      <c r="AL234">
        <v>-599.98</v>
      </c>
      <c r="AM234">
        <v>-599.98</v>
      </c>
      <c r="AN234">
        <v>-1124.45</v>
      </c>
      <c r="AO234">
        <v>-1000.89</v>
      </c>
      <c r="AP234">
        <v>-1000.89</v>
      </c>
      <c r="AQ234">
        <v>-112.03</v>
      </c>
      <c r="AR234">
        <v>-1100.94</v>
      </c>
      <c r="AS234">
        <v>-1100.94</v>
      </c>
      <c r="AT234">
        <v>-1021.77</v>
      </c>
      <c r="AU234">
        <v>0</v>
      </c>
      <c r="AV234">
        <v>-940.32</v>
      </c>
      <c r="AW234">
        <v>-842.51</v>
      </c>
      <c r="AX234">
        <v>-736.84</v>
      </c>
      <c r="AY234">
        <v>-38.54</v>
      </c>
      <c r="AZ234">
        <v>-716.06</v>
      </c>
      <c r="BA234">
        <v>-656.06</v>
      </c>
      <c r="BB234">
        <v>-656.06</v>
      </c>
      <c r="BC234">
        <v>0</v>
      </c>
      <c r="BD234">
        <v>0</v>
      </c>
      <c r="BE234">
        <v>0</v>
      </c>
      <c r="BF234">
        <v>0</v>
      </c>
      <c r="BG234">
        <v>0</v>
      </c>
    </row>
    <row r="235" spans="1:59">
      <c r="A235" t="s">
        <v>568</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-69.58</v>
      </c>
      <c r="AB235">
        <v>0</v>
      </c>
      <c r="AC235">
        <v>0</v>
      </c>
      <c r="AD235">
        <v>0</v>
      </c>
      <c r="AE235">
        <v>0.01</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569</v>
      </c>
      <c r="B236">
        <v>0</v>
      </c>
      <c r="C236">
        <v>0</v>
      </c>
      <c r="D236">
        <v>51241.919999999998</v>
      </c>
      <c r="E236">
        <v>9075</v>
      </c>
      <c r="F236">
        <v>0</v>
      </c>
      <c r="G236">
        <v>0</v>
      </c>
      <c r="H236">
        <v>0</v>
      </c>
      <c r="I236">
        <v>-821.57</v>
      </c>
      <c r="J236">
        <v>-30</v>
      </c>
      <c r="K236">
        <v>-30</v>
      </c>
      <c r="L236">
        <v>-959.83</v>
      </c>
      <c r="M236">
        <v>0</v>
      </c>
      <c r="N236">
        <v>0</v>
      </c>
      <c r="O236">
        <v>0</v>
      </c>
      <c r="P236">
        <v>6543.57</v>
      </c>
      <c r="Q236">
        <v>0</v>
      </c>
      <c r="R236">
        <v>0</v>
      </c>
      <c r="S236">
        <v>0</v>
      </c>
      <c r="T236">
        <v>-338.19</v>
      </c>
      <c r="U236">
        <v>-284.19</v>
      </c>
      <c r="V236">
        <v>-269.2</v>
      </c>
      <c r="W236">
        <v>0</v>
      </c>
      <c r="X236">
        <v>0</v>
      </c>
      <c r="Y236">
        <v>0</v>
      </c>
      <c r="Z236">
        <v>0</v>
      </c>
      <c r="AA236">
        <v>0</v>
      </c>
      <c r="AB236">
        <v>3429.63</v>
      </c>
      <c r="AC236">
        <v>-1011.68</v>
      </c>
      <c r="AD236">
        <v>-367.69</v>
      </c>
      <c r="AE236">
        <v>0</v>
      </c>
      <c r="AF236">
        <v>-1579.98</v>
      </c>
      <c r="AG236">
        <v>0</v>
      </c>
      <c r="AH236">
        <v>-36.24</v>
      </c>
      <c r="AI236">
        <v>0</v>
      </c>
      <c r="AJ236">
        <v>0</v>
      </c>
      <c r="AK236">
        <v>0</v>
      </c>
      <c r="AL236">
        <v>0</v>
      </c>
      <c r="AM236">
        <v>0</v>
      </c>
      <c r="AN236">
        <v>0</v>
      </c>
      <c r="AO236">
        <v>0</v>
      </c>
      <c r="AP236">
        <v>0</v>
      </c>
      <c r="AQ236">
        <v>0</v>
      </c>
      <c r="AR236">
        <v>0</v>
      </c>
      <c r="AS236">
        <v>0</v>
      </c>
      <c r="AT236">
        <v>0</v>
      </c>
      <c r="AU236">
        <v>-1001.77</v>
      </c>
      <c r="AV236">
        <v>0</v>
      </c>
      <c r="AW236">
        <v>0</v>
      </c>
      <c r="AX236">
        <v>0</v>
      </c>
      <c r="AY236">
        <v>0</v>
      </c>
      <c r="AZ236">
        <v>0</v>
      </c>
      <c r="BA236">
        <v>0</v>
      </c>
      <c r="BB236">
        <v>0</v>
      </c>
      <c r="BC236">
        <v>0</v>
      </c>
      <c r="BD236">
        <v>0</v>
      </c>
      <c r="BE236">
        <v>0</v>
      </c>
      <c r="BF236">
        <v>0</v>
      </c>
      <c r="BG236">
        <v>0</v>
      </c>
    </row>
    <row r="237" spans="1:59">
      <c r="A237" t="s">
        <v>570</v>
      </c>
      <c r="B237">
        <v>0</v>
      </c>
      <c r="C237">
        <v>0</v>
      </c>
      <c r="D237">
        <v>0</v>
      </c>
      <c r="E237">
        <v>0</v>
      </c>
      <c r="F237">
        <v>0</v>
      </c>
      <c r="G237">
        <v>0</v>
      </c>
      <c r="H237">
        <v>0</v>
      </c>
      <c r="I237">
        <v>-821.57</v>
      </c>
      <c r="J237">
        <v>-30</v>
      </c>
      <c r="K237">
        <v>-30</v>
      </c>
      <c r="L237">
        <v>-959.83</v>
      </c>
      <c r="M237">
        <v>0</v>
      </c>
      <c r="N237">
        <v>0</v>
      </c>
      <c r="O237">
        <v>0</v>
      </c>
      <c r="P237">
        <v>6543.57</v>
      </c>
      <c r="Q237">
        <v>0</v>
      </c>
      <c r="R237">
        <v>0</v>
      </c>
      <c r="S237">
        <v>0</v>
      </c>
      <c r="T237">
        <v>-338.19</v>
      </c>
      <c r="U237">
        <v>-284.19</v>
      </c>
      <c r="V237">
        <v>-269.2</v>
      </c>
      <c r="W237">
        <v>0</v>
      </c>
      <c r="X237">
        <v>0</v>
      </c>
      <c r="Y237">
        <v>0</v>
      </c>
      <c r="Z237">
        <v>0</v>
      </c>
      <c r="AA237">
        <v>0</v>
      </c>
      <c r="AB237">
        <v>3429.63</v>
      </c>
      <c r="AC237">
        <v>-1011.68</v>
      </c>
      <c r="AD237">
        <v>-367.69</v>
      </c>
      <c r="AE237">
        <v>0</v>
      </c>
      <c r="AF237">
        <v>-1579.98</v>
      </c>
      <c r="AG237">
        <v>0</v>
      </c>
      <c r="AH237">
        <v>-36.24</v>
      </c>
      <c r="AI237">
        <v>0</v>
      </c>
      <c r="AJ237">
        <v>0</v>
      </c>
      <c r="AK237">
        <v>0</v>
      </c>
      <c r="AL237">
        <v>0</v>
      </c>
      <c r="AM237">
        <v>0</v>
      </c>
      <c r="AN237">
        <v>0</v>
      </c>
      <c r="AO237">
        <v>0</v>
      </c>
      <c r="AP237">
        <v>0</v>
      </c>
      <c r="AQ237">
        <v>0</v>
      </c>
      <c r="AR237">
        <v>0</v>
      </c>
      <c r="AS237">
        <v>0</v>
      </c>
      <c r="AT237">
        <v>0</v>
      </c>
      <c r="AU237">
        <v>-1001.77</v>
      </c>
      <c r="AV237">
        <v>0</v>
      </c>
      <c r="AW237">
        <v>0</v>
      </c>
      <c r="AX237">
        <v>0</v>
      </c>
      <c r="AY237">
        <v>0</v>
      </c>
      <c r="AZ237">
        <v>0</v>
      </c>
      <c r="BA237">
        <v>0</v>
      </c>
      <c r="BB237">
        <v>0</v>
      </c>
      <c r="BC237">
        <v>0</v>
      </c>
      <c r="BD237">
        <v>0</v>
      </c>
      <c r="BE237">
        <v>0</v>
      </c>
      <c r="BF237">
        <v>0</v>
      </c>
      <c r="BG237">
        <v>0</v>
      </c>
    </row>
    <row r="238" spans="1:59">
      <c r="A238" t="s">
        <v>708</v>
      </c>
      <c r="B238">
        <v>0</v>
      </c>
      <c r="C238">
        <v>0</v>
      </c>
      <c r="D238">
        <v>51241.919999999998</v>
      </c>
      <c r="E238">
        <v>9075</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572</v>
      </c>
      <c r="B239">
        <v>0</v>
      </c>
      <c r="C239">
        <v>0</v>
      </c>
      <c r="D239">
        <v>268644.61</v>
      </c>
      <c r="E239">
        <v>-3921.97</v>
      </c>
      <c r="F239">
        <v>-3921.97</v>
      </c>
      <c r="G239">
        <v>0</v>
      </c>
      <c r="H239">
        <v>60308.08</v>
      </c>
      <c r="I239">
        <v>30800</v>
      </c>
      <c r="J239">
        <v>24600</v>
      </c>
      <c r="K239">
        <v>4000</v>
      </c>
      <c r="L239">
        <v>95000</v>
      </c>
      <c r="M239">
        <v>-15800</v>
      </c>
      <c r="N239">
        <v>-600</v>
      </c>
      <c r="O239">
        <v>-4000</v>
      </c>
      <c r="P239">
        <v>72684</v>
      </c>
      <c r="Q239">
        <v>2400</v>
      </c>
      <c r="R239">
        <v>6000</v>
      </c>
      <c r="S239">
        <v>1300</v>
      </c>
      <c r="T239">
        <v>16000</v>
      </c>
      <c r="U239">
        <v>18700</v>
      </c>
      <c r="V239">
        <v>18700</v>
      </c>
      <c r="W239">
        <v>9700</v>
      </c>
      <c r="X239">
        <v>43000</v>
      </c>
      <c r="Y239">
        <v>32500</v>
      </c>
      <c r="Z239">
        <v>27900</v>
      </c>
      <c r="AA239">
        <v>8100</v>
      </c>
      <c r="AB239">
        <v>42300</v>
      </c>
      <c r="AC239">
        <v>39100</v>
      </c>
      <c r="AD239">
        <v>26900</v>
      </c>
      <c r="AE239">
        <v>13400</v>
      </c>
      <c r="AF239">
        <v>88600</v>
      </c>
      <c r="AG239">
        <v>33100</v>
      </c>
      <c r="AH239">
        <v>29800</v>
      </c>
      <c r="AI239">
        <v>25800</v>
      </c>
      <c r="AJ239">
        <v>12979.6</v>
      </c>
      <c r="AK239">
        <v>7954</v>
      </c>
      <c r="AL239">
        <v>7954</v>
      </c>
      <c r="AM239">
        <v>4100</v>
      </c>
      <c r="AN239">
        <v>25073.200000000001</v>
      </c>
      <c r="AO239">
        <v>10573.2</v>
      </c>
      <c r="AP239">
        <v>8173.2</v>
      </c>
      <c r="AQ239">
        <v>2300</v>
      </c>
      <c r="AR239">
        <v>18787.2</v>
      </c>
      <c r="AS239">
        <v>16637.2</v>
      </c>
      <c r="AT239">
        <v>11937.2</v>
      </c>
      <c r="AU239">
        <v>3000</v>
      </c>
      <c r="AV239">
        <v>13900</v>
      </c>
      <c r="AW239">
        <v>10200</v>
      </c>
      <c r="AX239">
        <v>8000</v>
      </c>
      <c r="AY239">
        <v>2500</v>
      </c>
      <c r="AZ239">
        <v>19800</v>
      </c>
      <c r="BA239">
        <v>17800</v>
      </c>
      <c r="BB239">
        <v>15300</v>
      </c>
      <c r="BC239">
        <v>0</v>
      </c>
      <c r="BD239">
        <v>0</v>
      </c>
      <c r="BE239">
        <v>0</v>
      </c>
      <c r="BF239">
        <v>0</v>
      </c>
      <c r="BG239">
        <v>0</v>
      </c>
    </row>
    <row r="240" spans="1:59">
      <c r="A240" t="s">
        <v>573</v>
      </c>
      <c r="B240">
        <v>0</v>
      </c>
      <c r="C240">
        <v>0</v>
      </c>
      <c r="D240">
        <v>0</v>
      </c>
      <c r="E240">
        <v>0</v>
      </c>
      <c r="F240">
        <v>0</v>
      </c>
      <c r="G240">
        <v>-3921.97</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574</v>
      </c>
      <c r="B241">
        <v>-723330.65</v>
      </c>
      <c r="C241">
        <v>-299017.05</v>
      </c>
      <c r="D241">
        <v>-449469.23</v>
      </c>
      <c r="E241">
        <v>-370981.14</v>
      </c>
      <c r="F241">
        <v>-308065.07</v>
      </c>
      <c r="G241">
        <v>-78874.3</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533</v>
      </c>
      <c r="B242">
        <v>-722914.72</v>
      </c>
      <c r="C242">
        <v>-298920.14</v>
      </c>
      <c r="D242">
        <v>-449026.89</v>
      </c>
      <c r="E242">
        <v>-370748.36</v>
      </c>
      <c r="F242">
        <v>-307879.90000000002</v>
      </c>
      <c r="G242">
        <v>-78827.11</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350</v>
      </c>
      <c r="B243">
        <v>-415.94</v>
      </c>
      <c r="C243">
        <v>-96.91</v>
      </c>
      <c r="D243">
        <v>-442.34</v>
      </c>
      <c r="E243">
        <v>-232.78</v>
      </c>
      <c r="F243">
        <v>-185.17</v>
      </c>
      <c r="G243">
        <v>-47.19</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row>
    <row r="244" spans="1:59">
      <c r="A244" t="s">
        <v>359</v>
      </c>
      <c r="B244">
        <v>93232.46</v>
      </c>
      <c r="C244">
        <v>45933.07</v>
      </c>
      <c r="D244">
        <v>169116.67</v>
      </c>
      <c r="E244">
        <v>121623.69</v>
      </c>
      <c r="F244">
        <v>77519.66</v>
      </c>
      <c r="G244">
        <v>36717.5</v>
      </c>
      <c r="H244">
        <v>138567.28</v>
      </c>
      <c r="I244">
        <v>100793.28</v>
      </c>
      <c r="J244">
        <v>62856.34</v>
      </c>
      <c r="K244">
        <v>27149.02</v>
      </c>
      <c r="L244">
        <v>62061.11</v>
      </c>
      <c r="M244">
        <v>40173.42</v>
      </c>
      <c r="N244">
        <v>24152.34</v>
      </c>
      <c r="O244">
        <v>12211.93</v>
      </c>
      <c r="P244">
        <v>75234.25</v>
      </c>
      <c r="Q244">
        <v>59770.26</v>
      </c>
      <c r="R244">
        <v>41803.97</v>
      </c>
      <c r="S244">
        <v>21725.599999999999</v>
      </c>
      <c r="T244">
        <v>91025.09</v>
      </c>
      <c r="U244">
        <v>70004.490000000005</v>
      </c>
      <c r="V244">
        <v>47668.89</v>
      </c>
      <c r="W244">
        <v>24563.87</v>
      </c>
      <c r="X244">
        <v>95966.31</v>
      </c>
      <c r="Y244">
        <v>71466.09</v>
      </c>
      <c r="Z244">
        <v>46447.61</v>
      </c>
      <c r="AA244">
        <v>24522.65</v>
      </c>
      <c r="AB244">
        <v>105728.45</v>
      </c>
      <c r="AC244">
        <v>80420.09</v>
      </c>
      <c r="AD244">
        <v>55383.57</v>
      </c>
      <c r="AE244">
        <v>28372.53</v>
      </c>
      <c r="AF244">
        <v>90792.29</v>
      </c>
      <c r="AG244">
        <v>63179.16</v>
      </c>
      <c r="AH244">
        <v>41935.29</v>
      </c>
      <c r="AI244">
        <v>19748.59</v>
      </c>
      <c r="AJ244">
        <v>86480.33</v>
      </c>
      <c r="AK244">
        <v>67960.36</v>
      </c>
      <c r="AL244">
        <v>44377.78</v>
      </c>
      <c r="AM244">
        <v>20057.259999999998</v>
      </c>
      <c r="AN244">
        <v>68343.55</v>
      </c>
      <c r="AO244">
        <v>50416.34</v>
      </c>
      <c r="AP244">
        <v>34866.959999999999</v>
      </c>
      <c r="AQ244">
        <v>18377.73</v>
      </c>
      <c r="AR244">
        <v>67078.14</v>
      </c>
      <c r="AS244">
        <v>49388.07</v>
      </c>
      <c r="AT244">
        <v>32765.83</v>
      </c>
      <c r="AU244">
        <v>16505.98</v>
      </c>
      <c r="AV244">
        <v>69148.28</v>
      </c>
      <c r="AW244">
        <v>51998.7</v>
      </c>
      <c r="AX244">
        <v>34370.86</v>
      </c>
      <c r="AY244">
        <v>17112.689999999999</v>
      </c>
      <c r="AZ244">
        <v>74107.649999999994</v>
      </c>
      <c r="BA244">
        <v>55800.35</v>
      </c>
      <c r="BB244">
        <v>37174.79</v>
      </c>
      <c r="BC244">
        <v>0</v>
      </c>
      <c r="BD244">
        <v>0</v>
      </c>
      <c r="BE244">
        <v>0</v>
      </c>
      <c r="BF244">
        <v>0</v>
      </c>
      <c r="BG244">
        <v>0</v>
      </c>
    </row>
    <row r="245" spans="1:59">
      <c r="A245" t="s">
        <v>360</v>
      </c>
      <c r="B245">
        <v>0</v>
      </c>
      <c r="C245">
        <v>0</v>
      </c>
      <c r="D245">
        <v>0</v>
      </c>
      <c r="E245">
        <v>0</v>
      </c>
      <c r="F245">
        <v>0</v>
      </c>
      <c r="G245">
        <v>0</v>
      </c>
      <c r="H245">
        <v>0</v>
      </c>
      <c r="I245">
        <v>0</v>
      </c>
      <c r="J245">
        <v>0</v>
      </c>
      <c r="K245">
        <v>0</v>
      </c>
      <c r="L245">
        <v>0</v>
      </c>
      <c r="M245">
        <v>128981.56</v>
      </c>
      <c r="N245">
        <v>78454.850000000006</v>
      </c>
      <c r="O245">
        <v>48631.22</v>
      </c>
      <c r="P245">
        <v>158306.47</v>
      </c>
      <c r="Q245">
        <v>125686.23</v>
      </c>
      <c r="R245">
        <v>78067.13</v>
      </c>
      <c r="S245">
        <v>43985.03</v>
      </c>
      <c r="T245">
        <v>137157.87</v>
      </c>
      <c r="U245">
        <v>102796.42</v>
      </c>
      <c r="V245">
        <v>54920.78</v>
      </c>
      <c r="W245">
        <v>25337.19</v>
      </c>
      <c r="X245">
        <v>150003.34</v>
      </c>
      <c r="Y245">
        <v>117065.68</v>
      </c>
      <c r="Z245">
        <v>76388.97</v>
      </c>
      <c r="AA245">
        <v>43298.29</v>
      </c>
      <c r="AB245">
        <v>132273.56</v>
      </c>
      <c r="AC245">
        <v>91744.53</v>
      </c>
      <c r="AD245">
        <v>61669.96</v>
      </c>
      <c r="AE245">
        <v>30072.62</v>
      </c>
      <c r="AF245">
        <v>124805.05</v>
      </c>
      <c r="AG245">
        <v>90615.66</v>
      </c>
      <c r="AH245">
        <v>57479.59</v>
      </c>
      <c r="AI245">
        <v>34379.550000000003</v>
      </c>
      <c r="AJ245">
        <v>132280.97</v>
      </c>
      <c r="AK245">
        <v>104757.71</v>
      </c>
      <c r="AL245">
        <v>102200.88</v>
      </c>
      <c r="AM245">
        <v>68319.14</v>
      </c>
      <c r="AN245">
        <v>238826.22</v>
      </c>
      <c r="AO245">
        <v>133404.78</v>
      </c>
      <c r="AP245">
        <v>78932.570000000007</v>
      </c>
      <c r="AQ245">
        <v>43733.47</v>
      </c>
      <c r="AR245">
        <v>236268.16</v>
      </c>
      <c r="AS245">
        <v>188438.57</v>
      </c>
      <c r="AT245">
        <v>124082.14</v>
      </c>
      <c r="AU245">
        <v>71811.990000000005</v>
      </c>
      <c r="AV245">
        <v>169425.96</v>
      </c>
      <c r="AW245">
        <v>127020.34</v>
      </c>
      <c r="AX245">
        <v>60937.46</v>
      </c>
      <c r="AY245">
        <v>31567.25</v>
      </c>
      <c r="AZ245">
        <v>105795.79</v>
      </c>
      <c r="BA245">
        <v>73202.95</v>
      </c>
      <c r="BB245">
        <v>46430.91</v>
      </c>
      <c r="BC245">
        <v>0</v>
      </c>
      <c r="BD245">
        <v>0</v>
      </c>
      <c r="BE245">
        <v>0</v>
      </c>
      <c r="BF245">
        <v>0</v>
      </c>
      <c r="BG245">
        <v>0</v>
      </c>
    </row>
    <row r="246" spans="1:59">
      <c r="A246" t="s">
        <v>575</v>
      </c>
      <c r="B246">
        <v>9956.1299999999992</v>
      </c>
      <c r="C246">
        <v>4978.0600000000004</v>
      </c>
      <c r="D246">
        <v>18414.95</v>
      </c>
      <c r="E246">
        <v>13811.21</v>
      </c>
      <c r="F246">
        <v>9207.48</v>
      </c>
      <c r="G246">
        <v>4603.74</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row>
    <row r="247" spans="1:59">
      <c r="A247" t="s">
        <v>576</v>
      </c>
      <c r="B247">
        <v>0</v>
      </c>
      <c r="C247">
        <v>0</v>
      </c>
      <c r="D247">
        <v>0</v>
      </c>
      <c r="E247">
        <v>0</v>
      </c>
      <c r="F247">
        <v>0</v>
      </c>
      <c r="G247">
        <v>0</v>
      </c>
      <c r="H247">
        <v>32741.5</v>
      </c>
      <c r="I247">
        <v>-472320.15</v>
      </c>
      <c r="J247">
        <v>-384194.58</v>
      </c>
      <c r="K247">
        <v>-160811.82</v>
      </c>
      <c r="L247">
        <v>-866048.65</v>
      </c>
      <c r="M247">
        <v>35579.440000000002</v>
      </c>
      <c r="N247">
        <v>31185.06</v>
      </c>
      <c r="O247">
        <v>5507.73</v>
      </c>
      <c r="P247">
        <v>-573887.41</v>
      </c>
      <c r="Q247">
        <v>17415.669999999998</v>
      </c>
      <c r="R247">
        <v>8723.7000000000007</v>
      </c>
      <c r="S247">
        <v>5415.63</v>
      </c>
      <c r="T247">
        <v>-488293.98</v>
      </c>
      <c r="U247">
        <v>-447168.38</v>
      </c>
      <c r="V247">
        <v>-349755.37</v>
      </c>
      <c r="W247">
        <v>-26546.51</v>
      </c>
      <c r="X247">
        <v>16305.64</v>
      </c>
      <c r="Y247">
        <v>3144.18</v>
      </c>
      <c r="Z247">
        <v>2319.71</v>
      </c>
      <c r="AA247">
        <v>1409.08</v>
      </c>
      <c r="AB247">
        <v>-458571.09</v>
      </c>
      <c r="AC247">
        <v>-325794.55</v>
      </c>
      <c r="AD247">
        <v>-245054.74</v>
      </c>
      <c r="AE247">
        <v>5374.1</v>
      </c>
      <c r="AF247">
        <v>-560831.18000000005</v>
      </c>
      <c r="AG247">
        <v>5865.29</v>
      </c>
      <c r="AH247">
        <v>-201870.06</v>
      </c>
      <c r="AI247">
        <v>-1118.18</v>
      </c>
      <c r="AJ247">
        <v>19370.009999999998</v>
      </c>
      <c r="AK247">
        <v>4401.8900000000003</v>
      </c>
      <c r="AL247">
        <v>2934.6</v>
      </c>
      <c r="AM247">
        <v>1467.3</v>
      </c>
      <c r="AN247">
        <v>5196.2299999999996</v>
      </c>
      <c r="AO247">
        <v>3897.17</v>
      </c>
      <c r="AP247">
        <v>2598.12</v>
      </c>
      <c r="AQ247">
        <v>1299.06</v>
      </c>
      <c r="AR247">
        <v>4587.33</v>
      </c>
      <c r="AS247">
        <v>3440.5</v>
      </c>
      <c r="AT247">
        <v>-128836.67</v>
      </c>
      <c r="AU247">
        <v>-5516.31</v>
      </c>
      <c r="AV247">
        <v>0</v>
      </c>
      <c r="AW247">
        <v>0</v>
      </c>
      <c r="AX247">
        <v>0</v>
      </c>
      <c r="AY247">
        <v>0</v>
      </c>
      <c r="AZ247">
        <v>-115.2</v>
      </c>
      <c r="BA247">
        <v>-115.2</v>
      </c>
      <c r="BB247">
        <v>-115.2</v>
      </c>
      <c r="BC247">
        <v>39096</v>
      </c>
      <c r="BD247">
        <v>175793</v>
      </c>
      <c r="BE247">
        <v>125442</v>
      </c>
      <c r="BF247">
        <v>76348</v>
      </c>
      <c r="BG247">
        <v>3921</v>
      </c>
    </row>
    <row r="248" spans="1:59">
      <c r="A248" t="s">
        <v>577</v>
      </c>
      <c r="B248">
        <v>783000.86</v>
      </c>
      <c r="C248">
        <v>448855.99</v>
      </c>
      <c r="D248">
        <v>1514852.72</v>
      </c>
      <c r="E248">
        <v>1141386.4099999999</v>
      </c>
      <c r="F248">
        <v>717183.81</v>
      </c>
      <c r="G248">
        <v>304743.34000000003</v>
      </c>
      <c r="H248">
        <v>1681721.25</v>
      </c>
      <c r="I248">
        <v>720638.46</v>
      </c>
      <c r="J248">
        <v>429014.73</v>
      </c>
      <c r="K248">
        <v>275887.75</v>
      </c>
      <c r="L248">
        <v>1114141.01</v>
      </c>
      <c r="M248">
        <v>1628445.43</v>
      </c>
      <c r="N248">
        <v>1214035.74</v>
      </c>
      <c r="O248">
        <v>634533.69999999995</v>
      </c>
      <c r="P248">
        <v>1080292.56</v>
      </c>
      <c r="Q248">
        <v>1372102.15</v>
      </c>
      <c r="R248">
        <v>958458.71</v>
      </c>
      <c r="S248">
        <v>316378.34999999998</v>
      </c>
      <c r="T248">
        <v>995985.51</v>
      </c>
      <c r="U248">
        <v>736115.11</v>
      </c>
      <c r="V248">
        <v>421614.54</v>
      </c>
      <c r="W248">
        <v>197478.35</v>
      </c>
      <c r="X248">
        <v>1505527.69</v>
      </c>
      <c r="Y248">
        <v>1186525.24</v>
      </c>
      <c r="Z248">
        <v>796408.27</v>
      </c>
      <c r="AA248">
        <v>299241.42</v>
      </c>
      <c r="AB248">
        <v>909537.2</v>
      </c>
      <c r="AC248">
        <v>661556.17000000004</v>
      </c>
      <c r="AD248">
        <v>427294.9</v>
      </c>
      <c r="AE248">
        <v>250309.65</v>
      </c>
      <c r="AF248">
        <v>876627.49</v>
      </c>
      <c r="AG248">
        <v>1109228.27</v>
      </c>
      <c r="AH248">
        <v>408272.98</v>
      </c>
      <c r="AI248">
        <v>269935.07</v>
      </c>
      <c r="AJ248">
        <v>1154470.25</v>
      </c>
      <c r="AK248">
        <v>845979.01</v>
      </c>
      <c r="AL248">
        <v>556339.28</v>
      </c>
      <c r="AM248">
        <v>231771.23</v>
      </c>
      <c r="AN248">
        <v>1428907.41</v>
      </c>
      <c r="AO248">
        <v>1098414.78</v>
      </c>
      <c r="AP248">
        <v>538568.95999999996</v>
      </c>
      <c r="AQ248">
        <v>225227.69</v>
      </c>
      <c r="AR248">
        <v>1071454.44</v>
      </c>
      <c r="AS248">
        <v>793344.46</v>
      </c>
      <c r="AT248">
        <v>388133.86</v>
      </c>
      <c r="AU248">
        <v>193565.37</v>
      </c>
      <c r="AV248">
        <v>879679.84</v>
      </c>
      <c r="AW248">
        <v>659763.96</v>
      </c>
      <c r="AX248">
        <v>395516.31</v>
      </c>
      <c r="AY248">
        <v>200971.96</v>
      </c>
      <c r="AZ248">
        <v>789626.67</v>
      </c>
      <c r="BA248">
        <v>583612.98</v>
      </c>
      <c r="BB248">
        <v>381476.06</v>
      </c>
      <c r="BC248">
        <v>165856</v>
      </c>
      <c r="BD248">
        <v>736209</v>
      </c>
      <c r="BE248">
        <v>541416</v>
      </c>
      <c r="BF248">
        <v>349946</v>
      </c>
      <c r="BG248">
        <v>131951</v>
      </c>
    </row>
    <row r="249" spans="1:59">
      <c r="A249" t="s">
        <v>578</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579</v>
      </c>
      <c r="B250">
        <v>151985.26999999999</v>
      </c>
      <c r="C250">
        <v>55971.360000000001</v>
      </c>
      <c r="D250">
        <v>-449115.82</v>
      </c>
      <c r="E250">
        <v>-591722.72</v>
      </c>
      <c r="F250">
        <v>-235736.56</v>
      </c>
      <c r="G250">
        <v>-11687.25</v>
      </c>
      <c r="H250">
        <v>29147.81</v>
      </c>
      <c r="I250">
        <v>1362.67</v>
      </c>
      <c r="J250">
        <v>-36399.58</v>
      </c>
      <c r="K250">
        <v>-60350.67</v>
      </c>
      <c r="L250">
        <v>-230296.98</v>
      </c>
      <c r="M250">
        <v>-96885.4</v>
      </c>
      <c r="N250">
        <v>11892.67</v>
      </c>
      <c r="O250">
        <v>-37255.800000000003</v>
      </c>
      <c r="P250">
        <v>-62199.28</v>
      </c>
      <c r="Q250">
        <v>-59080.63</v>
      </c>
      <c r="R250">
        <v>-7144.06</v>
      </c>
      <c r="S250">
        <v>7504.48</v>
      </c>
      <c r="T250">
        <v>20884.41</v>
      </c>
      <c r="U250">
        <v>-54012.52</v>
      </c>
      <c r="V250">
        <v>-26597.27</v>
      </c>
      <c r="W250">
        <v>36268.870000000003</v>
      </c>
      <c r="X250">
        <v>-31380.98</v>
      </c>
      <c r="Y250">
        <v>-59152.98</v>
      </c>
      <c r="Z250">
        <v>-59509.97</v>
      </c>
      <c r="AA250">
        <v>-64858.37</v>
      </c>
      <c r="AB250">
        <v>20302.18</v>
      </c>
      <c r="AC250">
        <v>27446.799999999999</v>
      </c>
      <c r="AD250">
        <v>43639.15</v>
      </c>
      <c r="AE250">
        <v>9181.1</v>
      </c>
      <c r="AF250">
        <v>-51237.45</v>
      </c>
      <c r="AG250">
        <v>-74.45</v>
      </c>
      <c r="AH250">
        <v>-301.41000000000003</v>
      </c>
      <c r="AI250">
        <v>-20950.05</v>
      </c>
      <c r="AJ250">
        <v>-89990.720000000001</v>
      </c>
      <c r="AK250">
        <v>-59407.61</v>
      </c>
      <c r="AL250">
        <v>-3518.04</v>
      </c>
      <c r="AM250">
        <v>-3800.07</v>
      </c>
      <c r="AN250">
        <v>-42781.34</v>
      </c>
      <c r="AO250">
        <v>-50704.86</v>
      </c>
      <c r="AP250">
        <v>-29276.71</v>
      </c>
      <c r="AQ250">
        <v>-13269.47</v>
      </c>
      <c r="AR250">
        <v>-14033.53</v>
      </c>
      <c r="AS250">
        <v>-56746.92</v>
      </c>
      <c r="AT250">
        <v>-40031.449999999997</v>
      </c>
      <c r="AU250">
        <v>-4281.3900000000003</v>
      </c>
      <c r="AV250">
        <v>-11729.9</v>
      </c>
      <c r="AW250">
        <v>-38953.629999999997</v>
      </c>
      <c r="AX250">
        <v>424.14</v>
      </c>
      <c r="AY250">
        <v>-10831.37</v>
      </c>
      <c r="AZ250">
        <v>8877.16</v>
      </c>
      <c r="BA250">
        <v>17052.72</v>
      </c>
      <c r="BB250">
        <v>7533.82</v>
      </c>
      <c r="BC250">
        <v>0</v>
      </c>
      <c r="BD250">
        <v>0</v>
      </c>
      <c r="BE250">
        <v>0</v>
      </c>
      <c r="BF250">
        <v>0</v>
      </c>
      <c r="BG250">
        <v>0</v>
      </c>
    </row>
    <row r="251" spans="1:59">
      <c r="A251" t="s">
        <v>580</v>
      </c>
      <c r="B251">
        <v>-52813.36</v>
      </c>
      <c r="C251">
        <v>-43151.62</v>
      </c>
      <c r="D251">
        <v>3504.7</v>
      </c>
      <c r="E251">
        <v>1690.59</v>
      </c>
      <c r="F251">
        <v>36859.53</v>
      </c>
      <c r="G251">
        <v>17159.849999999999</v>
      </c>
      <c r="H251">
        <v>-64895.46</v>
      </c>
      <c r="I251">
        <v>-12654.41</v>
      </c>
      <c r="J251">
        <v>28687.63</v>
      </c>
      <c r="K251">
        <v>26804.81</v>
      </c>
      <c r="L251">
        <v>-42716.75</v>
      </c>
      <c r="M251">
        <v>-79921.83</v>
      </c>
      <c r="N251">
        <v>-46127.89</v>
      </c>
      <c r="O251">
        <v>-9391.83</v>
      </c>
      <c r="P251">
        <v>-1615.23</v>
      </c>
      <c r="Q251">
        <v>-5718.82</v>
      </c>
      <c r="R251">
        <v>-9751.85</v>
      </c>
      <c r="S251">
        <v>2059.8200000000002</v>
      </c>
      <c r="T251">
        <v>-33094.160000000003</v>
      </c>
      <c r="U251">
        <v>-42810</v>
      </c>
      <c r="V251">
        <v>-25350.49</v>
      </c>
      <c r="W251">
        <v>-20110.939999999999</v>
      </c>
      <c r="X251">
        <v>-7059.19</v>
      </c>
      <c r="Y251">
        <v>11065.95</v>
      </c>
      <c r="Z251">
        <v>12514.44</v>
      </c>
      <c r="AA251">
        <v>29011.26</v>
      </c>
      <c r="AB251">
        <v>-70571.48</v>
      </c>
      <c r="AC251">
        <v>-72379.67</v>
      </c>
      <c r="AD251">
        <v>-38255.11</v>
      </c>
      <c r="AE251">
        <v>-23509.02</v>
      </c>
      <c r="AF251">
        <v>2681.12</v>
      </c>
      <c r="AG251">
        <v>-6533.4</v>
      </c>
      <c r="AH251">
        <v>7519.17</v>
      </c>
      <c r="AI251">
        <v>9383.25</v>
      </c>
      <c r="AJ251">
        <v>-110464.38</v>
      </c>
      <c r="AK251">
        <v>-76240.41</v>
      </c>
      <c r="AL251">
        <v>-47127.64</v>
      </c>
      <c r="AM251">
        <v>-12607.37</v>
      </c>
      <c r="AN251">
        <v>-59336.61</v>
      </c>
      <c r="AO251">
        <v>-19203.3</v>
      </c>
      <c r="AP251">
        <v>-21241.03</v>
      </c>
      <c r="AQ251">
        <v>-5378.7</v>
      </c>
      <c r="AR251">
        <v>-83939.38</v>
      </c>
      <c r="AS251">
        <v>-75072.08</v>
      </c>
      <c r="AT251">
        <v>-43056.98</v>
      </c>
      <c r="AU251">
        <v>-15615.34</v>
      </c>
      <c r="AV251">
        <v>-41706.83</v>
      </c>
      <c r="AW251">
        <v>-29021.82</v>
      </c>
      <c r="AX251">
        <v>-24242.75</v>
      </c>
      <c r="AY251">
        <v>-5445.17</v>
      </c>
      <c r="AZ251">
        <v>-43768.47</v>
      </c>
      <c r="BA251">
        <v>-36279.22</v>
      </c>
      <c r="BB251">
        <v>-19058.66</v>
      </c>
      <c r="BC251">
        <v>0</v>
      </c>
      <c r="BD251">
        <v>0</v>
      </c>
      <c r="BE251">
        <v>0</v>
      </c>
      <c r="BF251">
        <v>0</v>
      </c>
      <c r="BG251">
        <v>0</v>
      </c>
    </row>
    <row r="252" spans="1:59">
      <c r="A252" t="s">
        <v>581</v>
      </c>
      <c r="B252">
        <v>-6903.63</v>
      </c>
      <c r="C252">
        <v>2031.44</v>
      </c>
      <c r="D252">
        <v>6943.22</v>
      </c>
      <c r="E252">
        <v>-56495.99</v>
      </c>
      <c r="F252">
        <v>1651.67</v>
      </c>
      <c r="G252">
        <v>-3329.3</v>
      </c>
      <c r="H252">
        <v>-17505.5</v>
      </c>
      <c r="I252">
        <v>-14786.43</v>
      </c>
      <c r="J252">
        <v>-15169.93</v>
      </c>
      <c r="K252">
        <v>-8876.1</v>
      </c>
      <c r="L252">
        <v>3654.8</v>
      </c>
      <c r="M252">
        <v>-1168.6300000000001</v>
      </c>
      <c r="N252">
        <v>2189.38</v>
      </c>
      <c r="O252">
        <v>1989.2</v>
      </c>
      <c r="P252">
        <v>-7618.37</v>
      </c>
      <c r="Q252">
        <v>190.86</v>
      </c>
      <c r="R252">
        <v>4002</v>
      </c>
      <c r="S252">
        <v>558.41999999999996</v>
      </c>
      <c r="T252">
        <v>479.5</v>
      </c>
      <c r="U252">
        <v>1751.77</v>
      </c>
      <c r="V252">
        <v>-4156.29</v>
      </c>
      <c r="W252">
        <v>-6918.25</v>
      </c>
      <c r="X252">
        <v>751.68</v>
      </c>
      <c r="Y252">
        <v>1949.64</v>
      </c>
      <c r="Z252">
        <v>423.98</v>
      </c>
      <c r="AA252">
        <v>2593.12</v>
      </c>
      <c r="AB252">
        <v>-2226.77</v>
      </c>
      <c r="AC252">
        <v>-1721.58</v>
      </c>
      <c r="AD252">
        <v>76.14</v>
      </c>
      <c r="AE252">
        <v>-997.56</v>
      </c>
      <c r="AF252">
        <v>5679.17</v>
      </c>
      <c r="AG252">
        <v>1584.17</v>
      </c>
      <c r="AH252">
        <v>1534.18</v>
      </c>
      <c r="AI252">
        <v>1136.05</v>
      </c>
      <c r="AJ252">
        <v>-2410.46</v>
      </c>
      <c r="AK252">
        <v>-2477.3200000000002</v>
      </c>
      <c r="AL252">
        <v>-2252.87</v>
      </c>
      <c r="AM252">
        <v>-3041.48</v>
      </c>
      <c r="AN252">
        <v>-1748.71</v>
      </c>
      <c r="AO252">
        <v>189.72</v>
      </c>
      <c r="AP252">
        <v>-4357.8</v>
      </c>
      <c r="AQ252">
        <v>-396.46</v>
      </c>
      <c r="AR252">
        <v>-710.27</v>
      </c>
      <c r="AS252">
        <v>-885.15</v>
      </c>
      <c r="AT252">
        <v>-2994.94</v>
      </c>
      <c r="AU252">
        <v>378.86</v>
      </c>
      <c r="AV252">
        <v>896.16</v>
      </c>
      <c r="AW252">
        <v>2077.69</v>
      </c>
      <c r="AX252">
        <v>2267.9299999999998</v>
      </c>
      <c r="AY252">
        <v>-1090.47</v>
      </c>
      <c r="AZ252">
        <v>-2881.06</v>
      </c>
      <c r="BA252">
        <v>-1140.33</v>
      </c>
      <c r="BB252">
        <v>-330.08</v>
      </c>
      <c r="BC252">
        <v>6546</v>
      </c>
      <c r="BD252">
        <v>-67006</v>
      </c>
      <c r="BE252">
        <v>-63445</v>
      </c>
      <c r="BF252">
        <v>-51389</v>
      </c>
      <c r="BG252">
        <v>-20565</v>
      </c>
    </row>
    <row r="253" spans="1:59">
      <c r="A253" t="s">
        <v>582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583</v>
      </c>
      <c r="B254">
        <v>45217.94</v>
      </c>
      <c r="C254">
        <v>34174.269999999997</v>
      </c>
      <c r="D254">
        <v>-16999.25</v>
      </c>
      <c r="E254">
        <v>103939.98</v>
      </c>
      <c r="F254">
        <v>4876.2</v>
      </c>
      <c r="G254">
        <v>-47277.99</v>
      </c>
      <c r="H254">
        <v>46887.61</v>
      </c>
      <c r="I254">
        <v>-19867.02</v>
      </c>
      <c r="J254">
        <v>-41953.65</v>
      </c>
      <c r="K254">
        <v>-23378.880000000001</v>
      </c>
      <c r="L254">
        <v>43979.65</v>
      </c>
      <c r="M254">
        <v>60658.66</v>
      </c>
      <c r="N254">
        <v>14146.23</v>
      </c>
      <c r="O254">
        <v>16407.8</v>
      </c>
      <c r="P254">
        <v>30143.43</v>
      </c>
      <c r="Q254">
        <v>28750.17</v>
      </c>
      <c r="R254">
        <v>4987.33</v>
      </c>
      <c r="S254">
        <v>-5045.25</v>
      </c>
      <c r="T254">
        <v>7508.87</v>
      </c>
      <c r="U254">
        <v>1296.71</v>
      </c>
      <c r="V254">
        <v>-11206.99</v>
      </c>
      <c r="W254">
        <v>-10911.63</v>
      </c>
      <c r="X254">
        <v>21051.93</v>
      </c>
      <c r="Y254">
        <v>4812.37</v>
      </c>
      <c r="Z254">
        <v>11532.77</v>
      </c>
      <c r="AA254">
        <v>-2557.48</v>
      </c>
      <c r="AB254">
        <v>13135.92</v>
      </c>
      <c r="AC254">
        <v>-13690.63</v>
      </c>
      <c r="AD254">
        <v>-18937.57</v>
      </c>
      <c r="AE254">
        <v>-14833.6</v>
      </c>
      <c r="AF254">
        <v>-4412.5200000000004</v>
      </c>
      <c r="AG254">
        <v>-12836.66</v>
      </c>
      <c r="AH254">
        <v>-22002.48</v>
      </c>
      <c r="AI254">
        <v>-16709.95</v>
      </c>
      <c r="AJ254">
        <v>22991.52</v>
      </c>
      <c r="AK254">
        <v>8326.01</v>
      </c>
      <c r="AL254">
        <v>-13813.35</v>
      </c>
      <c r="AM254">
        <v>-4636.34</v>
      </c>
      <c r="AN254">
        <v>17394.900000000001</v>
      </c>
      <c r="AO254">
        <v>34634.35</v>
      </c>
      <c r="AP254">
        <v>13938.01</v>
      </c>
      <c r="AQ254">
        <v>4492.3500000000004</v>
      </c>
      <c r="AR254">
        <v>-6923.07</v>
      </c>
      <c r="AS254">
        <v>5009.2299999999996</v>
      </c>
      <c r="AT254">
        <v>-4394.8599999999997</v>
      </c>
      <c r="AU254">
        <v>-15099.19</v>
      </c>
      <c r="AV254">
        <v>1455.92</v>
      </c>
      <c r="AW254">
        <v>16457.34</v>
      </c>
      <c r="AX254">
        <v>-18517.47</v>
      </c>
      <c r="AY254">
        <v>-7057.96</v>
      </c>
      <c r="AZ254">
        <v>8940.35</v>
      </c>
      <c r="BA254">
        <v>12027.92</v>
      </c>
      <c r="BB254">
        <v>-6626.34</v>
      </c>
      <c r="BC254">
        <v>0</v>
      </c>
      <c r="BD254">
        <v>0</v>
      </c>
      <c r="BE254">
        <v>0</v>
      </c>
      <c r="BF254">
        <v>0</v>
      </c>
      <c r="BG254">
        <v>0</v>
      </c>
    </row>
    <row r="255" spans="1:59">
      <c r="A255" t="s">
        <v>584</v>
      </c>
      <c r="B255">
        <v>-936.36</v>
      </c>
      <c r="C255">
        <v>-936.36</v>
      </c>
      <c r="D255">
        <v>-4133.5600000000004</v>
      </c>
      <c r="E255">
        <v>-2908.97</v>
      </c>
      <c r="F255">
        <v>-2371.35</v>
      </c>
      <c r="G255">
        <v>-2371.35</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585</v>
      </c>
      <c r="B256">
        <v>-23953.4</v>
      </c>
      <c r="C256">
        <v>-26435.15</v>
      </c>
      <c r="D256">
        <v>70534.91</v>
      </c>
      <c r="E256">
        <v>98636.44</v>
      </c>
      <c r="F256">
        <v>9229.42</v>
      </c>
      <c r="G256">
        <v>-5543.5</v>
      </c>
      <c r="H256">
        <v>-10666.55</v>
      </c>
      <c r="I256">
        <v>-9815.69</v>
      </c>
      <c r="J256">
        <v>-22368.5</v>
      </c>
      <c r="K256">
        <v>-9671.24</v>
      </c>
      <c r="L256">
        <v>24332.53</v>
      </c>
      <c r="M256">
        <v>41827.06</v>
      </c>
      <c r="N256">
        <v>2438.48</v>
      </c>
      <c r="O256">
        <v>53705.87</v>
      </c>
      <c r="P256">
        <v>-3300.7</v>
      </c>
      <c r="Q256">
        <v>16854.599999999999</v>
      </c>
      <c r="R256">
        <v>-214.47</v>
      </c>
      <c r="S256">
        <v>23433.27</v>
      </c>
      <c r="T256">
        <v>-6770.45</v>
      </c>
      <c r="U256">
        <v>4128.91</v>
      </c>
      <c r="V256">
        <v>-11990.01</v>
      </c>
      <c r="W256">
        <v>9926.19</v>
      </c>
      <c r="X256">
        <v>9579.24</v>
      </c>
      <c r="Y256">
        <v>17608.580000000002</v>
      </c>
      <c r="Z256">
        <v>4039.84</v>
      </c>
      <c r="AA256">
        <v>20447.97</v>
      </c>
      <c r="AB256">
        <v>9895.84</v>
      </c>
      <c r="AC256">
        <v>13870.56</v>
      </c>
      <c r="AD256">
        <v>3141.06</v>
      </c>
      <c r="AE256">
        <v>11905.5</v>
      </c>
      <c r="AF256">
        <v>13692.43</v>
      </c>
      <c r="AG256">
        <v>24651.82</v>
      </c>
      <c r="AH256">
        <v>9873.98</v>
      </c>
      <c r="AI256">
        <v>16030.79</v>
      </c>
      <c r="AJ256">
        <v>-2637.96</v>
      </c>
      <c r="AK256">
        <v>4265.38</v>
      </c>
      <c r="AL256">
        <v>3174.39</v>
      </c>
      <c r="AM256">
        <v>2358.9299999999998</v>
      </c>
      <c r="AN256">
        <v>10678.78</v>
      </c>
      <c r="AO256">
        <v>20005.75</v>
      </c>
      <c r="AP256">
        <v>12813.41</v>
      </c>
      <c r="AQ256">
        <v>6492.55</v>
      </c>
      <c r="AR256">
        <v>5578.93</v>
      </c>
      <c r="AS256">
        <v>11096.58</v>
      </c>
      <c r="AT256">
        <v>7615.36</v>
      </c>
      <c r="AU256">
        <v>5440.39</v>
      </c>
      <c r="AV256">
        <v>4565.99</v>
      </c>
      <c r="AW256">
        <v>11148.78</v>
      </c>
      <c r="AX256">
        <v>5558.51</v>
      </c>
      <c r="AY256">
        <v>9866.1200000000008</v>
      </c>
      <c r="AZ256">
        <v>-26517.62</v>
      </c>
      <c r="BA256">
        <v>-25587.73</v>
      </c>
      <c r="BB256">
        <v>-24582.67</v>
      </c>
      <c r="BC256">
        <v>-27986</v>
      </c>
      <c r="BD256">
        <v>26916</v>
      </c>
      <c r="BE256">
        <v>35008</v>
      </c>
      <c r="BF256">
        <v>-43138</v>
      </c>
      <c r="BG256">
        <v>63269</v>
      </c>
    </row>
    <row r="257" spans="1:59">
      <c r="A257" t="s">
        <v>586</v>
      </c>
      <c r="B257">
        <v>895597.32</v>
      </c>
      <c r="C257">
        <v>470509.94</v>
      </c>
      <c r="D257">
        <v>1125586.92</v>
      </c>
      <c r="E257">
        <v>694525.73</v>
      </c>
      <c r="F257">
        <v>531692.74</v>
      </c>
      <c r="G257">
        <v>251693.8</v>
      </c>
      <c r="H257">
        <v>1664689.16</v>
      </c>
      <c r="I257">
        <v>664877.57999999996</v>
      </c>
      <c r="J257">
        <v>341810.69</v>
      </c>
      <c r="K257">
        <v>200415.68</v>
      </c>
      <c r="L257">
        <v>913094.26</v>
      </c>
      <c r="M257">
        <v>1552955.3</v>
      </c>
      <c r="N257">
        <v>1198574.6100000001</v>
      </c>
      <c r="O257">
        <v>659988.93000000005</v>
      </c>
      <c r="P257">
        <v>1035702.41</v>
      </c>
      <c r="Q257">
        <v>1353098.32</v>
      </c>
      <c r="R257">
        <v>950337.66</v>
      </c>
      <c r="S257">
        <v>344889.09</v>
      </c>
      <c r="T257">
        <v>984993.69</v>
      </c>
      <c r="U257">
        <v>646469.99</v>
      </c>
      <c r="V257">
        <v>342313.5</v>
      </c>
      <c r="W257">
        <v>205732.59</v>
      </c>
      <c r="X257">
        <v>1498470.36</v>
      </c>
      <c r="Y257">
        <v>1162808.8</v>
      </c>
      <c r="Z257">
        <v>765409.31</v>
      </c>
      <c r="AA257">
        <v>283877.93</v>
      </c>
      <c r="AB257">
        <v>880072.89</v>
      </c>
      <c r="AC257">
        <v>615081.66</v>
      </c>
      <c r="AD257">
        <v>416958.57</v>
      </c>
      <c r="AE257">
        <v>232056.06</v>
      </c>
      <c r="AF257">
        <v>843030.25</v>
      </c>
      <c r="AG257">
        <v>1116019.75</v>
      </c>
      <c r="AH257">
        <v>404896.42</v>
      </c>
      <c r="AI257">
        <v>258825.16</v>
      </c>
      <c r="AJ257">
        <v>971958.26</v>
      </c>
      <c r="AK257">
        <v>720445.06</v>
      </c>
      <c r="AL257">
        <v>492801.77</v>
      </c>
      <c r="AM257">
        <v>210044.9</v>
      </c>
      <c r="AN257">
        <v>1353114.43</v>
      </c>
      <c r="AO257">
        <v>1083336.44</v>
      </c>
      <c r="AP257">
        <v>510444.84</v>
      </c>
      <c r="AQ257">
        <v>217167.96</v>
      </c>
      <c r="AR257">
        <v>971427.13</v>
      </c>
      <c r="AS257">
        <v>676746.12</v>
      </c>
      <c r="AT257">
        <v>305270.99</v>
      </c>
      <c r="AU257">
        <v>164388.69</v>
      </c>
      <c r="AV257">
        <v>833161.19</v>
      </c>
      <c r="AW257">
        <v>621472.32999999996</v>
      </c>
      <c r="AX257">
        <v>361006.67</v>
      </c>
      <c r="AY257">
        <v>186413.1</v>
      </c>
      <c r="AZ257">
        <v>734277.04</v>
      </c>
      <c r="BA257">
        <v>549686.34</v>
      </c>
      <c r="BB257">
        <v>338412.13</v>
      </c>
      <c r="BC257">
        <v>144416</v>
      </c>
      <c r="BD257">
        <v>696119</v>
      </c>
      <c r="BE257">
        <v>512979</v>
      </c>
      <c r="BF257">
        <v>255419</v>
      </c>
      <c r="BG257">
        <v>174655</v>
      </c>
    </row>
    <row r="258" spans="1:59">
      <c r="A258" t="s">
        <v>601</v>
      </c>
      <c r="B258">
        <v>0</v>
      </c>
      <c r="C258">
        <v>0</v>
      </c>
      <c r="D258">
        <v>0</v>
      </c>
      <c r="E258">
        <v>0</v>
      </c>
      <c r="F258">
        <v>0</v>
      </c>
      <c r="G258">
        <v>0</v>
      </c>
      <c r="H258">
        <v>-548.79999999999995</v>
      </c>
      <c r="I258">
        <v>0</v>
      </c>
      <c r="J258">
        <v>0</v>
      </c>
      <c r="K258">
        <v>0</v>
      </c>
      <c r="L258">
        <v>0</v>
      </c>
      <c r="M258">
        <v>-3013.56</v>
      </c>
      <c r="N258">
        <v>-2106.16</v>
      </c>
      <c r="O258">
        <v>-887.67</v>
      </c>
      <c r="P258">
        <v>0</v>
      </c>
      <c r="Q258">
        <v>-6114.73</v>
      </c>
      <c r="R258">
        <v>-4167.8599999999997</v>
      </c>
      <c r="S258">
        <v>-1910.71</v>
      </c>
      <c r="T258">
        <v>0</v>
      </c>
      <c r="U258">
        <v>0</v>
      </c>
      <c r="V258">
        <v>0</v>
      </c>
      <c r="W258">
        <v>0</v>
      </c>
      <c r="X258">
        <v>-8673.17</v>
      </c>
      <c r="Y258">
        <v>-6513.06</v>
      </c>
      <c r="Z258">
        <v>-4519.8100000000004</v>
      </c>
      <c r="AA258">
        <v>-1989.39</v>
      </c>
      <c r="AB258">
        <v>0</v>
      </c>
      <c r="AC258">
        <v>0</v>
      </c>
      <c r="AD258">
        <v>0</v>
      </c>
      <c r="AE258">
        <v>-2009.19</v>
      </c>
      <c r="AF258">
        <v>0</v>
      </c>
      <c r="AG258">
        <v>-6438.56</v>
      </c>
      <c r="AH258">
        <v>0</v>
      </c>
      <c r="AI258">
        <v>-2044.32</v>
      </c>
      <c r="AJ258">
        <v>-8782.65</v>
      </c>
      <c r="AK258">
        <v>-6449.92</v>
      </c>
      <c r="AL258">
        <v>-4342.17</v>
      </c>
      <c r="AM258">
        <v>-2068.91</v>
      </c>
      <c r="AN258">
        <v>-9219.6299999999992</v>
      </c>
      <c r="AO258">
        <v>-6845.9</v>
      </c>
      <c r="AP258">
        <v>-4677.3999999999996</v>
      </c>
      <c r="AQ258">
        <v>-2215.7800000000002</v>
      </c>
      <c r="AR258">
        <v>-9353.24</v>
      </c>
      <c r="AS258">
        <v>-6967.37</v>
      </c>
      <c r="AT258">
        <v>0</v>
      </c>
      <c r="AU258">
        <v>0</v>
      </c>
      <c r="AV258">
        <v>-13155.49</v>
      </c>
      <c r="AW258">
        <v>-10224.31</v>
      </c>
      <c r="AX258">
        <v>-7216.84</v>
      </c>
      <c r="AY258">
        <v>-3721.67</v>
      </c>
      <c r="AZ258">
        <v>-13992.75</v>
      </c>
      <c r="BA258">
        <v>-10446.19</v>
      </c>
      <c r="BB258">
        <v>-6936.55</v>
      </c>
      <c r="BC258">
        <v>0</v>
      </c>
      <c r="BD258">
        <v>0</v>
      </c>
      <c r="BE258">
        <v>0</v>
      </c>
      <c r="BF258">
        <v>0</v>
      </c>
      <c r="BG258">
        <v>0</v>
      </c>
    </row>
    <row r="259" spans="1:59">
      <c r="A259" t="s">
        <v>600</v>
      </c>
      <c r="B259">
        <v>0</v>
      </c>
      <c r="C259">
        <v>0</v>
      </c>
      <c r="D259">
        <v>0</v>
      </c>
      <c r="E259">
        <v>0</v>
      </c>
      <c r="F259">
        <v>0</v>
      </c>
      <c r="G259">
        <v>0</v>
      </c>
      <c r="H259">
        <v>-640950.59</v>
      </c>
      <c r="I259">
        <v>0</v>
      </c>
      <c r="J259">
        <v>0</v>
      </c>
      <c r="K259">
        <v>0</v>
      </c>
      <c r="L259">
        <v>0</v>
      </c>
      <c r="M259">
        <v>-834106.55</v>
      </c>
      <c r="N259">
        <v>-740712.11</v>
      </c>
      <c r="O259">
        <v>-387571.83</v>
      </c>
      <c r="P259">
        <v>0</v>
      </c>
      <c r="Q259">
        <v>-523943.62</v>
      </c>
      <c r="R259">
        <v>-424367.95</v>
      </c>
      <c r="S259">
        <v>-31132.16</v>
      </c>
      <c r="T259">
        <v>0</v>
      </c>
      <c r="U259">
        <v>0</v>
      </c>
      <c r="V259">
        <v>0</v>
      </c>
      <c r="W259">
        <v>0</v>
      </c>
      <c r="X259">
        <v>-459382.63</v>
      </c>
      <c r="Y259">
        <v>-406316.64</v>
      </c>
      <c r="Z259">
        <v>-294922.49</v>
      </c>
      <c r="AA259">
        <v>-21993.35</v>
      </c>
      <c r="AB259">
        <v>0</v>
      </c>
      <c r="AC259">
        <v>0</v>
      </c>
      <c r="AD259">
        <v>0</v>
      </c>
      <c r="AE259">
        <v>-28334.68</v>
      </c>
      <c r="AF259">
        <v>0</v>
      </c>
      <c r="AG259">
        <v>-460515.11</v>
      </c>
      <c r="AH259">
        <v>0</v>
      </c>
      <c r="AI259">
        <v>-38295.879999999997</v>
      </c>
      <c r="AJ259">
        <v>-292758.57</v>
      </c>
      <c r="AK259">
        <v>-197218.01</v>
      </c>
      <c r="AL259">
        <v>-148019.13</v>
      </c>
      <c r="AM259">
        <v>-11755.75</v>
      </c>
      <c r="AN259">
        <v>-484392.16</v>
      </c>
      <c r="AO259">
        <v>-388271.25</v>
      </c>
      <c r="AP259">
        <v>-112434.26</v>
      </c>
      <c r="AQ259">
        <v>-2134.5</v>
      </c>
      <c r="AR259">
        <v>-241985.09</v>
      </c>
      <c r="AS259">
        <v>-172220.28</v>
      </c>
      <c r="AT259">
        <v>0</v>
      </c>
      <c r="AU259">
        <v>0</v>
      </c>
      <c r="AV259">
        <v>-121911.43</v>
      </c>
      <c r="AW259">
        <v>-101950.8</v>
      </c>
      <c r="AX259">
        <v>-38906.050000000003</v>
      </c>
      <c r="AY259">
        <v>-8691.8700000000008</v>
      </c>
      <c r="AZ259">
        <v>0</v>
      </c>
      <c r="BA259">
        <v>-50492.3</v>
      </c>
      <c r="BB259">
        <v>-40454.61</v>
      </c>
      <c r="BC259">
        <v>0</v>
      </c>
      <c r="BD259">
        <v>0</v>
      </c>
      <c r="BE259">
        <v>0</v>
      </c>
      <c r="BF259">
        <v>0</v>
      </c>
      <c r="BG259">
        <v>0</v>
      </c>
    </row>
    <row r="260" spans="1:59">
      <c r="A260" t="s">
        <v>624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-61229.53</v>
      </c>
      <c r="BA260">
        <v>0</v>
      </c>
      <c r="BB260">
        <v>0</v>
      </c>
      <c r="BC260">
        <v>0</v>
      </c>
      <c r="BD260">
        <v>0</v>
      </c>
      <c r="BE260">
        <v>0</v>
      </c>
      <c r="BF260">
        <v>0</v>
      </c>
      <c r="BG260">
        <v>0</v>
      </c>
    </row>
    <row r="261" spans="1:59">
      <c r="A261" t="s">
        <v>587</v>
      </c>
      <c r="B261">
        <v>-125461.84</v>
      </c>
      <c r="C261">
        <v>-6552.21</v>
      </c>
      <c r="D261">
        <v>-190951.9</v>
      </c>
      <c r="E261">
        <v>-183826.98</v>
      </c>
      <c r="F261">
        <v>-84837.81</v>
      </c>
      <c r="G261">
        <v>-6212.84</v>
      </c>
      <c r="H261">
        <v>-174212.99</v>
      </c>
      <c r="I261">
        <v>-168388.52</v>
      </c>
      <c r="J261">
        <v>-102986.75</v>
      </c>
      <c r="K261">
        <v>-5803.03</v>
      </c>
      <c r="L261">
        <v>-166548.65</v>
      </c>
      <c r="M261">
        <v>-160190.66</v>
      </c>
      <c r="N261">
        <v>-81212.649999999994</v>
      </c>
      <c r="O261">
        <v>-5489.15</v>
      </c>
      <c r="P261">
        <v>-165792.17000000001</v>
      </c>
      <c r="Q261">
        <v>-158645.21</v>
      </c>
      <c r="R261">
        <v>-84798.9</v>
      </c>
      <c r="S261">
        <v>-5761.67</v>
      </c>
      <c r="T261">
        <v>-135110.31</v>
      </c>
      <c r="U261">
        <v>-129623.29</v>
      </c>
      <c r="V261">
        <v>-76889.66</v>
      </c>
      <c r="W261">
        <v>-4675.0600000000004</v>
      </c>
      <c r="X261">
        <v>-151180.48000000001</v>
      </c>
      <c r="Y261">
        <v>-145989.75</v>
      </c>
      <c r="Z261">
        <v>-73575.240000000005</v>
      </c>
      <c r="AA261">
        <v>-4599.33</v>
      </c>
      <c r="AB261">
        <v>-129801.81</v>
      </c>
      <c r="AC261">
        <v>-125548.04</v>
      </c>
      <c r="AD261">
        <v>-66539.45</v>
      </c>
      <c r="AE261">
        <v>-3798.31</v>
      </c>
      <c r="AF261">
        <v>-92786.13</v>
      </c>
      <c r="AG261">
        <v>-88945.83</v>
      </c>
      <c r="AH261">
        <v>-33083.01</v>
      </c>
      <c r="AI261">
        <v>-3409.23</v>
      </c>
      <c r="AJ261">
        <v>-261454.66</v>
      </c>
      <c r="AK261">
        <v>-257884.65</v>
      </c>
      <c r="AL261">
        <v>-159204.62</v>
      </c>
      <c r="AM261">
        <v>-3600.7</v>
      </c>
      <c r="AN261">
        <v>-191921.61</v>
      </c>
      <c r="AO261">
        <v>-188256.83</v>
      </c>
      <c r="AP261">
        <v>-108376.09</v>
      </c>
      <c r="AQ261">
        <v>-3096.53</v>
      </c>
      <c r="AR261">
        <v>-232986.82</v>
      </c>
      <c r="AS261">
        <v>-229609.78</v>
      </c>
      <c r="AT261">
        <v>-107821.39</v>
      </c>
      <c r="AU261">
        <v>-2962.07</v>
      </c>
      <c r="AV261">
        <v>-121433.79</v>
      </c>
      <c r="AW261">
        <v>-118135.57</v>
      </c>
      <c r="AX261">
        <v>-59838.91</v>
      </c>
      <c r="AY261">
        <v>-3050.27</v>
      </c>
      <c r="AZ261">
        <v>-125674.6</v>
      </c>
      <c r="BA261">
        <v>-123625.01</v>
      </c>
      <c r="BB261">
        <v>-79256.460000000006</v>
      </c>
      <c r="BC261">
        <v>-2646</v>
      </c>
      <c r="BD261">
        <v>-119397</v>
      </c>
      <c r="BE261">
        <v>-116800</v>
      </c>
      <c r="BF261">
        <v>0</v>
      </c>
      <c r="BG261">
        <v>0</v>
      </c>
    </row>
    <row r="262" spans="1:59">
      <c r="A262" t="s">
        <v>363</v>
      </c>
      <c r="B262">
        <v>770135.49</v>
      </c>
      <c r="C262">
        <v>463957.73</v>
      </c>
      <c r="D262">
        <v>934635.02</v>
      </c>
      <c r="E262">
        <v>510698.76</v>
      </c>
      <c r="F262">
        <v>446854.93</v>
      </c>
      <c r="G262">
        <v>245480.95999999999</v>
      </c>
      <c r="H262">
        <v>848976.79</v>
      </c>
      <c r="I262">
        <v>496489.07</v>
      </c>
      <c r="J262">
        <v>238823.94</v>
      </c>
      <c r="K262">
        <v>194612.64</v>
      </c>
      <c r="L262">
        <v>746545.61</v>
      </c>
      <c r="M262">
        <v>555644.52</v>
      </c>
      <c r="N262">
        <v>374543.69</v>
      </c>
      <c r="O262">
        <v>266040.28999999998</v>
      </c>
      <c r="P262">
        <v>869910.24</v>
      </c>
      <c r="Q262">
        <v>664394.76</v>
      </c>
      <c r="R262">
        <v>437002.96</v>
      </c>
      <c r="S262">
        <v>306084.56</v>
      </c>
      <c r="T262">
        <v>849883.38</v>
      </c>
      <c r="U262">
        <v>516846.7</v>
      </c>
      <c r="V262">
        <v>265423.84000000003</v>
      </c>
      <c r="W262">
        <v>201057.54</v>
      </c>
      <c r="X262">
        <v>879234.08</v>
      </c>
      <c r="Y262">
        <v>603989.35</v>
      </c>
      <c r="Z262">
        <v>392391.77</v>
      </c>
      <c r="AA262">
        <v>255295.86</v>
      </c>
      <c r="AB262">
        <v>750271.08</v>
      </c>
      <c r="AC262">
        <v>489533.62</v>
      </c>
      <c r="AD262">
        <v>350419.11</v>
      </c>
      <c r="AE262">
        <v>197913.89</v>
      </c>
      <c r="AF262">
        <v>750244.12</v>
      </c>
      <c r="AG262">
        <v>560120.24</v>
      </c>
      <c r="AH262">
        <v>371813.42</v>
      </c>
      <c r="AI262">
        <v>215075.74</v>
      </c>
      <c r="AJ262">
        <v>408962.39</v>
      </c>
      <c r="AK262">
        <v>258892.48</v>
      </c>
      <c r="AL262">
        <v>181235.84</v>
      </c>
      <c r="AM262">
        <v>192619.54</v>
      </c>
      <c r="AN262">
        <v>667581.04</v>
      </c>
      <c r="AO262">
        <v>499962.46</v>
      </c>
      <c r="AP262">
        <v>284957.08</v>
      </c>
      <c r="AQ262">
        <v>209721.14</v>
      </c>
      <c r="AR262">
        <v>487101.99</v>
      </c>
      <c r="AS262">
        <v>267948.69</v>
      </c>
      <c r="AT262">
        <v>197449.60000000001</v>
      </c>
      <c r="AU262">
        <v>161426.62</v>
      </c>
      <c r="AV262">
        <v>576660.49</v>
      </c>
      <c r="AW262">
        <v>391161.65</v>
      </c>
      <c r="AX262">
        <v>255044.87</v>
      </c>
      <c r="AY262">
        <v>170949.29</v>
      </c>
      <c r="AZ262">
        <v>533380.15</v>
      </c>
      <c r="BA262">
        <v>365122.84</v>
      </c>
      <c r="BB262">
        <v>211764.51</v>
      </c>
      <c r="BC262">
        <v>141770</v>
      </c>
      <c r="BD262">
        <v>576722</v>
      </c>
      <c r="BE262">
        <v>396179</v>
      </c>
      <c r="BF262">
        <v>255419</v>
      </c>
      <c r="BG262">
        <v>174655</v>
      </c>
    </row>
    <row r="263" spans="1:59">
      <c r="A263" t="s">
        <v>588</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589</v>
      </c>
      <c r="B264">
        <v>0</v>
      </c>
      <c r="C264">
        <v>0</v>
      </c>
      <c r="D264">
        <v>0</v>
      </c>
      <c r="E264">
        <v>0</v>
      </c>
      <c r="F264">
        <v>0</v>
      </c>
      <c r="G264">
        <v>0</v>
      </c>
      <c r="H264">
        <v>0</v>
      </c>
      <c r="I264">
        <v>0</v>
      </c>
      <c r="J264">
        <v>0</v>
      </c>
      <c r="K264">
        <v>0</v>
      </c>
      <c r="L264">
        <v>-1637843.5</v>
      </c>
      <c r="M264">
        <v>0</v>
      </c>
      <c r="N264">
        <v>0</v>
      </c>
      <c r="O264">
        <v>0</v>
      </c>
      <c r="P264">
        <v>-138859.75</v>
      </c>
      <c r="Q264">
        <v>0</v>
      </c>
      <c r="R264">
        <v>0</v>
      </c>
      <c r="S264">
        <v>0</v>
      </c>
      <c r="T264">
        <v>-539334.05000000005</v>
      </c>
      <c r="U264">
        <v>-19651.439999999999</v>
      </c>
      <c r="V264">
        <v>-6624.77</v>
      </c>
      <c r="W264">
        <v>-2900.93</v>
      </c>
      <c r="X264">
        <v>0</v>
      </c>
      <c r="Y264">
        <v>0</v>
      </c>
      <c r="Z264">
        <v>0</v>
      </c>
      <c r="AA264">
        <v>0</v>
      </c>
      <c r="AB264">
        <v>-16008.81</v>
      </c>
      <c r="AC264">
        <v>-16440.740000000002</v>
      </c>
      <c r="AD264">
        <v>17929.05</v>
      </c>
      <c r="AE264">
        <v>0</v>
      </c>
      <c r="AF264">
        <v>-1044307.58</v>
      </c>
      <c r="AG264">
        <v>0</v>
      </c>
      <c r="AH264">
        <v>-53612.29</v>
      </c>
      <c r="AI264">
        <v>0</v>
      </c>
      <c r="AJ264">
        <v>400323</v>
      </c>
      <c r="AK264">
        <v>400323</v>
      </c>
      <c r="AL264">
        <v>400323</v>
      </c>
      <c r="AM264">
        <v>400323</v>
      </c>
      <c r="AN264">
        <v>-400000</v>
      </c>
      <c r="AO264">
        <v>0</v>
      </c>
      <c r="AP264">
        <v>0</v>
      </c>
      <c r="AQ264">
        <v>0</v>
      </c>
      <c r="AR264">
        <v>0</v>
      </c>
      <c r="AS264">
        <v>0</v>
      </c>
      <c r="AT264">
        <v>0</v>
      </c>
      <c r="AU264">
        <v>-150812.12</v>
      </c>
      <c r="AV264">
        <v>0</v>
      </c>
      <c r="AW264">
        <v>0</v>
      </c>
      <c r="AX264">
        <v>0</v>
      </c>
      <c r="AY264">
        <v>0</v>
      </c>
      <c r="AZ264">
        <v>0</v>
      </c>
      <c r="BA264">
        <v>0</v>
      </c>
      <c r="BB264">
        <v>0</v>
      </c>
      <c r="BC264">
        <v>0</v>
      </c>
      <c r="BD264">
        <v>0</v>
      </c>
      <c r="BE264">
        <v>0</v>
      </c>
      <c r="BF264">
        <v>0</v>
      </c>
      <c r="BG264">
        <v>0</v>
      </c>
    </row>
    <row r="265" spans="1:59">
      <c r="A265" t="s">
        <v>590</v>
      </c>
      <c r="B265">
        <v>2934.65</v>
      </c>
      <c r="C265">
        <v>1423.96</v>
      </c>
      <c r="D265">
        <v>330912.2</v>
      </c>
      <c r="E265">
        <v>5599.21</v>
      </c>
      <c r="F265">
        <v>5332</v>
      </c>
      <c r="G265">
        <v>4004.84</v>
      </c>
      <c r="H265">
        <v>305529.15000000002</v>
      </c>
      <c r="I265">
        <v>286148.27</v>
      </c>
      <c r="J265">
        <v>277366.8</v>
      </c>
      <c r="K265">
        <v>222176.03</v>
      </c>
      <c r="L265">
        <v>0</v>
      </c>
      <c r="M265">
        <v>237567.56</v>
      </c>
      <c r="N265">
        <v>209910.09</v>
      </c>
      <c r="O265">
        <v>59952.83</v>
      </c>
      <c r="P265">
        <v>0</v>
      </c>
      <c r="Q265">
        <v>33163.08</v>
      </c>
      <c r="R265">
        <v>30123.53</v>
      </c>
      <c r="S265">
        <v>23951.81</v>
      </c>
      <c r="T265">
        <v>0</v>
      </c>
      <c r="U265">
        <v>0</v>
      </c>
      <c r="V265">
        <v>0</v>
      </c>
      <c r="W265">
        <v>0</v>
      </c>
      <c r="X265">
        <v>17073.37</v>
      </c>
      <c r="Y265">
        <v>15780.87</v>
      </c>
      <c r="Z265">
        <v>345.55</v>
      </c>
      <c r="AA265">
        <v>166.35</v>
      </c>
      <c r="AB265">
        <v>0</v>
      </c>
      <c r="AC265">
        <v>0</v>
      </c>
      <c r="AD265">
        <v>0</v>
      </c>
      <c r="AE265">
        <v>5748.45</v>
      </c>
      <c r="AF265">
        <v>0</v>
      </c>
      <c r="AG265">
        <v>17559.36</v>
      </c>
      <c r="AH265">
        <v>0</v>
      </c>
      <c r="AI265">
        <v>0</v>
      </c>
      <c r="AJ265">
        <v>1161258.28</v>
      </c>
      <c r="AK265">
        <v>942275.94</v>
      </c>
      <c r="AL265">
        <v>404156.75</v>
      </c>
      <c r="AM265">
        <v>389880.24</v>
      </c>
      <c r="AN265">
        <v>1452718</v>
      </c>
      <c r="AO265">
        <v>140544.92000000001</v>
      </c>
      <c r="AP265">
        <v>120971.67</v>
      </c>
      <c r="AQ265">
        <v>111419.97</v>
      </c>
      <c r="AR265">
        <v>645147.57999999996</v>
      </c>
      <c r="AS265">
        <v>560489.13</v>
      </c>
      <c r="AT265">
        <v>349989.99</v>
      </c>
      <c r="AU265">
        <v>72000</v>
      </c>
      <c r="AV265">
        <v>372114.82</v>
      </c>
      <c r="AW265">
        <v>266496.42</v>
      </c>
      <c r="AX265">
        <v>0</v>
      </c>
      <c r="AY265">
        <v>0</v>
      </c>
      <c r="AZ265">
        <v>0</v>
      </c>
      <c r="BA265">
        <v>0</v>
      </c>
      <c r="BB265">
        <v>0</v>
      </c>
      <c r="BC265">
        <v>0</v>
      </c>
      <c r="BD265">
        <v>0</v>
      </c>
      <c r="BE265">
        <v>0</v>
      </c>
      <c r="BF265">
        <v>0</v>
      </c>
      <c r="BG265">
        <v>0</v>
      </c>
    </row>
    <row r="266" spans="1:59">
      <c r="A266" t="s">
        <v>591</v>
      </c>
      <c r="B266">
        <v>2934.65</v>
      </c>
      <c r="C266">
        <v>1423.96</v>
      </c>
      <c r="D266">
        <v>330912.2</v>
      </c>
      <c r="E266">
        <v>5599.21</v>
      </c>
      <c r="F266">
        <v>5332</v>
      </c>
      <c r="G266">
        <v>1380.44</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row>
    <row r="267" spans="1:59">
      <c r="A267" t="s">
        <v>592</v>
      </c>
      <c r="B267">
        <v>-71913.75</v>
      </c>
      <c r="C267">
        <v>-50137.14</v>
      </c>
      <c r="D267">
        <v>-44728.05</v>
      </c>
      <c r="E267">
        <v>-43916.08</v>
      </c>
      <c r="F267">
        <v>-27036.57</v>
      </c>
      <c r="G267">
        <v>-75.62</v>
      </c>
      <c r="H267">
        <v>-1411657.4</v>
      </c>
      <c r="I267">
        <v>-1274010.99</v>
      </c>
      <c r="J267">
        <v>-1289064.01</v>
      </c>
      <c r="K267">
        <v>-347478.28</v>
      </c>
      <c r="L267">
        <v>0</v>
      </c>
      <c r="M267">
        <v>-1735572.22</v>
      </c>
      <c r="N267">
        <v>-493915.58</v>
      </c>
      <c r="O267">
        <v>-184289.72</v>
      </c>
      <c r="P267">
        <v>0</v>
      </c>
      <c r="Q267">
        <v>-136339.54999999999</v>
      </c>
      <c r="R267">
        <v>-88106.52</v>
      </c>
      <c r="S267">
        <v>-71989.09</v>
      </c>
      <c r="T267">
        <v>0</v>
      </c>
      <c r="U267">
        <v>0</v>
      </c>
      <c r="V267">
        <v>0</v>
      </c>
      <c r="W267">
        <v>0</v>
      </c>
      <c r="X267">
        <v>-125842.74</v>
      </c>
      <c r="Y267">
        <v>-18775.810000000001</v>
      </c>
      <c r="Z267">
        <v>-12225.54</v>
      </c>
      <c r="AA267">
        <v>-3671.3</v>
      </c>
      <c r="AB267">
        <v>0</v>
      </c>
      <c r="AC267">
        <v>-38700</v>
      </c>
      <c r="AD267">
        <v>0</v>
      </c>
      <c r="AE267">
        <v>-7999.64</v>
      </c>
      <c r="AF267">
        <v>0</v>
      </c>
      <c r="AG267">
        <v>-105606.41</v>
      </c>
      <c r="AH267">
        <v>0</v>
      </c>
      <c r="AI267">
        <v>-30630.03</v>
      </c>
      <c r="AJ267">
        <v>-2293554.5299999998</v>
      </c>
      <c r="AK267">
        <v>-2274614.5499999998</v>
      </c>
      <c r="AL267">
        <v>-2244802.46</v>
      </c>
      <c r="AM267">
        <v>-2093452.68</v>
      </c>
      <c r="AN267">
        <v>-760917.71</v>
      </c>
      <c r="AO267">
        <v>-304605.59999999998</v>
      </c>
      <c r="AP267">
        <v>-268569.94</v>
      </c>
      <c r="AQ267">
        <v>-191133.33</v>
      </c>
      <c r="AR267">
        <v>-998267.47</v>
      </c>
      <c r="AS267">
        <v>-734450.46</v>
      </c>
      <c r="AT267">
        <v>-376044.95</v>
      </c>
      <c r="AU267">
        <v>0</v>
      </c>
      <c r="AV267">
        <v>-863001.61</v>
      </c>
      <c r="AW267">
        <v>-440305.19</v>
      </c>
      <c r="AX267">
        <v>-262582.17</v>
      </c>
      <c r="AY267">
        <v>-23985.81</v>
      </c>
      <c r="AZ267">
        <v>-81290.84</v>
      </c>
      <c r="BA267">
        <v>-81290.84</v>
      </c>
      <c r="BB267">
        <v>-81290.84</v>
      </c>
      <c r="BC267">
        <v>-34598</v>
      </c>
      <c r="BD267">
        <v>-79883</v>
      </c>
      <c r="BE267">
        <v>-25005</v>
      </c>
      <c r="BF267">
        <v>-16888</v>
      </c>
      <c r="BG267">
        <v>-11162</v>
      </c>
    </row>
    <row r="268" spans="1:59">
      <c r="A268" t="s">
        <v>593</v>
      </c>
      <c r="B268">
        <v>0</v>
      </c>
      <c r="C268">
        <v>0</v>
      </c>
      <c r="D268">
        <v>48046.879999999997</v>
      </c>
      <c r="E268">
        <v>48046.879999999997</v>
      </c>
      <c r="F268">
        <v>48046.879999999997</v>
      </c>
      <c r="G268">
        <v>48046.879999999997</v>
      </c>
      <c r="H268">
        <v>384374.98</v>
      </c>
      <c r="I268">
        <v>384374.99</v>
      </c>
      <c r="J268">
        <v>384374.98</v>
      </c>
      <c r="K268">
        <v>384374.98</v>
      </c>
      <c r="L268">
        <v>0</v>
      </c>
      <c r="M268">
        <v>0</v>
      </c>
      <c r="N268">
        <v>0</v>
      </c>
      <c r="O268">
        <v>0</v>
      </c>
      <c r="P268">
        <v>320000</v>
      </c>
      <c r="Q268">
        <v>0</v>
      </c>
      <c r="R268">
        <v>0</v>
      </c>
      <c r="S268">
        <v>0</v>
      </c>
      <c r="T268">
        <v>164467.88</v>
      </c>
      <c r="U268">
        <v>164467.88</v>
      </c>
      <c r="V268">
        <v>164467.88</v>
      </c>
      <c r="W268">
        <v>164467.88</v>
      </c>
      <c r="X268">
        <v>0</v>
      </c>
      <c r="Y268">
        <v>0</v>
      </c>
      <c r="Z268">
        <v>0</v>
      </c>
      <c r="AA268">
        <v>0</v>
      </c>
      <c r="AB268">
        <v>9171.61</v>
      </c>
      <c r="AC268">
        <v>9171.61</v>
      </c>
      <c r="AD268">
        <v>9171.61</v>
      </c>
      <c r="AE268">
        <v>0</v>
      </c>
      <c r="AF268">
        <v>0</v>
      </c>
      <c r="AG268">
        <v>0</v>
      </c>
      <c r="AH268">
        <v>0</v>
      </c>
      <c r="AI268">
        <v>0</v>
      </c>
      <c r="AJ268">
        <v>410682.8</v>
      </c>
      <c r="AK268">
        <v>410682.8</v>
      </c>
      <c r="AL268">
        <v>410682.8</v>
      </c>
      <c r="AM268">
        <v>410682.8</v>
      </c>
      <c r="AN268">
        <v>0</v>
      </c>
      <c r="AO268">
        <v>0</v>
      </c>
      <c r="AP268">
        <v>0</v>
      </c>
      <c r="AQ268">
        <v>0</v>
      </c>
      <c r="AR268">
        <v>51095.07</v>
      </c>
      <c r="AS268">
        <v>51095.07</v>
      </c>
      <c r="AT268">
        <v>51095.07</v>
      </c>
      <c r="AU268">
        <v>51095.07</v>
      </c>
      <c r="AV268">
        <v>0</v>
      </c>
      <c r="AW268">
        <v>0</v>
      </c>
      <c r="AX268">
        <v>0</v>
      </c>
      <c r="AY268">
        <v>0</v>
      </c>
      <c r="AZ268">
        <v>21114.720000000001</v>
      </c>
      <c r="BA268">
        <v>21114.720000000001</v>
      </c>
      <c r="BB268">
        <v>21114.720000000001</v>
      </c>
      <c r="BC268">
        <v>0</v>
      </c>
      <c r="BD268">
        <v>0</v>
      </c>
      <c r="BE268">
        <v>0</v>
      </c>
      <c r="BF268">
        <v>0</v>
      </c>
      <c r="BG268">
        <v>0</v>
      </c>
    </row>
    <row r="269" spans="1:59">
      <c r="A269" t="s">
        <v>594</v>
      </c>
      <c r="B269">
        <v>-797038</v>
      </c>
      <c r="C269">
        <v>-36141.33</v>
      </c>
      <c r="D269">
        <v>-1508495.46</v>
      </c>
      <c r="E269">
        <v>-1083584.02</v>
      </c>
      <c r="F269">
        <v>-763584.02</v>
      </c>
      <c r="G269">
        <v>-49634</v>
      </c>
      <c r="H269">
        <v>-1885985.63</v>
      </c>
      <c r="I269">
        <v>-1623942.63</v>
      </c>
      <c r="J269">
        <v>-1345589.23</v>
      </c>
      <c r="K269">
        <v>-1345589.23</v>
      </c>
      <c r="L269">
        <v>-785879.69</v>
      </c>
      <c r="M269">
        <v>-795879.69</v>
      </c>
      <c r="N269">
        <v>-179396.18</v>
      </c>
      <c r="O269">
        <v>-128193.2</v>
      </c>
      <c r="P269">
        <v>-550577</v>
      </c>
      <c r="Q269">
        <v>-400577</v>
      </c>
      <c r="R269">
        <v>-110066.2</v>
      </c>
      <c r="S269">
        <v>0</v>
      </c>
      <c r="T269">
        <v>-297031.64</v>
      </c>
      <c r="U269">
        <v>-297031.64</v>
      </c>
      <c r="V269">
        <v>-297031.64</v>
      </c>
      <c r="W269">
        <v>-229031.64</v>
      </c>
      <c r="X269">
        <v>-907454.79</v>
      </c>
      <c r="Y269">
        <v>-907454.79</v>
      </c>
      <c r="Z269">
        <v>-296260.94</v>
      </c>
      <c r="AA269">
        <v>-3000</v>
      </c>
      <c r="AB269">
        <v>-273051.83</v>
      </c>
      <c r="AC269">
        <v>-23605.07</v>
      </c>
      <c r="AD269">
        <v>-62305.07</v>
      </c>
      <c r="AE269">
        <v>-13605.07</v>
      </c>
      <c r="AF269">
        <v>-946315.41</v>
      </c>
      <c r="AG269">
        <v>-755209.37</v>
      </c>
      <c r="AH269">
        <v>-541000</v>
      </c>
      <c r="AI269">
        <v>-516000</v>
      </c>
      <c r="AJ269">
        <v>-546100.31999999995</v>
      </c>
      <c r="AK269">
        <v>-135106.74</v>
      </c>
      <c r="AL269">
        <v>-109210.62</v>
      </c>
      <c r="AM269">
        <v>-18000</v>
      </c>
      <c r="AN269">
        <v>-1007916.1</v>
      </c>
      <c r="AO269">
        <v>-179000</v>
      </c>
      <c r="AP269">
        <v>-20000</v>
      </c>
      <c r="AQ269">
        <v>-12000</v>
      </c>
      <c r="AR269">
        <v>-40188</v>
      </c>
      <c r="AS269">
        <v>-29988</v>
      </c>
      <c r="AT269">
        <v>-15988</v>
      </c>
      <c r="AU269">
        <v>-5560</v>
      </c>
      <c r="AV269">
        <v>-123358.9</v>
      </c>
      <c r="AW269">
        <v>-66641.3</v>
      </c>
      <c r="AX269">
        <v>-7372</v>
      </c>
      <c r="AY269">
        <v>-1915</v>
      </c>
      <c r="AZ269">
        <v>-57713.61</v>
      </c>
      <c r="BA269">
        <v>-55713.61</v>
      </c>
      <c r="BB269">
        <v>-42213.61</v>
      </c>
      <c r="BC269">
        <v>0</v>
      </c>
      <c r="BD269">
        <v>0</v>
      </c>
      <c r="BE269">
        <v>0</v>
      </c>
      <c r="BF269">
        <v>0</v>
      </c>
      <c r="BG269">
        <v>0</v>
      </c>
    </row>
    <row r="270" spans="1:59">
      <c r="A270" t="s">
        <v>2256</v>
      </c>
      <c r="B270">
        <v>0</v>
      </c>
      <c r="C270">
        <v>0</v>
      </c>
      <c r="D270">
        <v>0</v>
      </c>
      <c r="E270">
        <v>0</v>
      </c>
      <c r="F270">
        <v>0</v>
      </c>
      <c r="G270">
        <v>0</v>
      </c>
      <c r="H270">
        <v>45300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30000</v>
      </c>
      <c r="AW270">
        <v>30000</v>
      </c>
      <c r="AX270">
        <v>30000</v>
      </c>
      <c r="AY270">
        <v>0</v>
      </c>
      <c r="AZ270">
        <v>-30000</v>
      </c>
      <c r="BA270">
        <v>0</v>
      </c>
      <c r="BB270">
        <v>-15000</v>
      </c>
      <c r="BC270">
        <v>0</v>
      </c>
      <c r="BD270">
        <v>0</v>
      </c>
      <c r="BE270">
        <v>0</v>
      </c>
      <c r="BF270">
        <v>0</v>
      </c>
      <c r="BG270">
        <v>0</v>
      </c>
    </row>
    <row r="271" spans="1:59">
      <c r="A271" t="s">
        <v>2257</v>
      </c>
      <c r="B271">
        <v>0</v>
      </c>
      <c r="C271">
        <v>0</v>
      </c>
      <c r="D271">
        <v>0</v>
      </c>
      <c r="E271">
        <v>0</v>
      </c>
      <c r="F271">
        <v>0</v>
      </c>
      <c r="G271">
        <v>0</v>
      </c>
      <c r="H271">
        <v>45300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30000</v>
      </c>
      <c r="AW271">
        <v>30000</v>
      </c>
      <c r="AX271">
        <v>30000</v>
      </c>
      <c r="AY271">
        <v>0</v>
      </c>
      <c r="AZ271">
        <v>-30000</v>
      </c>
      <c r="BA271">
        <v>0</v>
      </c>
      <c r="BB271">
        <v>-15000</v>
      </c>
      <c r="BC271">
        <v>0</v>
      </c>
      <c r="BD271">
        <v>0</v>
      </c>
      <c r="BE271">
        <v>0</v>
      </c>
      <c r="BF271">
        <v>0</v>
      </c>
      <c r="BG271">
        <v>0</v>
      </c>
    </row>
    <row r="272" spans="1:59">
      <c r="A272" t="s">
        <v>2258</v>
      </c>
      <c r="B272">
        <v>-5000</v>
      </c>
      <c r="C272">
        <v>-5000</v>
      </c>
      <c r="D272">
        <v>-5000</v>
      </c>
      <c r="E272">
        <v>0</v>
      </c>
      <c r="F272">
        <v>0</v>
      </c>
      <c r="G272">
        <v>0</v>
      </c>
      <c r="H272">
        <v>-5000</v>
      </c>
      <c r="I272">
        <v>-5000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-15000</v>
      </c>
      <c r="BB272">
        <v>0</v>
      </c>
      <c r="BC272">
        <v>-13500</v>
      </c>
      <c r="BD272">
        <v>-24000</v>
      </c>
      <c r="BE272">
        <v>0</v>
      </c>
      <c r="BF272">
        <v>0</v>
      </c>
      <c r="BG272">
        <v>0</v>
      </c>
    </row>
    <row r="273" spans="1:59">
      <c r="A273" t="s">
        <v>2414</v>
      </c>
      <c r="B273">
        <v>-5000</v>
      </c>
      <c r="C273">
        <v>-5000</v>
      </c>
      <c r="D273">
        <v>-5000</v>
      </c>
      <c r="E273">
        <v>0</v>
      </c>
      <c r="F273">
        <v>0</v>
      </c>
      <c r="G273">
        <v>0</v>
      </c>
      <c r="H273">
        <v>-5000</v>
      </c>
      <c r="I273">
        <v>-5000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-15000</v>
      </c>
      <c r="BB273">
        <v>0</v>
      </c>
      <c r="BC273">
        <v>-13500</v>
      </c>
      <c r="BD273">
        <v>-24000</v>
      </c>
      <c r="BE273">
        <v>0</v>
      </c>
      <c r="BF273">
        <v>0</v>
      </c>
      <c r="BG273">
        <v>0</v>
      </c>
    </row>
    <row r="274" spans="1:59">
      <c r="A274" t="s">
        <v>2415</v>
      </c>
      <c r="B274">
        <v>-5000</v>
      </c>
      <c r="C274">
        <v>-5000</v>
      </c>
      <c r="D274">
        <v>-5000</v>
      </c>
      <c r="E274">
        <v>0</v>
      </c>
      <c r="F274">
        <v>0</v>
      </c>
      <c r="G274">
        <v>0</v>
      </c>
      <c r="H274">
        <v>-5000</v>
      </c>
      <c r="I274">
        <v>-5000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-15000</v>
      </c>
      <c r="BB274">
        <v>0</v>
      </c>
      <c r="BC274">
        <v>-13500</v>
      </c>
      <c r="BD274">
        <v>-24000</v>
      </c>
      <c r="BE274">
        <v>0</v>
      </c>
      <c r="BF274">
        <v>0</v>
      </c>
      <c r="BG274">
        <v>0</v>
      </c>
    </row>
    <row r="275" spans="1:59">
      <c r="A275" t="s">
        <v>2261</v>
      </c>
      <c r="B275">
        <v>600</v>
      </c>
      <c r="C275">
        <v>300</v>
      </c>
      <c r="D275">
        <v>1200</v>
      </c>
      <c r="E275">
        <v>900</v>
      </c>
      <c r="F275">
        <v>600</v>
      </c>
      <c r="G275">
        <v>300</v>
      </c>
      <c r="H275">
        <v>0</v>
      </c>
      <c r="I275">
        <v>45000</v>
      </c>
      <c r="J275">
        <v>45000</v>
      </c>
      <c r="K275">
        <v>45000</v>
      </c>
      <c r="L275">
        <v>0</v>
      </c>
      <c r="M275">
        <v>0</v>
      </c>
      <c r="N275">
        <v>0</v>
      </c>
      <c r="O275">
        <v>0</v>
      </c>
      <c r="P275">
        <v>92356.7</v>
      </c>
      <c r="Q275">
        <v>800</v>
      </c>
      <c r="R275">
        <v>600</v>
      </c>
      <c r="S275">
        <v>300</v>
      </c>
      <c r="T275">
        <v>2226.04</v>
      </c>
      <c r="U275">
        <v>1700</v>
      </c>
      <c r="V275">
        <v>1100</v>
      </c>
      <c r="W275">
        <v>400</v>
      </c>
      <c r="X275">
        <v>2400</v>
      </c>
      <c r="Y275">
        <v>1800</v>
      </c>
      <c r="Z275">
        <v>1200</v>
      </c>
      <c r="AA275">
        <v>600</v>
      </c>
      <c r="AB275">
        <v>2500</v>
      </c>
      <c r="AC275">
        <v>1900</v>
      </c>
      <c r="AD275">
        <v>1300</v>
      </c>
      <c r="AE275">
        <v>300</v>
      </c>
      <c r="AF275">
        <v>2700</v>
      </c>
      <c r="AG275">
        <v>2100</v>
      </c>
      <c r="AH275">
        <v>1500</v>
      </c>
      <c r="AI275">
        <v>600</v>
      </c>
      <c r="AJ275">
        <v>1200</v>
      </c>
      <c r="AK275">
        <v>800</v>
      </c>
      <c r="AL275">
        <v>600</v>
      </c>
      <c r="AM275">
        <v>300</v>
      </c>
      <c r="AN275">
        <v>11068.72</v>
      </c>
      <c r="AO275">
        <v>10668.72</v>
      </c>
      <c r="AP275">
        <v>0</v>
      </c>
      <c r="AQ275">
        <v>0</v>
      </c>
      <c r="AR275">
        <v>15000</v>
      </c>
      <c r="AS275">
        <v>15000</v>
      </c>
      <c r="AT275">
        <v>15000</v>
      </c>
      <c r="AU275">
        <v>15000</v>
      </c>
      <c r="AV275">
        <v>55000</v>
      </c>
      <c r="AW275">
        <v>34000</v>
      </c>
      <c r="AX275">
        <v>33000</v>
      </c>
      <c r="AY275">
        <v>2500</v>
      </c>
      <c r="AZ275">
        <v>-9000</v>
      </c>
      <c r="BA275">
        <v>4500</v>
      </c>
      <c r="BB275">
        <v>0</v>
      </c>
      <c r="BC275">
        <v>0</v>
      </c>
      <c r="BD275">
        <v>0</v>
      </c>
      <c r="BE275">
        <v>4500</v>
      </c>
      <c r="BF275">
        <v>3000</v>
      </c>
      <c r="BG275">
        <v>1500</v>
      </c>
    </row>
    <row r="276" spans="1:59">
      <c r="A276" t="s">
        <v>2498</v>
      </c>
      <c r="B276">
        <v>600</v>
      </c>
      <c r="C276">
        <v>300</v>
      </c>
      <c r="D276">
        <v>1200</v>
      </c>
      <c r="E276">
        <v>900</v>
      </c>
      <c r="F276">
        <v>600</v>
      </c>
      <c r="G276">
        <v>300</v>
      </c>
      <c r="H276">
        <v>0</v>
      </c>
      <c r="I276">
        <v>45000</v>
      </c>
      <c r="J276">
        <v>45000</v>
      </c>
      <c r="K276">
        <v>45000</v>
      </c>
      <c r="L276">
        <v>0</v>
      </c>
      <c r="M276">
        <v>0</v>
      </c>
      <c r="N276">
        <v>0</v>
      </c>
      <c r="O276">
        <v>0</v>
      </c>
      <c r="P276">
        <v>92356.7</v>
      </c>
      <c r="Q276">
        <v>800</v>
      </c>
      <c r="R276">
        <v>600</v>
      </c>
      <c r="S276">
        <v>300</v>
      </c>
      <c r="T276">
        <v>2226.04</v>
      </c>
      <c r="U276">
        <v>1700</v>
      </c>
      <c r="V276">
        <v>1100</v>
      </c>
      <c r="W276">
        <v>400</v>
      </c>
      <c r="X276">
        <v>2400</v>
      </c>
      <c r="Y276">
        <v>1800</v>
      </c>
      <c r="Z276">
        <v>1200</v>
      </c>
      <c r="AA276">
        <v>600</v>
      </c>
      <c r="AB276">
        <v>2500</v>
      </c>
      <c r="AC276">
        <v>1900</v>
      </c>
      <c r="AD276">
        <v>1300</v>
      </c>
      <c r="AE276">
        <v>300</v>
      </c>
      <c r="AF276">
        <v>2700</v>
      </c>
      <c r="AG276">
        <v>2100</v>
      </c>
      <c r="AH276">
        <v>1500</v>
      </c>
      <c r="AI276">
        <v>600</v>
      </c>
      <c r="AJ276">
        <v>1200</v>
      </c>
      <c r="AK276">
        <v>800</v>
      </c>
      <c r="AL276">
        <v>600</v>
      </c>
      <c r="AM276">
        <v>300</v>
      </c>
      <c r="AN276">
        <v>11068.72</v>
      </c>
      <c r="AO276">
        <v>10668.72</v>
      </c>
      <c r="AP276">
        <v>0</v>
      </c>
      <c r="AQ276">
        <v>0</v>
      </c>
      <c r="AR276">
        <v>15000</v>
      </c>
      <c r="AS276">
        <v>15000</v>
      </c>
      <c r="AT276">
        <v>15000</v>
      </c>
      <c r="AU276">
        <v>15000</v>
      </c>
      <c r="AV276">
        <v>55000</v>
      </c>
      <c r="AW276">
        <v>34000</v>
      </c>
      <c r="AX276">
        <v>33000</v>
      </c>
      <c r="AY276">
        <v>2500</v>
      </c>
      <c r="AZ276">
        <v>-9000</v>
      </c>
      <c r="BA276">
        <v>4500</v>
      </c>
      <c r="BB276">
        <v>0</v>
      </c>
      <c r="BC276">
        <v>0</v>
      </c>
      <c r="BD276">
        <v>0</v>
      </c>
      <c r="BE276">
        <v>4500</v>
      </c>
      <c r="BF276">
        <v>3000</v>
      </c>
      <c r="BG276">
        <v>1500</v>
      </c>
    </row>
    <row r="277" spans="1:59">
      <c r="A277" t="s">
        <v>2499</v>
      </c>
      <c r="B277">
        <v>600</v>
      </c>
      <c r="C277">
        <v>300</v>
      </c>
      <c r="D277">
        <v>1200</v>
      </c>
      <c r="E277">
        <v>900</v>
      </c>
      <c r="F277">
        <v>600</v>
      </c>
      <c r="G277">
        <v>300</v>
      </c>
      <c r="H277">
        <v>0</v>
      </c>
      <c r="I277">
        <v>45000</v>
      </c>
      <c r="J277">
        <v>45000</v>
      </c>
      <c r="K277">
        <v>45000</v>
      </c>
      <c r="L277">
        <v>0</v>
      </c>
      <c r="M277">
        <v>0</v>
      </c>
      <c r="N277">
        <v>0</v>
      </c>
      <c r="O277">
        <v>0</v>
      </c>
      <c r="P277">
        <v>92356.7</v>
      </c>
      <c r="Q277">
        <v>800</v>
      </c>
      <c r="R277">
        <v>600</v>
      </c>
      <c r="S277">
        <v>300</v>
      </c>
      <c r="T277">
        <v>2226.04</v>
      </c>
      <c r="U277">
        <v>1700</v>
      </c>
      <c r="V277">
        <v>1100</v>
      </c>
      <c r="W277">
        <v>400</v>
      </c>
      <c r="X277">
        <v>2400</v>
      </c>
      <c r="Y277">
        <v>1800</v>
      </c>
      <c r="Z277">
        <v>1200</v>
      </c>
      <c r="AA277">
        <v>600</v>
      </c>
      <c r="AB277">
        <v>2500</v>
      </c>
      <c r="AC277">
        <v>1900</v>
      </c>
      <c r="AD277">
        <v>1300</v>
      </c>
      <c r="AE277">
        <v>300</v>
      </c>
      <c r="AF277">
        <v>2700</v>
      </c>
      <c r="AG277">
        <v>2100</v>
      </c>
      <c r="AH277">
        <v>1500</v>
      </c>
      <c r="AI277">
        <v>600</v>
      </c>
      <c r="AJ277">
        <v>1200</v>
      </c>
      <c r="AK277">
        <v>800</v>
      </c>
      <c r="AL277">
        <v>600</v>
      </c>
      <c r="AM277">
        <v>300</v>
      </c>
      <c r="AN277">
        <v>11068.72</v>
      </c>
      <c r="AO277">
        <v>10668.72</v>
      </c>
      <c r="AP277">
        <v>0</v>
      </c>
      <c r="AQ277">
        <v>0</v>
      </c>
      <c r="AR277">
        <v>15000</v>
      </c>
      <c r="AS277">
        <v>15000</v>
      </c>
      <c r="AT277">
        <v>15000</v>
      </c>
      <c r="AU277">
        <v>15000</v>
      </c>
      <c r="AV277">
        <v>55000</v>
      </c>
      <c r="AW277">
        <v>34000</v>
      </c>
      <c r="AX277">
        <v>33000</v>
      </c>
      <c r="AY277">
        <v>2500</v>
      </c>
      <c r="AZ277">
        <v>-9000</v>
      </c>
      <c r="BA277">
        <v>4500</v>
      </c>
      <c r="BB277">
        <v>0</v>
      </c>
      <c r="BC277">
        <v>0</v>
      </c>
      <c r="BD277">
        <v>0</v>
      </c>
      <c r="BE277">
        <v>4500</v>
      </c>
      <c r="BF277">
        <v>3000</v>
      </c>
      <c r="BG277">
        <v>1500</v>
      </c>
    </row>
    <row r="278" spans="1:59">
      <c r="A278" t="s">
        <v>595</v>
      </c>
      <c r="B278">
        <v>180</v>
      </c>
      <c r="C278">
        <v>0</v>
      </c>
      <c r="D278">
        <v>714.6</v>
      </c>
      <c r="E278">
        <v>676.6</v>
      </c>
      <c r="F278">
        <v>143.78</v>
      </c>
      <c r="G278">
        <v>143.78</v>
      </c>
      <c r="H278">
        <v>1315</v>
      </c>
      <c r="I278">
        <v>870</v>
      </c>
      <c r="J278">
        <v>30</v>
      </c>
      <c r="K278">
        <v>30</v>
      </c>
      <c r="L278">
        <v>960</v>
      </c>
      <c r="M278">
        <v>530</v>
      </c>
      <c r="N278">
        <v>16</v>
      </c>
      <c r="O278">
        <v>12</v>
      </c>
      <c r="P278">
        <v>7677.43</v>
      </c>
      <c r="Q278">
        <v>7671.22</v>
      </c>
      <c r="R278">
        <v>7623.22</v>
      </c>
      <c r="S278">
        <v>6423.22</v>
      </c>
      <c r="T278">
        <v>338.25</v>
      </c>
      <c r="U278">
        <v>284.25</v>
      </c>
      <c r="V278">
        <v>269.25</v>
      </c>
      <c r="W278">
        <v>0</v>
      </c>
      <c r="X278">
        <v>256.86</v>
      </c>
      <c r="Y278">
        <v>256.86</v>
      </c>
      <c r="Z278">
        <v>241.86</v>
      </c>
      <c r="AA278">
        <v>72</v>
      </c>
      <c r="AB278">
        <v>1372.18</v>
      </c>
      <c r="AC278">
        <v>1012.25</v>
      </c>
      <c r="AD278">
        <v>368.25</v>
      </c>
      <c r="AE278">
        <v>0</v>
      </c>
      <c r="AF278">
        <v>1976.56</v>
      </c>
      <c r="AG278">
        <v>1601</v>
      </c>
      <c r="AH278">
        <v>37</v>
      </c>
      <c r="AI278">
        <v>0</v>
      </c>
      <c r="AJ278">
        <v>957.1</v>
      </c>
      <c r="AK278">
        <v>825</v>
      </c>
      <c r="AL278">
        <v>800</v>
      </c>
      <c r="AM278">
        <v>800</v>
      </c>
      <c r="AN278">
        <v>1384.1</v>
      </c>
      <c r="AO278">
        <v>1224.0999999999999</v>
      </c>
      <c r="AP278">
        <v>1224.0999999999999</v>
      </c>
      <c r="AQ278">
        <v>178.1</v>
      </c>
      <c r="AR278">
        <v>2008.38</v>
      </c>
      <c r="AS278">
        <v>2008.38</v>
      </c>
      <c r="AT278">
        <v>1919.38</v>
      </c>
      <c r="AU278">
        <v>1899.38</v>
      </c>
      <c r="AV278">
        <v>1253.96</v>
      </c>
      <c r="AW278">
        <v>860.83</v>
      </c>
      <c r="AX278">
        <v>753.97</v>
      </c>
      <c r="AY278">
        <v>43.97</v>
      </c>
      <c r="AZ278">
        <v>1086.01</v>
      </c>
      <c r="BA278">
        <v>1026.01</v>
      </c>
      <c r="BB278">
        <v>1026.01</v>
      </c>
      <c r="BC278">
        <v>666</v>
      </c>
      <c r="BD278">
        <v>2811</v>
      </c>
      <c r="BE278">
        <v>2811</v>
      </c>
      <c r="BF278">
        <v>2176</v>
      </c>
      <c r="BG278">
        <v>217</v>
      </c>
    </row>
    <row r="279" spans="1:59">
      <c r="A279" t="s">
        <v>596</v>
      </c>
      <c r="B279">
        <v>0</v>
      </c>
      <c r="C279">
        <v>0</v>
      </c>
      <c r="D279">
        <v>0</v>
      </c>
      <c r="E279">
        <v>0</v>
      </c>
      <c r="F279">
        <v>143.78</v>
      </c>
      <c r="G279">
        <v>143.78</v>
      </c>
      <c r="H279">
        <v>1315</v>
      </c>
      <c r="I279">
        <v>870</v>
      </c>
      <c r="J279">
        <v>30</v>
      </c>
      <c r="K279">
        <v>30</v>
      </c>
      <c r="L279">
        <v>960</v>
      </c>
      <c r="M279">
        <v>530</v>
      </c>
      <c r="N279">
        <v>16</v>
      </c>
      <c r="O279">
        <v>12</v>
      </c>
      <c r="P279">
        <v>1745.71</v>
      </c>
      <c r="Q279">
        <v>1739.5</v>
      </c>
      <c r="R279">
        <v>1691.5</v>
      </c>
      <c r="S279">
        <v>491.5</v>
      </c>
      <c r="T279">
        <v>338.25</v>
      </c>
      <c r="U279">
        <v>284.25</v>
      </c>
      <c r="V279">
        <v>269.25</v>
      </c>
      <c r="W279">
        <v>0</v>
      </c>
      <c r="X279">
        <v>256.86</v>
      </c>
      <c r="Y279">
        <v>256.86</v>
      </c>
      <c r="Z279">
        <v>241.86</v>
      </c>
      <c r="AA279">
        <v>72</v>
      </c>
      <c r="AB279">
        <v>1372.18</v>
      </c>
      <c r="AC279">
        <v>1012.25</v>
      </c>
      <c r="AD279">
        <v>368.25</v>
      </c>
      <c r="AE279">
        <v>0</v>
      </c>
      <c r="AF279">
        <v>1976.56</v>
      </c>
      <c r="AG279">
        <v>1601</v>
      </c>
      <c r="AH279">
        <v>37</v>
      </c>
      <c r="AI279">
        <v>0</v>
      </c>
      <c r="AJ279">
        <v>957.1</v>
      </c>
      <c r="AK279">
        <v>825</v>
      </c>
      <c r="AL279">
        <v>800</v>
      </c>
      <c r="AM279">
        <v>800</v>
      </c>
      <c r="AN279">
        <v>1384.1</v>
      </c>
      <c r="AO279">
        <v>1224.0999999999999</v>
      </c>
      <c r="AP279">
        <v>1224.0999999999999</v>
      </c>
      <c r="AQ279">
        <v>178.1</v>
      </c>
      <c r="AR279">
        <v>2008.38</v>
      </c>
      <c r="AS279">
        <v>2008.38</v>
      </c>
      <c r="AT279">
        <v>1919.38</v>
      </c>
      <c r="AU279">
        <v>1899.38</v>
      </c>
      <c r="AV279">
        <v>1253.96</v>
      </c>
      <c r="AW279">
        <v>860.83</v>
      </c>
      <c r="AX279">
        <v>753.97</v>
      </c>
      <c r="AY279">
        <v>43.97</v>
      </c>
      <c r="AZ279">
        <v>1086.01</v>
      </c>
      <c r="BA279">
        <v>1026.01</v>
      </c>
      <c r="BB279">
        <v>1026.01</v>
      </c>
      <c r="BC279">
        <v>666</v>
      </c>
      <c r="BD279">
        <v>2811</v>
      </c>
      <c r="BE279">
        <v>2811</v>
      </c>
      <c r="BF279">
        <v>2176</v>
      </c>
      <c r="BG279">
        <v>217</v>
      </c>
    </row>
    <row r="280" spans="1:59">
      <c r="A280" t="s">
        <v>597</v>
      </c>
      <c r="B280">
        <v>0</v>
      </c>
      <c r="C280">
        <v>0</v>
      </c>
      <c r="D280">
        <v>0</v>
      </c>
      <c r="E280">
        <v>0</v>
      </c>
      <c r="F280">
        <v>0</v>
      </c>
      <c r="G280">
        <v>0</v>
      </c>
      <c r="H280">
        <v>0</v>
      </c>
      <c r="I280">
        <v>0</v>
      </c>
      <c r="J280">
        <v>0</v>
      </c>
      <c r="K280">
        <v>0</v>
      </c>
      <c r="L280">
        <v>0</v>
      </c>
      <c r="M280">
        <v>0</v>
      </c>
      <c r="N280">
        <v>0</v>
      </c>
      <c r="O280">
        <v>0</v>
      </c>
      <c r="P280">
        <v>5931.72</v>
      </c>
      <c r="Q280">
        <v>5931.72</v>
      </c>
      <c r="R280">
        <v>5931.72</v>
      </c>
      <c r="S280">
        <v>5931.72</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364</v>
      </c>
      <c r="B281">
        <v>-102711.22</v>
      </c>
      <c r="C281">
        <v>-32018.76</v>
      </c>
      <c r="D281">
        <v>-181915.29</v>
      </c>
      <c r="E281">
        <v>-149334.73000000001</v>
      </c>
      <c r="F281">
        <v>-63989.84</v>
      </c>
      <c r="G281">
        <v>-39312.69</v>
      </c>
      <c r="H281">
        <v>-221999.82</v>
      </c>
      <c r="I281">
        <v>-237755.08</v>
      </c>
      <c r="J281">
        <v>-126182.14</v>
      </c>
      <c r="K281">
        <v>-83660.289999999994</v>
      </c>
      <c r="L281">
        <v>-189849.45</v>
      </c>
      <c r="M281">
        <v>-174413.08</v>
      </c>
      <c r="N281">
        <v>-114055.87</v>
      </c>
      <c r="O281">
        <v>-35938.870000000003</v>
      </c>
      <c r="P281">
        <v>-144262.17000000001</v>
      </c>
      <c r="Q281">
        <v>-117809.15</v>
      </c>
      <c r="R281">
        <v>-36223.410000000003</v>
      </c>
      <c r="S281">
        <v>-11352.41</v>
      </c>
      <c r="T281">
        <v>-119668.64</v>
      </c>
      <c r="U281">
        <v>-93070.98</v>
      </c>
      <c r="V281">
        <v>-60226.400000000001</v>
      </c>
      <c r="W281">
        <v>-47684.93</v>
      </c>
      <c r="X281">
        <v>-234273.38</v>
      </c>
      <c r="Y281">
        <v>-71080.36</v>
      </c>
      <c r="Z281">
        <v>-54642.28</v>
      </c>
      <c r="AA281">
        <v>-29006.32</v>
      </c>
      <c r="AB281">
        <v>-185964.21</v>
      </c>
      <c r="AC281">
        <v>-125527.19</v>
      </c>
      <c r="AD281">
        <v>-75369.3</v>
      </c>
      <c r="AE281">
        <v>-36458.480000000003</v>
      </c>
      <c r="AF281">
        <v>-184442.85</v>
      </c>
      <c r="AG281">
        <v>-160667.48000000001</v>
      </c>
      <c r="AH281">
        <v>-78582.33</v>
      </c>
      <c r="AI281">
        <v>-56001.68</v>
      </c>
      <c r="AJ281">
        <v>-261654.15</v>
      </c>
      <c r="AK281">
        <v>-191700.87</v>
      </c>
      <c r="AL281">
        <v>-157498.82</v>
      </c>
      <c r="AM281">
        <v>-82989.320000000007</v>
      </c>
      <c r="AN281">
        <v>-95935.03</v>
      </c>
      <c r="AO281">
        <v>-72557.22</v>
      </c>
      <c r="AP281">
        <v>-48213.67</v>
      </c>
      <c r="AQ281">
        <v>-15229.3</v>
      </c>
      <c r="AR281">
        <v>-160850.94</v>
      </c>
      <c r="AS281">
        <v>-149325.65</v>
      </c>
      <c r="AT281">
        <v>-85367.16</v>
      </c>
      <c r="AU281">
        <v>-18908.75</v>
      </c>
      <c r="AV281">
        <v>-98488.37</v>
      </c>
      <c r="AW281">
        <v>-92222.01</v>
      </c>
      <c r="AX281">
        <v>-72885.350000000006</v>
      </c>
      <c r="AY281">
        <v>-58003.27</v>
      </c>
      <c r="AZ281">
        <v>-165971.29</v>
      </c>
      <c r="BA281">
        <v>-142142.12</v>
      </c>
      <c r="BB281">
        <v>-126579.63</v>
      </c>
      <c r="BC281">
        <v>-30760</v>
      </c>
      <c r="BD281">
        <v>-339780</v>
      </c>
      <c r="BE281">
        <v>-293928</v>
      </c>
      <c r="BF281">
        <v>-228032</v>
      </c>
      <c r="BG281">
        <v>-157816</v>
      </c>
    </row>
    <row r="282" spans="1:59">
      <c r="A282" t="s">
        <v>596</v>
      </c>
      <c r="B282">
        <v>-102531.75</v>
      </c>
      <c r="C282">
        <v>-32018.76</v>
      </c>
      <c r="D282">
        <v>-129048.7</v>
      </c>
      <c r="E282">
        <v>-99069.64</v>
      </c>
      <c r="F282">
        <v>-67409.22</v>
      </c>
      <c r="G282">
        <v>-36087.18</v>
      </c>
      <c r="H282">
        <v>-218846.2</v>
      </c>
      <c r="I282">
        <v>-234601.47</v>
      </c>
      <c r="J282">
        <v>-123563.52</v>
      </c>
      <c r="K282">
        <v>-83660.289999999994</v>
      </c>
      <c r="L282">
        <v>-180899.93</v>
      </c>
      <c r="M282">
        <v>-170739.76</v>
      </c>
      <c r="N282">
        <v>-110382.54</v>
      </c>
      <c r="O282">
        <v>-35212.76</v>
      </c>
      <c r="P282">
        <v>-143376.47</v>
      </c>
      <c r="Q282">
        <v>-117043.45</v>
      </c>
      <c r="R282">
        <v>-36089.01</v>
      </c>
      <c r="S282">
        <v>-11352.41</v>
      </c>
      <c r="T282">
        <v>-117136.88</v>
      </c>
      <c r="U282">
        <v>-90935.98</v>
      </c>
      <c r="V282">
        <v>-60046.400000000001</v>
      </c>
      <c r="W282">
        <v>-47504.93</v>
      </c>
      <c r="X282">
        <v>-231679.38</v>
      </c>
      <c r="Y282">
        <v>-68906.36</v>
      </c>
      <c r="Z282">
        <v>-52468.28</v>
      </c>
      <c r="AA282">
        <v>-26866.32</v>
      </c>
      <c r="AB282">
        <v>-182496.34</v>
      </c>
      <c r="AC282">
        <v>-122187.72</v>
      </c>
      <c r="AD282">
        <v>-73068.800000000003</v>
      </c>
      <c r="AE282">
        <v>-35227.980000000003</v>
      </c>
      <c r="AF282">
        <v>-184341.2</v>
      </c>
      <c r="AG282">
        <v>-160667.48000000001</v>
      </c>
      <c r="AH282">
        <v>-78582.33</v>
      </c>
      <c r="AI282">
        <v>-56001.68</v>
      </c>
      <c r="AJ282">
        <v>-256177.82</v>
      </c>
      <c r="AK282">
        <v>-186310.14</v>
      </c>
      <c r="AL282">
        <v>-152643.09</v>
      </c>
      <c r="AM282">
        <v>-82796.72</v>
      </c>
      <c r="AN282">
        <v>-95667.53</v>
      </c>
      <c r="AO282">
        <v>-72289.72</v>
      </c>
      <c r="AP282">
        <v>-47946.17</v>
      </c>
      <c r="AQ282">
        <v>-15229.3</v>
      </c>
      <c r="AR282">
        <v>-158866.09</v>
      </c>
      <c r="AS282">
        <v>-147340.79999999999</v>
      </c>
      <c r="AT282">
        <v>-85094.31</v>
      </c>
      <c r="AU282">
        <v>-18908.75</v>
      </c>
      <c r="AV282">
        <v>-97849.69</v>
      </c>
      <c r="AW282">
        <v>-91982.33</v>
      </c>
      <c r="AX282">
        <v>-72645.67</v>
      </c>
      <c r="AY282">
        <v>-58003.27</v>
      </c>
      <c r="AZ282">
        <v>-164408.87</v>
      </c>
      <c r="BA282">
        <v>-140693.56</v>
      </c>
      <c r="BB282">
        <v>-126579.63</v>
      </c>
      <c r="BC282">
        <v>-30760</v>
      </c>
      <c r="BD282">
        <v>-339780</v>
      </c>
      <c r="BE282">
        <v>-293928</v>
      </c>
      <c r="BF282">
        <v>-228032</v>
      </c>
      <c r="BG282">
        <v>-157816</v>
      </c>
    </row>
    <row r="283" spans="1:59">
      <c r="A283" t="s">
        <v>597</v>
      </c>
      <c r="B283">
        <v>-179.47</v>
      </c>
      <c r="C283">
        <v>0</v>
      </c>
      <c r="D283">
        <v>-9068.25</v>
      </c>
      <c r="E283">
        <v>-6981.75</v>
      </c>
      <c r="F283">
        <v>-936.25</v>
      </c>
      <c r="G283">
        <v>-508.25</v>
      </c>
      <c r="H283">
        <v>-3153.62</v>
      </c>
      <c r="I283">
        <v>-3153.62</v>
      </c>
      <c r="J283">
        <v>-2618.62</v>
      </c>
      <c r="K283">
        <v>0</v>
      </c>
      <c r="L283">
        <v>-8949.52</v>
      </c>
      <c r="M283">
        <v>-3673.32</v>
      </c>
      <c r="N283">
        <v>-3673.32</v>
      </c>
      <c r="O283">
        <v>-726.1</v>
      </c>
      <c r="P283">
        <v>-885.7</v>
      </c>
      <c r="Q283">
        <v>-765.7</v>
      </c>
      <c r="R283">
        <v>-134.4</v>
      </c>
      <c r="S283">
        <v>0</v>
      </c>
      <c r="T283">
        <v>-2531.7600000000002</v>
      </c>
      <c r="U283">
        <v>-2135</v>
      </c>
      <c r="V283">
        <v>-180</v>
      </c>
      <c r="W283">
        <v>-180</v>
      </c>
      <c r="X283">
        <v>-2594</v>
      </c>
      <c r="Y283">
        <v>-2174</v>
      </c>
      <c r="Z283">
        <v>-2174</v>
      </c>
      <c r="AA283">
        <v>-2140</v>
      </c>
      <c r="AB283">
        <v>-3467.87</v>
      </c>
      <c r="AC283">
        <v>-3339.47</v>
      </c>
      <c r="AD283">
        <v>-2300.5</v>
      </c>
      <c r="AE283">
        <v>-1230.5</v>
      </c>
      <c r="AF283">
        <v>-101.65</v>
      </c>
      <c r="AG283">
        <v>0</v>
      </c>
      <c r="AH283">
        <v>0</v>
      </c>
      <c r="AI283">
        <v>0</v>
      </c>
      <c r="AJ283">
        <v>-5476.33</v>
      </c>
      <c r="AK283">
        <v>-5390.73</v>
      </c>
      <c r="AL283">
        <v>-4855.7299999999996</v>
      </c>
      <c r="AM283">
        <v>-192.6</v>
      </c>
      <c r="AN283">
        <v>-267.5</v>
      </c>
      <c r="AO283">
        <v>-267.5</v>
      </c>
      <c r="AP283">
        <v>-267.5</v>
      </c>
      <c r="AQ283">
        <v>0</v>
      </c>
      <c r="AR283">
        <v>-1984.85</v>
      </c>
      <c r="AS283">
        <v>-1984.85</v>
      </c>
      <c r="AT283">
        <v>-272.85000000000002</v>
      </c>
      <c r="AU283">
        <v>0</v>
      </c>
      <c r="AV283">
        <v>-638.67999999999995</v>
      </c>
      <c r="AW283">
        <v>-239.68</v>
      </c>
      <c r="AX283">
        <v>-239.68</v>
      </c>
      <c r="AY283">
        <v>0</v>
      </c>
      <c r="AZ283">
        <v>-1562.42</v>
      </c>
      <c r="BA283">
        <v>-1448.57</v>
      </c>
      <c r="BB283">
        <v>0</v>
      </c>
      <c r="BC283">
        <v>0</v>
      </c>
      <c r="BD283">
        <v>0</v>
      </c>
      <c r="BE283">
        <v>0</v>
      </c>
      <c r="BF283">
        <v>0</v>
      </c>
      <c r="BG283">
        <v>0</v>
      </c>
    </row>
    <row r="284" spans="1:59">
      <c r="A284" t="s">
        <v>599</v>
      </c>
      <c r="B284">
        <v>0</v>
      </c>
      <c r="C284">
        <v>0</v>
      </c>
      <c r="D284">
        <v>-52000</v>
      </c>
      <c r="E284">
        <v>-52000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600</v>
      </c>
      <c r="B285">
        <v>627332.59</v>
      </c>
      <c r="C285">
        <v>174134.69</v>
      </c>
      <c r="D285">
        <v>594561.96</v>
      </c>
      <c r="E285">
        <v>477553.49</v>
      </c>
      <c r="F285">
        <v>398690.58</v>
      </c>
      <c r="G285">
        <v>145771.38</v>
      </c>
      <c r="H285">
        <v>495855.52</v>
      </c>
      <c r="I285">
        <v>439490.03</v>
      </c>
      <c r="J285">
        <v>347168.31</v>
      </c>
      <c r="K285">
        <v>106102.2</v>
      </c>
      <c r="L285">
        <v>893015.43</v>
      </c>
      <c r="M285">
        <v>834106.55</v>
      </c>
      <c r="N285">
        <v>612403.56999999995</v>
      </c>
      <c r="O285">
        <v>338947.18</v>
      </c>
      <c r="P285">
        <v>575945.39</v>
      </c>
      <c r="Q285">
        <v>520877.94</v>
      </c>
      <c r="R285">
        <v>346364.11</v>
      </c>
      <c r="S285">
        <v>4113.17</v>
      </c>
      <c r="T285">
        <v>504968.7</v>
      </c>
      <c r="U285">
        <v>463516.96</v>
      </c>
      <c r="V285">
        <v>365568.4</v>
      </c>
      <c r="W285">
        <v>20107.72</v>
      </c>
      <c r="X285">
        <v>443408.68</v>
      </c>
      <c r="Y285">
        <v>406316.64</v>
      </c>
      <c r="Z285">
        <v>207278.44</v>
      </c>
      <c r="AA285">
        <v>5327.39</v>
      </c>
      <c r="AB285">
        <v>503389.45</v>
      </c>
      <c r="AC285">
        <v>371429.71</v>
      </c>
      <c r="AD285">
        <v>291160.21999999997</v>
      </c>
      <c r="AE285">
        <v>52184.3</v>
      </c>
      <c r="AF285">
        <v>574642.17000000004</v>
      </c>
      <c r="AG285">
        <v>526002.65</v>
      </c>
      <c r="AH285">
        <v>238505.26</v>
      </c>
      <c r="AI285">
        <v>69214.080000000002</v>
      </c>
      <c r="AJ285">
        <v>288813.62</v>
      </c>
      <c r="AK285">
        <v>258895.59</v>
      </c>
      <c r="AL285">
        <v>187785.7</v>
      </c>
      <c r="AM285">
        <v>73433.34</v>
      </c>
      <c r="AN285">
        <v>458743.57</v>
      </c>
      <c r="AO285">
        <v>166606.92000000001</v>
      </c>
      <c r="AP285">
        <v>126988.82</v>
      </c>
      <c r="AQ285">
        <v>38163.51</v>
      </c>
      <c r="AR285">
        <v>205956.09</v>
      </c>
      <c r="AS285">
        <v>161483.06</v>
      </c>
      <c r="AT285">
        <v>113542.14</v>
      </c>
      <c r="AU285">
        <v>4293.24</v>
      </c>
      <c r="AV285">
        <v>128752.49</v>
      </c>
      <c r="AW285">
        <v>72319.64</v>
      </c>
      <c r="AX285">
        <v>35009.89</v>
      </c>
      <c r="AY285">
        <v>4226.7</v>
      </c>
      <c r="AZ285">
        <v>54388.46</v>
      </c>
      <c r="BA285">
        <v>43651.24</v>
      </c>
      <c r="BB285">
        <v>19663.259999999998</v>
      </c>
      <c r="BC285">
        <v>140</v>
      </c>
      <c r="BD285">
        <v>42472</v>
      </c>
      <c r="BE285">
        <v>33882</v>
      </c>
      <c r="BF285">
        <v>25692</v>
      </c>
      <c r="BG285">
        <v>3000</v>
      </c>
    </row>
    <row r="286" spans="1:59">
      <c r="A286" t="s">
        <v>601</v>
      </c>
      <c r="B286">
        <v>1046.6199999999999</v>
      </c>
      <c r="C286">
        <v>388.1</v>
      </c>
      <c r="D286">
        <v>1612.2</v>
      </c>
      <c r="E286">
        <v>1114.23</v>
      </c>
      <c r="F286">
        <v>785.72</v>
      </c>
      <c r="G286">
        <v>347.74</v>
      </c>
      <c r="H286">
        <v>2165.79</v>
      </c>
      <c r="I286">
        <v>1645.64</v>
      </c>
      <c r="J286">
        <v>1417.12</v>
      </c>
      <c r="K286">
        <v>904.93</v>
      </c>
      <c r="L286">
        <v>5391.35</v>
      </c>
      <c r="M286">
        <v>4219.32</v>
      </c>
      <c r="N286">
        <v>2716.02</v>
      </c>
      <c r="O286">
        <v>1496.71</v>
      </c>
      <c r="P286">
        <v>120673.55</v>
      </c>
      <c r="Q286">
        <v>4548.4799999999996</v>
      </c>
      <c r="R286">
        <v>2964.78</v>
      </c>
      <c r="S286">
        <v>1620.55</v>
      </c>
      <c r="T286">
        <v>4516.88</v>
      </c>
      <c r="U286">
        <v>3576.16</v>
      </c>
      <c r="V286">
        <v>2253.3200000000002</v>
      </c>
      <c r="W286">
        <v>1285.67</v>
      </c>
      <c r="X286">
        <v>4909.1499999999996</v>
      </c>
      <c r="Y286">
        <v>3969.11</v>
      </c>
      <c r="Z286">
        <v>2651.03</v>
      </c>
      <c r="AA286">
        <v>1320.49</v>
      </c>
      <c r="AB286">
        <v>5022.01</v>
      </c>
      <c r="AC286">
        <v>3857.29</v>
      </c>
      <c r="AD286">
        <v>2534.08</v>
      </c>
      <c r="AE286">
        <v>1275.58</v>
      </c>
      <c r="AF286">
        <v>5076.33</v>
      </c>
      <c r="AG286">
        <v>3898.46</v>
      </c>
      <c r="AH286">
        <v>2573.61</v>
      </c>
      <c r="AI286">
        <v>1319.53</v>
      </c>
      <c r="AJ286">
        <v>4397.6499999999996</v>
      </c>
      <c r="AK286">
        <v>3380.63</v>
      </c>
      <c r="AL286">
        <v>2173.92</v>
      </c>
      <c r="AM286">
        <v>716.71</v>
      </c>
      <c r="AN286">
        <v>40745.14</v>
      </c>
      <c r="AO286">
        <v>39661.33</v>
      </c>
      <c r="AP286">
        <v>2505.5500000000002</v>
      </c>
      <c r="AQ286">
        <v>1200</v>
      </c>
      <c r="AR286">
        <v>4739.13</v>
      </c>
      <c r="AS286">
        <v>3605.94</v>
      </c>
      <c r="AT286">
        <v>2402.65</v>
      </c>
      <c r="AU286">
        <v>1196.71</v>
      </c>
      <c r="AV286">
        <v>7428.54</v>
      </c>
      <c r="AW286">
        <v>5524.16</v>
      </c>
      <c r="AX286">
        <v>4320.87</v>
      </c>
      <c r="AY286">
        <v>1529.74</v>
      </c>
      <c r="AZ286">
        <v>6811.3</v>
      </c>
      <c r="BA286">
        <v>3980.05</v>
      </c>
      <c r="BB286">
        <v>3980.05</v>
      </c>
      <c r="BC286">
        <v>0</v>
      </c>
      <c r="BD286">
        <v>0</v>
      </c>
      <c r="BE286">
        <v>0</v>
      </c>
      <c r="BF286">
        <v>0</v>
      </c>
      <c r="BG286">
        <v>0</v>
      </c>
    </row>
    <row r="287" spans="1:59">
      <c r="A287" t="s">
        <v>602</v>
      </c>
      <c r="B287">
        <v>0</v>
      </c>
      <c r="C287">
        <v>0</v>
      </c>
      <c r="D287">
        <v>0</v>
      </c>
      <c r="E287">
        <v>0</v>
      </c>
      <c r="F287">
        <v>0</v>
      </c>
      <c r="G287">
        <v>0</v>
      </c>
      <c r="H287">
        <v>0</v>
      </c>
      <c r="I287">
        <v>56486.57</v>
      </c>
      <c r="J287">
        <v>18087.02</v>
      </c>
      <c r="K287">
        <v>-27215.7</v>
      </c>
      <c r="L287">
        <v>-63699.02</v>
      </c>
      <c r="M287">
        <v>0</v>
      </c>
      <c r="N287">
        <v>0</v>
      </c>
      <c r="O287">
        <v>0</v>
      </c>
      <c r="P287">
        <v>-25657.759999999998</v>
      </c>
      <c r="Q287">
        <v>0</v>
      </c>
      <c r="R287">
        <v>0</v>
      </c>
      <c r="S287">
        <v>0</v>
      </c>
      <c r="T287">
        <v>-23129.21</v>
      </c>
      <c r="U287">
        <v>-21053.93</v>
      </c>
      <c r="V287">
        <v>-17758.59</v>
      </c>
      <c r="W287">
        <v>-6207.61</v>
      </c>
      <c r="X287">
        <v>0</v>
      </c>
      <c r="Y287">
        <v>0</v>
      </c>
      <c r="Z287">
        <v>-103296.4</v>
      </c>
      <c r="AA287">
        <v>0</v>
      </c>
      <c r="AB287">
        <v>-42121.17</v>
      </c>
      <c r="AC287">
        <v>-37080.199999999997</v>
      </c>
      <c r="AD287">
        <v>-32930.22</v>
      </c>
      <c r="AE287">
        <v>0</v>
      </c>
      <c r="AF287">
        <v>-19598.7</v>
      </c>
      <c r="AG287">
        <v>0</v>
      </c>
      <c r="AH287">
        <v>-30986.87</v>
      </c>
      <c r="AI287">
        <v>0</v>
      </c>
      <c r="AJ287">
        <v>0</v>
      </c>
      <c r="AK287">
        <v>0</v>
      </c>
      <c r="AL287">
        <v>0</v>
      </c>
      <c r="AM287">
        <v>0</v>
      </c>
      <c r="AN287">
        <v>0</v>
      </c>
      <c r="AO287">
        <v>0</v>
      </c>
      <c r="AP287">
        <v>0</v>
      </c>
      <c r="AQ287">
        <v>0</v>
      </c>
      <c r="AR287">
        <v>0</v>
      </c>
      <c r="AS287">
        <v>0</v>
      </c>
      <c r="AT287">
        <v>0</v>
      </c>
      <c r="AU287">
        <v>-20241.419999999998</v>
      </c>
      <c r="AV287">
        <v>0</v>
      </c>
      <c r="AW287">
        <v>0</v>
      </c>
      <c r="AX287">
        <v>0</v>
      </c>
      <c r="AY287">
        <v>0</v>
      </c>
      <c r="AZ287">
        <v>0</v>
      </c>
      <c r="BA287">
        <v>0</v>
      </c>
      <c r="BB287">
        <v>3000</v>
      </c>
      <c r="BC287">
        <v>-43793</v>
      </c>
      <c r="BD287">
        <v>-28104</v>
      </c>
      <c r="BE287">
        <v>-20061</v>
      </c>
      <c r="BF287">
        <v>-19439</v>
      </c>
      <c r="BG287">
        <v>-12663</v>
      </c>
    </row>
    <row r="288" spans="1:59">
      <c r="A288" t="s">
        <v>365</v>
      </c>
      <c r="B288">
        <v>-344569.12</v>
      </c>
      <c r="C288">
        <v>52949.52</v>
      </c>
      <c r="D288">
        <v>-763090.96</v>
      </c>
      <c r="E288">
        <v>-742944.41</v>
      </c>
      <c r="F288">
        <v>-401011.48</v>
      </c>
      <c r="G288">
        <v>109592.31</v>
      </c>
      <c r="H288">
        <v>-2290102.4</v>
      </c>
      <c r="I288">
        <v>-1926693.2</v>
      </c>
      <c r="J288">
        <v>-1687391.15</v>
      </c>
      <c r="K288">
        <v>-1045355.36</v>
      </c>
      <c r="L288">
        <v>-1777904.88</v>
      </c>
      <c r="M288">
        <v>-1629441.57</v>
      </c>
      <c r="N288">
        <v>37678.06</v>
      </c>
      <c r="O288">
        <v>51986.93</v>
      </c>
      <c r="P288">
        <v>257296.39</v>
      </c>
      <c r="Q288">
        <v>-87664.98</v>
      </c>
      <c r="R288">
        <v>153279.51999999999</v>
      </c>
      <c r="S288">
        <v>-46932.76</v>
      </c>
      <c r="T288">
        <v>-302645.78000000003</v>
      </c>
      <c r="U288">
        <v>202737.27</v>
      </c>
      <c r="V288">
        <v>152017.45000000001</v>
      </c>
      <c r="W288">
        <v>-99563.83</v>
      </c>
      <c r="X288">
        <v>-799522.85</v>
      </c>
      <c r="Y288">
        <v>-569187.48</v>
      </c>
      <c r="Z288">
        <v>-254708.27</v>
      </c>
      <c r="AA288">
        <v>-28191.39</v>
      </c>
      <c r="AB288">
        <v>4309.22</v>
      </c>
      <c r="AC288">
        <v>146017.66</v>
      </c>
      <c r="AD288">
        <v>151858.62</v>
      </c>
      <c r="AE288">
        <v>1445.14</v>
      </c>
      <c r="AF288">
        <v>-1610269.47</v>
      </c>
      <c r="AG288">
        <v>-470321.79</v>
      </c>
      <c r="AH288">
        <v>-461565.62</v>
      </c>
      <c r="AI288">
        <v>-531498.1</v>
      </c>
      <c r="AJ288">
        <v>-833676.55</v>
      </c>
      <c r="AK288">
        <v>-584239.19999999995</v>
      </c>
      <c r="AL288">
        <v>-1104989.73</v>
      </c>
      <c r="AM288">
        <v>-918305.91</v>
      </c>
      <c r="AN288">
        <v>-300109.31</v>
      </c>
      <c r="AO288">
        <v>-197456.83</v>
      </c>
      <c r="AP288">
        <v>-85093.48</v>
      </c>
      <c r="AQ288">
        <v>-67401.05</v>
      </c>
      <c r="AR288">
        <v>-275360.17</v>
      </c>
      <c r="AS288">
        <v>-120082.54</v>
      </c>
      <c r="AT288">
        <v>56549.1</v>
      </c>
      <c r="AU288">
        <v>-50037.88</v>
      </c>
      <c r="AV288">
        <v>-490299.07</v>
      </c>
      <c r="AW288">
        <v>-189967.45</v>
      </c>
      <c r="AX288">
        <v>-239754.78</v>
      </c>
      <c r="AY288">
        <v>-75603.67</v>
      </c>
      <c r="AZ288">
        <v>-260575.25</v>
      </c>
      <c r="BA288">
        <v>-219874.57</v>
      </c>
      <c r="BB288">
        <v>-216300.05</v>
      </c>
      <c r="BC288">
        <v>-121845</v>
      </c>
      <c r="BD288">
        <v>-426484</v>
      </c>
      <c r="BE288">
        <v>-297801</v>
      </c>
      <c r="BF288">
        <v>-233491</v>
      </c>
      <c r="BG288">
        <v>-176924</v>
      </c>
    </row>
    <row r="289" spans="1:59">
      <c r="A289" t="s">
        <v>603</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row>
    <row r="290" spans="1:59">
      <c r="A290" t="s">
        <v>604</v>
      </c>
      <c r="B290">
        <v>-126145.46</v>
      </c>
      <c r="C290">
        <v>40458.68</v>
      </c>
      <c r="D290">
        <v>-44781.78</v>
      </c>
      <c r="E290">
        <v>-101286.34</v>
      </c>
      <c r="F290">
        <v>-131276.6</v>
      </c>
      <c r="G290">
        <v>-328418.78999999998</v>
      </c>
      <c r="H290">
        <v>61047.31</v>
      </c>
      <c r="I290">
        <v>-266731.59000000003</v>
      </c>
      <c r="J290">
        <v>-328085.02</v>
      </c>
      <c r="K290">
        <v>-329627.37</v>
      </c>
      <c r="L290">
        <v>3173513.8</v>
      </c>
      <c r="M290">
        <v>2376522.9500000002</v>
      </c>
      <c r="N290">
        <v>573418.92000000004</v>
      </c>
      <c r="O290">
        <v>147229.78</v>
      </c>
      <c r="P290">
        <v>-907432.74</v>
      </c>
      <c r="Q290">
        <v>-973545.61</v>
      </c>
      <c r="R290">
        <v>-873635.17</v>
      </c>
      <c r="S290">
        <v>-1042221.14</v>
      </c>
      <c r="T290">
        <v>-91586.240000000005</v>
      </c>
      <c r="U290">
        <v>-260103.4</v>
      </c>
      <c r="V290">
        <v>-230148.08</v>
      </c>
      <c r="W290">
        <v>-8476.58</v>
      </c>
      <c r="X290">
        <v>106347.55</v>
      </c>
      <c r="Y290">
        <v>27957.59</v>
      </c>
      <c r="Z290">
        <v>45457.33</v>
      </c>
      <c r="AA290">
        <v>-385190.21</v>
      </c>
      <c r="AB290">
        <v>400023.01</v>
      </c>
      <c r="AC290">
        <v>200066.74</v>
      </c>
      <c r="AD290">
        <v>-54748.480000000003</v>
      </c>
      <c r="AE290">
        <v>-56837.24</v>
      </c>
      <c r="AF290">
        <v>325529.28999999998</v>
      </c>
      <c r="AG290">
        <v>-80369.89</v>
      </c>
      <c r="AH290">
        <v>-64192.25</v>
      </c>
      <c r="AI290">
        <v>15592.09</v>
      </c>
      <c r="AJ290">
        <v>595277.35</v>
      </c>
      <c r="AK290">
        <v>421726.79</v>
      </c>
      <c r="AL290">
        <v>252625.24</v>
      </c>
      <c r="AM290">
        <v>-4122.25</v>
      </c>
      <c r="AN290">
        <v>-215562.44</v>
      </c>
      <c r="AO290">
        <v>-38224.26</v>
      </c>
      <c r="AP290">
        <v>-30754.09</v>
      </c>
      <c r="AQ290">
        <v>71283.92</v>
      </c>
      <c r="AR290">
        <v>197567.06</v>
      </c>
      <c r="AS290">
        <v>113825.09</v>
      </c>
      <c r="AT290">
        <v>1969.45</v>
      </c>
      <c r="AU290">
        <v>5932.21</v>
      </c>
      <c r="AV290">
        <v>383799.59</v>
      </c>
      <c r="AW290">
        <v>178970.89</v>
      </c>
      <c r="AX290">
        <v>221875.8</v>
      </c>
      <c r="AY290">
        <v>11071.66</v>
      </c>
      <c r="AZ290">
        <v>-20532.07</v>
      </c>
      <c r="BA290">
        <v>-26367.88</v>
      </c>
      <c r="BB290">
        <v>28086.32</v>
      </c>
      <c r="BC290">
        <v>0</v>
      </c>
      <c r="BD290">
        <v>0</v>
      </c>
      <c r="BE290">
        <v>0</v>
      </c>
      <c r="BF290">
        <v>0</v>
      </c>
      <c r="BG290">
        <v>0</v>
      </c>
    </row>
    <row r="291" spans="1:59">
      <c r="A291" t="s">
        <v>605</v>
      </c>
      <c r="B291">
        <v>0</v>
      </c>
      <c r="C291">
        <v>0</v>
      </c>
      <c r="D291">
        <v>0</v>
      </c>
      <c r="E291">
        <v>0</v>
      </c>
      <c r="F291">
        <v>0</v>
      </c>
      <c r="G291">
        <v>0</v>
      </c>
      <c r="H291">
        <v>550000</v>
      </c>
      <c r="I291">
        <v>824000</v>
      </c>
      <c r="J291">
        <v>984000</v>
      </c>
      <c r="K291">
        <v>304000</v>
      </c>
      <c r="L291">
        <v>-697650</v>
      </c>
      <c r="M291">
        <v>-99350</v>
      </c>
      <c r="N291">
        <v>-93100</v>
      </c>
      <c r="O291">
        <v>71900</v>
      </c>
      <c r="P291">
        <v>116081.14</v>
      </c>
      <c r="Q291">
        <v>688000</v>
      </c>
      <c r="R291">
        <v>694000</v>
      </c>
      <c r="S291">
        <v>824000</v>
      </c>
      <c r="T291">
        <v>35650</v>
      </c>
      <c r="U291">
        <v>44646.3</v>
      </c>
      <c r="V291">
        <v>59908.800000000003</v>
      </c>
      <c r="W291">
        <v>18912.5</v>
      </c>
      <c r="X291">
        <v>-15500</v>
      </c>
      <c r="Y291">
        <v>3000</v>
      </c>
      <c r="Z291">
        <v>13000</v>
      </c>
      <c r="AA291">
        <v>3000</v>
      </c>
      <c r="AB291">
        <v>-379610</v>
      </c>
      <c r="AC291">
        <v>-376500</v>
      </c>
      <c r="AD291">
        <v>-107500</v>
      </c>
      <c r="AE291">
        <v>-7500</v>
      </c>
      <c r="AF291">
        <v>395500</v>
      </c>
      <c r="AG291">
        <v>-3500</v>
      </c>
      <c r="AH291">
        <v>-500</v>
      </c>
      <c r="AI291">
        <v>-1000</v>
      </c>
      <c r="AJ291">
        <v>-16000</v>
      </c>
      <c r="AK291">
        <v>-79400</v>
      </c>
      <c r="AL291">
        <v>587100</v>
      </c>
      <c r="AM291">
        <v>656600</v>
      </c>
      <c r="AN291">
        <v>-35000</v>
      </c>
      <c r="AO291">
        <v>-144708.85999999999</v>
      </c>
      <c r="AP291">
        <v>-19800</v>
      </c>
      <c r="AQ291">
        <v>-7000</v>
      </c>
      <c r="AR291">
        <v>-75300</v>
      </c>
      <c r="AS291">
        <v>-69900</v>
      </c>
      <c r="AT291">
        <v>-42200</v>
      </c>
      <c r="AU291">
        <v>-19500</v>
      </c>
      <c r="AV291">
        <v>-41600</v>
      </c>
      <c r="AW291">
        <v>-25100</v>
      </c>
      <c r="AX291">
        <v>-24100</v>
      </c>
      <c r="AY291">
        <v>-23000</v>
      </c>
      <c r="AZ291">
        <v>62630</v>
      </c>
      <c r="BA291">
        <v>71708</v>
      </c>
      <c r="BB291">
        <v>75508</v>
      </c>
      <c r="BC291">
        <v>0</v>
      </c>
      <c r="BD291">
        <v>0</v>
      </c>
      <c r="BE291">
        <v>0</v>
      </c>
      <c r="BF291">
        <v>0</v>
      </c>
      <c r="BG291">
        <v>0</v>
      </c>
    </row>
    <row r="292" spans="1:59">
      <c r="A292" t="s">
        <v>2265</v>
      </c>
      <c r="B292">
        <v>0</v>
      </c>
      <c r="C292">
        <v>0</v>
      </c>
      <c r="D292">
        <v>0</v>
      </c>
      <c r="E292">
        <v>0</v>
      </c>
      <c r="F292">
        <v>0</v>
      </c>
      <c r="G292">
        <v>0</v>
      </c>
      <c r="H292">
        <v>550000</v>
      </c>
      <c r="I292">
        <v>824000</v>
      </c>
      <c r="J292">
        <v>984000</v>
      </c>
      <c r="K292">
        <v>304000</v>
      </c>
      <c r="L292">
        <v>-693800</v>
      </c>
      <c r="M292">
        <v>-95500</v>
      </c>
      <c r="N292">
        <v>-95000</v>
      </c>
      <c r="O292">
        <v>70000</v>
      </c>
      <c r="P292">
        <v>622900</v>
      </c>
      <c r="Q292">
        <v>696000</v>
      </c>
      <c r="R292">
        <v>696000</v>
      </c>
      <c r="S292">
        <v>824000</v>
      </c>
      <c r="T292">
        <v>19900</v>
      </c>
      <c r="U292">
        <v>19900</v>
      </c>
      <c r="V292">
        <v>19900</v>
      </c>
      <c r="W292">
        <v>4900</v>
      </c>
      <c r="X292">
        <v>-12000</v>
      </c>
      <c r="Y292">
        <v>11000</v>
      </c>
      <c r="Z292">
        <v>11000</v>
      </c>
      <c r="AA292">
        <v>1000</v>
      </c>
      <c r="AB292">
        <v>-386500</v>
      </c>
      <c r="AC292">
        <v>-386500</v>
      </c>
      <c r="AD292">
        <v>-102500</v>
      </c>
      <c r="AE292">
        <v>-2500</v>
      </c>
      <c r="AF292">
        <v>404500</v>
      </c>
      <c r="AG292">
        <v>2500</v>
      </c>
      <c r="AH292">
        <v>2500</v>
      </c>
      <c r="AI292">
        <v>0</v>
      </c>
      <c r="AJ292">
        <v>1600</v>
      </c>
      <c r="AK292">
        <v>1600</v>
      </c>
      <c r="AL292">
        <v>593100</v>
      </c>
      <c r="AM292">
        <v>654100</v>
      </c>
      <c r="AN292">
        <v>-6100</v>
      </c>
      <c r="AO292">
        <v>-40800</v>
      </c>
      <c r="AP292">
        <v>-1000</v>
      </c>
      <c r="AQ292">
        <v>-1000</v>
      </c>
      <c r="AR292">
        <v>10300</v>
      </c>
      <c r="AS292">
        <v>14300</v>
      </c>
      <c r="AT292">
        <v>4600</v>
      </c>
      <c r="AU292">
        <v>0</v>
      </c>
      <c r="AV292">
        <v>400</v>
      </c>
      <c r="AW292">
        <v>400</v>
      </c>
      <c r="AX292">
        <v>400</v>
      </c>
      <c r="AY292">
        <v>0</v>
      </c>
      <c r="AZ292">
        <v>-500</v>
      </c>
      <c r="BA292">
        <v>-500</v>
      </c>
      <c r="BB292">
        <v>-500</v>
      </c>
      <c r="BC292">
        <v>0</v>
      </c>
      <c r="BD292">
        <v>0</v>
      </c>
      <c r="BE292">
        <v>0</v>
      </c>
      <c r="BF292">
        <v>0</v>
      </c>
      <c r="BG292">
        <v>0</v>
      </c>
    </row>
    <row r="293" spans="1:59">
      <c r="A293" t="s">
        <v>606</v>
      </c>
      <c r="B293">
        <v>0</v>
      </c>
      <c r="C293">
        <v>0</v>
      </c>
      <c r="D293">
        <v>0</v>
      </c>
      <c r="E293">
        <v>0</v>
      </c>
      <c r="F293">
        <v>0</v>
      </c>
      <c r="G293">
        <v>0</v>
      </c>
      <c r="H293">
        <v>0</v>
      </c>
      <c r="I293">
        <v>0</v>
      </c>
      <c r="J293">
        <v>0</v>
      </c>
      <c r="K293">
        <v>0</v>
      </c>
      <c r="L293">
        <v>-3850</v>
      </c>
      <c r="M293">
        <v>-3850</v>
      </c>
      <c r="N293">
        <v>1900</v>
      </c>
      <c r="O293">
        <v>1900</v>
      </c>
      <c r="P293">
        <v>-506818.86</v>
      </c>
      <c r="Q293">
        <v>-8000</v>
      </c>
      <c r="R293">
        <v>-2000</v>
      </c>
      <c r="S293">
        <v>0</v>
      </c>
      <c r="T293">
        <v>15750</v>
      </c>
      <c r="U293">
        <v>24746.3</v>
      </c>
      <c r="V293">
        <v>40008.800000000003</v>
      </c>
      <c r="W293">
        <v>14012.5</v>
      </c>
      <c r="X293">
        <v>-3500</v>
      </c>
      <c r="Y293">
        <v>-8000</v>
      </c>
      <c r="Z293">
        <v>2000</v>
      </c>
      <c r="AA293">
        <v>2000</v>
      </c>
      <c r="AB293">
        <v>6890</v>
      </c>
      <c r="AC293">
        <v>10000</v>
      </c>
      <c r="AD293">
        <v>-5000</v>
      </c>
      <c r="AE293">
        <v>-5000</v>
      </c>
      <c r="AF293">
        <v>-9000</v>
      </c>
      <c r="AG293">
        <v>-6000</v>
      </c>
      <c r="AH293">
        <v>-3000</v>
      </c>
      <c r="AI293">
        <v>-1000</v>
      </c>
      <c r="AJ293">
        <v>-17600</v>
      </c>
      <c r="AK293">
        <v>-81000</v>
      </c>
      <c r="AL293">
        <v>-6000</v>
      </c>
      <c r="AM293">
        <v>2500</v>
      </c>
      <c r="AN293">
        <v>-28900</v>
      </c>
      <c r="AO293">
        <v>-103908.86</v>
      </c>
      <c r="AP293">
        <v>-18800</v>
      </c>
      <c r="AQ293">
        <v>-6000</v>
      </c>
      <c r="AR293">
        <v>-85600</v>
      </c>
      <c r="AS293">
        <v>-84200</v>
      </c>
      <c r="AT293">
        <v>-46800</v>
      </c>
      <c r="AU293">
        <v>-19500</v>
      </c>
      <c r="AV293">
        <v>-42000</v>
      </c>
      <c r="AW293">
        <v>-25500</v>
      </c>
      <c r="AX293">
        <v>-24500</v>
      </c>
      <c r="AY293">
        <v>-23000</v>
      </c>
      <c r="AZ293">
        <v>63130</v>
      </c>
      <c r="BA293">
        <v>72208</v>
      </c>
      <c r="BB293">
        <v>76008</v>
      </c>
      <c r="BC293">
        <v>0</v>
      </c>
      <c r="BD293">
        <v>0</v>
      </c>
      <c r="BE293">
        <v>0</v>
      </c>
      <c r="BF293">
        <v>0</v>
      </c>
      <c r="BG293">
        <v>0</v>
      </c>
    </row>
    <row r="294" spans="1:59">
      <c r="A294" t="s">
        <v>607</v>
      </c>
      <c r="B294">
        <v>1350000</v>
      </c>
      <c r="C294">
        <v>200000</v>
      </c>
      <c r="D294">
        <v>2230000</v>
      </c>
      <c r="E294">
        <v>2030000</v>
      </c>
      <c r="F294">
        <v>1220000</v>
      </c>
      <c r="G294">
        <v>600000</v>
      </c>
      <c r="H294">
        <v>1916000</v>
      </c>
      <c r="I294">
        <v>1746000</v>
      </c>
      <c r="J294">
        <v>1346000</v>
      </c>
      <c r="K294">
        <v>1046000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580000</v>
      </c>
      <c r="AG294">
        <v>225998.43</v>
      </c>
      <c r="AH294">
        <v>350000</v>
      </c>
      <c r="AI294">
        <v>324800</v>
      </c>
      <c r="AJ294">
        <v>62809.8</v>
      </c>
      <c r="AK294">
        <v>92104.9</v>
      </c>
      <c r="AL294">
        <v>117304.9</v>
      </c>
      <c r="AM294">
        <v>49600</v>
      </c>
      <c r="AN294">
        <v>166668.45000000001</v>
      </c>
      <c r="AO294">
        <v>64734.23</v>
      </c>
      <c r="AP294">
        <v>0</v>
      </c>
      <c r="AQ294">
        <v>0</v>
      </c>
      <c r="AR294">
        <v>0</v>
      </c>
      <c r="AS294">
        <v>0</v>
      </c>
      <c r="AT294">
        <v>0</v>
      </c>
      <c r="AU294">
        <v>0</v>
      </c>
      <c r="AV294">
        <v>0</v>
      </c>
      <c r="AW294">
        <v>0</v>
      </c>
      <c r="AX294">
        <v>0</v>
      </c>
      <c r="AY294">
        <v>0</v>
      </c>
      <c r="AZ294">
        <v>0</v>
      </c>
      <c r="BA294">
        <v>0</v>
      </c>
      <c r="BB294">
        <v>0</v>
      </c>
      <c r="BC294">
        <v>500</v>
      </c>
      <c r="BD294">
        <v>0</v>
      </c>
      <c r="BE294">
        <v>0</v>
      </c>
      <c r="BF294">
        <v>0</v>
      </c>
      <c r="BG294">
        <v>0</v>
      </c>
    </row>
    <row r="295" spans="1:59">
      <c r="A295" t="s">
        <v>608</v>
      </c>
      <c r="B295">
        <v>350000</v>
      </c>
      <c r="C295">
        <v>200000</v>
      </c>
      <c r="D295">
        <v>640000</v>
      </c>
      <c r="E295">
        <v>440000</v>
      </c>
      <c r="F295">
        <v>200000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2500</v>
      </c>
      <c r="B296">
        <v>350000</v>
      </c>
      <c r="C296">
        <v>200000</v>
      </c>
      <c r="D296">
        <v>640000</v>
      </c>
      <c r="E296">
        <v>440000</v>
      </c>
      <c r="F296">
        <v>200000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610</v>
      </c>
      <c r="B297">
        <v>1000000</v>
      </c>
      <c r="C297">
        <v>0</v>
      </c>
      <c r="D297">
        <v>1590000</v>
      </c>
      <c r="E297">
        <v>1590000</v>
      </c>
      <c r="F297">
        <v>1020000</v>
      </c>
      <c r="G297">
        <v>600000</v>
      </c>
      <c r="H297">
        <v>1916000</v>
      </c>
      <c r="I297">
        <v>1746000</v>
      </c>
      <c r="J297">
        <v>1346000</v>
      </c>
      <c r="K297">
        <v>1046000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580000</v>
      </c>
      <c r="AG297">
        <v>225998.43</v>
      </c>
      <c r="AH297">
        <v>350000</v>
      </c>
      <c r="AI297">
        <v>324800</v>
      </c>
      <c r="AJ297">
        <v>62809.8</v>
      </c>
      <c r="AK297">
        <v>92104.9</v>
      </c>
      <c r="AL297">
        <v>117304.9</v>
      </c>
      <c r="AM297">
        <v>49600</v>
      </c>
      <c r="AN297">
        <v>166668.45000000001</v>
      </c>
      <c r="AO297">
        <v>64734.23</v>
      </c>
      <c r="AP297">
        <v>0</v>
      </c>
      <c r="AQ297">
        <v>0</v>
      </c>
      <c r="AR297">
        <v>0</v>
      </c>
      <c r="AS297">
        <v>0</v>
      </c>
      <c r="AT297">
        <v>0</v>
      </c>
      <c r="AU297">
        <v>0</v>
      </c>
      <c r="AV297">
        <v>0</v>
      </c>
      <c r="AW297">
        <v>0</v>
      </c>
      <c r="AX297">
        <v>0</v>
      </c>
      <c r="AY297">
        <v>0</v>
      </c>
      <c r="AZ297">
        <v>0</v>
      </c>
      <c r="BA297">
        <v>0</v>
      </c>
      <c r="BB297">
        <v>0</v>
      </c>
      <c r="BC297">
        <v>500</v>
      </c>
      <c r="BD297">
        <v>0</v>
      </c>
      <c r="BE297">
        <v>0</v>
      </c>
      <c r="BF297">
        <v>0</v>
      </c>
      <c r="BG297">
        <v>0</v>
      </c>
    </row>
    <row r="298" spans="1:59">
      <c r="A298" t="s">
        <v>611</v>
      </c>
      <c r="B298">
        <v>0</v>
      </c>
      <c r="C298">
        <v>0</v>
      </c>
      <c r="D298">
        <v>0</v>
      </c>
      <c r="E298">
        <v>0</v>
      </c>
      <c r="F298">
        <v>0</v>
      </c>
      <c r="G298">
        <v>0</v>
      </c>
      <c r="H298">
        <v>1916000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225998.43</v>
      </c>
      <c r="AH298">
        <v>0</v>
      </c>
      <c r="AI298">
        <v>324800</v>
      </c>
      <c r="AJ298">
        <v>62809.8</v>
      </c>
      <c r="AK298">
        <v>92104.9</v>
      </c>
      <c r="AL298">
        <v>117304.9</v>
      </c>
      <c r="AM298">
        <v>49600</v>
      </c>
      <c r="AN298">
        <v>166668.45000000001</v>
      </c>
      <c r="AO298">
        <v>64734.23</v>
      </c>
      <c r="AP298">
        <v>0</v>
      </c>
      <c r="AQ298">
        <v>0</v>
      </c>
      <c r="AR298">
        <v>0</v>
      </c>
      <c r="AS298">
        <v>0</v>
      </c>
      <c r="AT298">
        <v>0</v>
      </c>
      <c r="AU298">
        <v>0</v>
      </c>
      <c r="AV298">
        <v>0</v>
      </c>
      <c r="AW298">
        <v>0</v>
      </c>
      <c r="AX298">
        <v>0</v>
      </c>
      <c r="AY298">
        <v>0</v>
      </c>
      <c r="AZ298">
        <v>0</v>
      </c>
      <c r="BA298">
        <v>0</v>
      </c>
      <c r="BB298">
        <v>0</v>
      </c>
      <c r="BC298">
        <v>0</v>
      </c>
      <c r="BD298">
        <v>0</v>
      </c>
      <c r="BE298">
        <v>0</v>
      </c>
      <c r="BF298">
        <v>0</v>
      </c>
      <c r="BG298">
        <v>0</v>
      </c>
    </row>
    <row r="299" spans="1:59">
      <c r="A299" t="s">
        <v>612</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500</v>
      </c>
      <c r="BD299">
        <v>0</v>
      </c>
      <c r="BE299">
        <v>0</v>
      </c>
      <c r="BF299">
        <v>0</v>
      </c>
      <c r="BG299">
        <v>0</v>
      </c>
    </row>
    <row r="300" spans="1:59">
      <c r="A300" t="s">
        <v>613</v>
      </c>
      <c r="B300">
        <v>0</v>
      </c>
      <c r="C300">
        <v>0</v>
      </c>
      <c r="D300">
        <v>0</v>
      </c>
      <c r="E300">
        <v>0</v>
      </c>
      <c r="F300">
        <v>0</v>
      </c>
      <c r="G300">
        <v>0</v>
      </c>
      <c r="H300">
        <v>0</v>
      </c>
      <c r="I300">
        <v>1746000</v>
      </c>
      <c r="J300">
        <v>1346000</v>
      </c>
      <c r="K300">
        <v>1046000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580000</v>
      </c>
      <c r="AG300">
        <v>0</v>
      </c>
      <c r="AH300">
        <v>350000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-610240</v>
      </c>
      <c r="C301">
        <v>-305120</v>
      </c>
      <c r="D301">
        <v>-1324760</v>
      </c>
      <c r="E301">
        <v>-1024640</v>
      </c>
      <c r="F301">
        <v>-761200</v>
      </c>
      <c r="G301">
        <v>-471100</v>
      </c>
      <c r="H301">
        <v>0</v>
      </c>
      <c r="I301">
        <v>-160000</v>
      </c>
      <c r="J301">
        <v>-90000</v>
      </c>
      <c r="K301">
        <v>-20000</v>
      </c>
      <c r="L301">
        <v>-44000</v>
      </c>
      <c r="M301">
        <v>-42030</v>
      </c>
      <c r="N301">
        <v>-35520</v>
      </c>
      <c r="O301">
        <v>-29010</v>
      </c>
      <c r="P301">
        <v>-116040</v>
      </c>
      <c r="Q301">
        <v>-87030</v>
      </c>
      <c r="R301">
        <v>-58020</v>
      </c>
      <c r="S301">
        <v>-29010</v>
      </c>
      <c r="T301">
        <v>-187640</v>
      </c>
      <c r="U301">
        <v>-158630</v>
      </c>
      <c r="V301">
        <v>-108420</v>
      </c>
      <c r="W301">
        <v>-54210</v>
      </c>
      <c r="X301">
        <v>-216840</v>
      </c>
      <c r="Y301">
        <v>-162630</v>
      </c>
      <c r="Z301">
        <v>-108420</v>
      </c>
      <c r="AA301">
        <v>-54210</v>
      </c>
      <c r="AB301">
        <v>-216840</v>
      </c>
      <c r="AC301">
        <v>-162630</v>
      </c>
      <c r="AD301">
        <v>-108420</v>
      </c>
      <c r="AE301">
        <v>-54210</v>
      </c>
      <c r="AF301">
        <v>-172640</v>
      </c>
      <c r="AG301">
        <v>0</v>
      </c>
      <c r="AH301">
        <v>-72900</v>
      </c>
      <c r="AI301">
        <v>0</v>
      </c>
      <c r="AJ301">
        <v>0</v>
      </c>
      <c r="AK301">
        <v>0</v>
      </c>
      <c r="AL301">
        <v>0</v>
      </c>
      <c r="AM301">
        <v>0</v>
      </c>
      <c r="AN301">
        <v>0</v>
      </c>
      <c r="AO301">
        <v>0</v>
      </c>
      <c r="AP301">
        <v>-54065.78</v>
      </c>
      <c r="AQ301">
        <v>-25200</v>
      </c>
      <c r="AR301">
        <v>-106744.5</v>
      </c>
      <c r="AS301">
        <v>-78572.25</v>
      </c>
      <c r="AT301">
        <v>-53372.25</v>
      </c>
      <c r="AU301">
        <v>-25200</v>
      </c>
      <c r="AV301">
        <v>-178392.2</v>
      </c>
      <c r="AW301">
        <v>-135612.48000000001</v>
      </c>
      <c r="AX301">
        <v>-92452.479999999996</v>
      </c>
      <c r="AY301">
        <v>-46181.74</v>
      </c>
      <c r="AZ301">
        <v>-90034.97</v>
      </c>
      <c r="BA301">
        <v>-43577.49</v>
      </c>
      <c r="BB301">
        <v>-17.489999999999998</v>
      </c>
      <c r="BC301">
        <v>-56950</v>
      </c>
      <c r="BD301">
        <v>-35772</v>
      </c>
      <c r="BE301">
        <v>-85737</v>
      </c>
      <c r="BF301">
        <v>-26335</v>
      </c>
      <c r="BG301">
        <v>-88514</v>
      </c>
    </row>
    <row r="302" spans="1:59">
      <c r="A302" t="s">
        <v>615</v>
      </c>
      <c r="B302">
        <v>0</v>
      </c>
      <c r="C302">
        <v>0</v>
      </c>
      <c r="D302">
        <v>-476000</v>
      </c>
      <c r="E302">
        <v>-476000</v>
      </c>
      <c r="F302">
        <v>-446000</v>
      </c>
      <c r="G302">
        <v>-376000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row>
    <row r="303" spans="1:59">
      <c r="A303" t="s">
        <v>2440</v>
      </c>
      <c r="B303">
        <v>0</v>
      </c>
      <c r="C303">
        <v>0</v>
      </c>
      <c r="D303">
        <v>-476000</v>
      </c>
      <c r="E303">
        <v>-476000</v>
      </c>
      <c r="F303">
        <v>-446000</v>
      </c>
      <c r="G303">
        <v>-376000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617</v>
      </c>
      <c r="B304">
        <v>-610240</v>
      </c>
      <c r="C304">
        <v>-305120</v>
      </c>
      <c r="D304">
        <v>-848760</v>
      </c>
      <c r="E304">
        <v>-548640</v>
      </c>
      <c r="F304">
        <v>-315200</v>
      </c>
      <c r="G304">
        <v>-95100</v>
      </c>
      <c r="H304">
        <v>0</v>
      </c>
      <c r="I304">
        <v>-160000</v>
      </c>
      <c r="J304">
        <v>-90000</v>
      </c>
      <c r="K304">
        <v>-20000</v>
      </c>
      <c r="L304">
        <v>-44000</v>
      </c>
      <c r="M304">
        <v>-42030</v>
      </c>
      <c r="N304">
        <v>-35520</v>
      </c>
      <c r="O304">
        <v>-29010</v>
      </c>
      <c r="P304">
        <v>-116040</v>
      </c>
      <c r="Q304">
        <v>-87030</v>
      </c>
      <c r="R304">
        <v>-58020</v>
      </c>
      <c r="S304">
        <v>-29010</v>
      </c>
      <c r="T304">
        <v>-187640</v>
      </c>
      <c r="U304">
        <v>-158630</v>
      </c>
      <c r="V304">
        <v>-108420</v>
      </c>
      <c r="W304">
        <v>-54210</v>
      </c>
      <c r="X304">
        <v>-216840</v>
      </c>
      <c r="Y304">
        <v>-162630</v>
      </c>
      <c r="Z304">
        <v>-108420</v>
      </c>
      <c r="AA304">
        <v>-54210</v>
      </c>
      <c r="AB304">
        <v>-216840</v>
      </c>
      <c r="AC304">
        <v>-162630</v>
      </c>
      <c r="AD304">
        <v>-108420</v>
      </c>
      <c r="AE304">
        <v>-54210</v>
      </c>
      <c r="AF304">
        <v>-172640</v>
      </c>
      <c r="AG304">
        <v>0</v>
      </c>
      <c r="AH304">
        <v>-72900</v>
      </c>
      <c r="AI304">
        <v>0</v>
      </c>
      <c r="AJ304">
        <v>0</v>
      </c>
      <c r="AK304">
        <v>0</v>
      </c>
      <c r="AL304">
        <v>0</v>
      </c>
      <c r="AM304">
        <v>0</v>
      </c>
      <c r="AN304">
        <v>0</v>
      </c>
      <c r="AO304">
        <v>0</v>
      </c>
      <c r="AP304">
        <v>-54065.78</v>
      </c>
      <c r="AQ304">
        <v>-25200</v>
      </c>
      <c r="AR304">
        <v>-106744.5</v>
      </c>
      <c r="AS304">
        <v>-78572.25</v>
      </c>
      <c r="AT304">
        <v>-53372.25</v>
      </c>
      <c r="AU304">
        <v>-25200</v>
      </c>
      <c r="AV304">
        <v>-178392.2</v>
      </c>
      <c r="AW304">
        <v>-135612.48000000001</v>
      </c>
      <c r="AX304">
        <v>-92452.479999999996</v>
      </c>
      <c r="AY304">
        <v>-46181.74</v>
      </c>
      <c r="AZ304">
        <v>-90034.97</v>
      </c>
      <c r="BA304">
        <v>-43577.49</v>
      </c>
      <c r="BB304">
        <v>-17.489999999999998</v>
      </c>
      <c r="BC304">
        <v>-56950</v>
      </c>
      <c r="BD304">
        <v>-35772</v>
      </c>
      <c r="BE304">
        <v>-85737</v>
      </c>
      <c r="BF304">
        <v>-26335</v>
      </c>
      <c r="BG304">
        <v>-88514</v>
      </c>
    </row>
    <row r="305" spans="1:59">
      <c r="A305" t="s">
        <v>618</v>
      </c>
      <c r="B305">
        <v>0</v>
      </c>
      <c r="C305">
        <v>0</v>
      </c>
      <c r="D305">
        <v>0</v>
      </c>
      <c r="E305">
        <v>0</v>
      </c>
      <c r="F305">
        <v>0</v>
      </c>
      <c r="G305">
        <v>0</v>
      </c>
      <c r="H305">
        <v>0</v>
      </c>
      <c r="I305">
        <v>0</v>
      </c>
      <c r="J305">
        <v>0</v>
      </c>
      <c r="K305">
        <v>0</v>
      </c>
      <c r="L305">
        <v>0</v>
      </c>
      <c r="M305">
        <v>-42030</v>
      </c>
      <c r="N305">
        <v>-35520</v>
      </c>
      <c r="O305">
        <v>-29010</v>
      </c>
      <c r="P305">
        <v>0</v>
      </c>
      <c r="Q305">
        <v>-87030</v>
      </c>
      <c r="R305">
        <v>-58020</v>
      </c>
      <c r="S305">
        <v>-29010</v>
      </c>
      <c r="T305">
        <v>0</v>
      </c>
      <c r="U305">
        <v>0</v>
      </c>
      <c r="V305">
        <v>0</v>
      </c>
      <c r="W305">
        <v>0</v>
      </c>
      <c r="X305">
        <v>-216840</v>
      </c>
      <c r="Y305">
        <v>-162630</v>
      </c>
      <c r="Z305">
        <v>-108420</v>
      </c>
      <c r="AA305">
        <v>-54210</v>
      </c>
      <c r="AB305">
        <v>0</v>
      </c>
      <c r="AC305">
        <v>0</v>
      </c>
      <c r="AD305">
        <v>0</v>
      </c>
      <c r="AE305">
        <v>-54210</v>
      </c>
      <c r="AF305">
        <v>0</v>
      </c>
      <c r="AG305">
        <v>0</v>
      </c>
      <c r="AH305">
        <v>0</v>
      </c>
      <c r="AI305">
        <v>0</v>
      </c>
      <c r="AJ305">
        <v>0</v>
      </c>
      <c r="AK305">
        <v>0</v>
      </c>
      <c r="AL305">
        <v>0</v>
      </c>
      <c r="AM305">
        <v>0</v>
      </c>
      <c r="AN305">
        <v>0</v>
      </c>
      <c r="AO305">
        <v>0</v>
      </c>
      <c r="AP305">
        <v>-54065.78</v>
      </c>
      <c r="AQ305">
        <v>-25200</v>
      </c>
      <c r="AR305">
        <v>-106744.5</v>
      </c>
      <c r="AS305">
        <v>-78572.25</v>
      </c>
      <c r="AT305">
        <v>-53372.25</v>
      </c>
      <c r="AU305">
        <v>0</v>
      </c>
      <c r="AV305">
        <v>-178392.2</v>
      </c>
      <c r="AW305">
        <v>-135612.48000000001</v>
      </c>
      <c r="AX305">
        <v>-92452.479999999996</v>
      </c>
      <c r="AY305">
        <v>-46181.74</v>
      </c>
      <c r="AZ305">
        <v>-90034.97</v>
      </c>
      <c r="BA305">
        <v>-43577.49</v>
      </c>
      <c r="BB305">
        <v>-17.489999999999998</v>
      </c>
      <c r="BC305">
        <v>-56950</v>
      </c>
      <c r="BD305">
        <v>-35672</v>
      </c>
      <c r="BE305">
        <v>-85637</v>
      </c>
      <c r="BF305">
        <v>-21735</v>
      </c>
      <c r="BG305">
        <v>-78314</v>
      </c>
    </row>
    <row r="306" spans="1:59">
      <c r="A306" t="s">
        <v>619</v>
      </c>
      <c r="B306">
        <v>0</v>
      </c>
      <c r="C306">
        <v>0</v>
      </c>
      <c r="D306">
        <v>0</v>
      </c>
      <c r="E306">
        <v>-5000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-100</v>
      </c>
      <c r="BE306">
        <v>-100</v>
      </c>
      <c r="BF306">
        <v>-4600</v>
      </c>
      <c r="BG306">
        <v>-10200</v>
      </c>
    </row>
    <row r="307" spans="1:59">
      <c r="A307" t="s">
        <v>710</v>
      </c>
      <c r="B307">
        <v>0</v>
      </c>
      <c r="C307">
        <v>0</v>
      </c>
      <c r="D307">
        <v>0</v>
      </c>
      <c r="E307">
        <v>0</v>
      </c>
      <c r="F307">
        <v>0</v>
      </c>
      <c r="G307">
        <v>0</v>
      </c>
      <c r="H307">
        <v>0</v>
      </c>
      <c r="I307">
        <v>-160000</v>
      </c>
      <c r="J307">
        <v>-90000</v>
      </c>
      <c r="K307">
        <v>-20000</v>
      </c>
      <c r="L307">
        <v>-44000</v>
      </c>
      <c r="M307">
        <v>0</v>
      </c>
      <c r="N307">
        <v>0</v>
      </c>
      <c r="O307">
        <v>0</v>
      </c>
      <c r="P307">
        <v>-116040</v>
      </c>
      <c r="Q307">
        <v>0</v>
      </c>
      <c r="R307">
        <v>0</v>
      </c>
      <c r="S307">
        <v>0</v>
      </c>
      <c r="T307">
        <v>-187640</v>
      </c>
      <c r="U307">
        <v>-158630</v>
      </c>
      <c r="V307">
        <v>-108420</v>
      </c>
      <c r="W307">
        <v>-54210</v>
      </c>
      <c r="X307">
        <v>0</v>
      </c>
      <c r="Y307">
        <v>0</v>
      </c>
      <c r="Z307">
        <v>0</v>
      </c>
      <c r="AA307">
        <v>0</v>
      </c>
      <c r="AB307">
        <v>-216840</v>
      </c>
      <c r="AC307">
        <v>-162630</v>
      </c>
      <c r="AD307">
        <v>-108420</v>
      </c>
      <c r="AE307">
        <v>0</v>
      </c>
      <c r="AF307">
        <v>-172640</v>
      </c>
      <c r="AG307">
        <v>0</v>
      </c>
      <c r="AH307">
        <v>-72900</v>
      </c>
      <c r="AI307">
        <v>0</v>
      </c>
      <c r="AJ307">
        <v>0</v>
      </c>
      <c r="AK307">
        <v>0</v>
      </c>
      <c r="AL307">
        <v>0</v>
      </c>
      <c r="AM307">
        <v>0</v>
      </c>
      <c r="AN307">
        <v>0</v>
      </c>
      <c r="AO307">
        <v>0</v>
      </c>
      <c r="AP307">
        <v>0</v>
      </c>
      <c r="AQ307">
        <v>0</v>
      </c>
      <c r="AR307">
        <v>0</v>
      </c>
      <c r="AS307">
        <v>0</v>
      </c>
      <c r="AT307">
        <v>0</v>
      </c>
      <c r="AU307">
        <v>-25200</v>
      </c>
      <c r="AV307">
        <v>0</v>
      </c>
      <c r="AW307">
        <v>0</v>
      </c>
      <c r="AX307">
        <v>0</v>
      </c>
      <c r="AY307">
        <v>0</v>
      </c>
      <c r="AZ307">
        <v>0</v>
      </c>
      <c r="BA307">
        <v>0</v>
      </c>
      <c r="BB307">
        <v>0</v>
      </c>
      <c r="BC307">
        <v>0</v>
      </c>
      <c r="BD307">
        <v>0</v>
      </c>
      <c r="BE307">
        <v>0</v>
      </c>
      <c r="BF307">
        <v>0</v>
      </c>
      <c r="BG307">
        <v>0</v>
      </c>
    </row>
    <row r="308" spans="1:59">
      <c r="A308" t="s">
        <v>620</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-268.87</v>
      </c>
      <c r="AC308">
        <v>-201.65</v>
      </c>
      <c r="AD308">
        <v>-134.44</v>
      </c>
      <c r="AE308">
        <v>-67.22</v>
      </c>
      <c r="AF308">
        <v>-1638.29</v>
      </c>
      <c r="AG308">
        <v>-1571.08</v>
      </c>
      <c r="AH308">
        <v>-349.08</v>
      </c>
      <c r="AI308">
        <v>-174.54</v>
      </c>
      <c r="AJ308">
        <v>-698.1</v>
      </c>
      <c r="AK308">
        <v>-523.55999999999995</v>
      </c>
      <c r="AL308">
        <v>-349.02</v>
      </c>
      <c r="AM308">
        <v>-174.48</v>
      </c>
      <c r="AN308">
        <v>-698.17</v>
      </c>
      <c r="AO308">
        <v>-523.62</v>
      </c>
      <c r="AP308">
        <v>-349.08</v>
      </c>
      <c r="AQ308">
        <v>-174.54</v>
      </c>
      <c r="AR308">
        <v>-563.79</v>
      </c>
      <c r="AS308">
        <v>-389.25</v>
      </c>
      <c r="AT308">
        <v>-214.65</v>
      </c>
      <c r="AU308">
        <v>-107.32</v>
      </c>
      <c r="AV308">
        <v>-429.29</v>
      </c>
      <c r="AW308">
        <v>-321.97000000000003</v>
      </c>
      <c r="AX308">
        <v>-214.65</v>
      </c>
      <c r="AY308">
        <v>-107.32</v>
      </c>
      <c r="AZ308">
        <v>-113</v>
      </c>
      <c r="BA308">
        <v>-44.86</v>
      </c>
      <c r="BB308">
        <v>0</v>
      </c>
      <c r="BC308">
        <v>0</v>
      </c>
      <c r="BD308">
        <v>0</v>
      </c>
      <c r="BE308">
        <v>0</v>
      </c>
      <c r="BF308">
        <v>0</v>
      </c>
      <c r="BG308">
        <v>0</v>
      </c>
    </row>
    <row r="309" spans="1:59">
      <c r="A309" t="s">
        <v>624</v>
      </c>
      <c r="B309">
        <v>-480000</v>
      </c>
      <c r="C309">
        <v>-240000</v>
      </c>
      <c r="D309">
        <v>-864000</v>
      </c>
      <c r="E309">
        <v>-648000</v>
      </c>
      <c r="F309">
        <v>-432000</v>
      </c>
      <c r="G309">
        <v>-216000</v>
      </c>
      <c r="H309">
        <v>-864000</v>
      </c>
      <c r="I309">
        <v>-648000</v>
      </c>
      <c r="J309">
        <v>-432000</v>
      </c>
      <c r="K309">
        <v>-216000</v>
      </c>
      <c r="L309">
        <v>-1152000</v>
      </c>
      <c r="M309">
        <v>-936000</v>
      </c>
      <c r="N309">
        <v>-720000</v>
      </c>
      <c r="O309">
        <v>-360000</v>
      </c>
      <c r="P309">
        <v>-192000</v>
      </c>
      <c r="Q309">
        <v>-96000</v>
      </c>
      <c r="R309">
        <v>-96000</v>
      </c>
      <c r="S309">
        <v>0</v>
      </c>
      <c r="T309">
        <v>-192000</v>
      </c>
      <c r="U309">
        <v>-96000</v>
      </c>
      <c r="V309">
        <v>-96000</v>
      </c>
      <c r="W309">
        <v>0</v>
      </c>
      <c r="X309">
        <v>-168000</v>
      </c>
      <c r="Y309">
        <v>-72000</v>
      </c>
      <c r="Z309">
        <v>-72000</v>
      </c>
      <c r="AA309">
        <v>0</v>
      </c>
      <c r="AB309">
        <v>-144000</v>
      </c>
      <c r="AC309">
        <v>-72000</v>
      </c>
      <c r="AD309">
        <v>-72000</v>
      </c>
      <c r="AE309">
        <v>0</v>
      </c>
      <c r="AF309">
        <v>-144000</v>
      </c>
      <c r="AG309">
        <v>-72000</v>
      </c>
      <c r="AH309">
        <v>-72000</v>
      </c>
      <c r="AI309">
        <v>0</v>
      </c>
      <c r="AJ309">
        <v>-144000</v>
      </c>
      <c r="AK309">
        <v>-72000</v>
      </c>
      <c r="AL309">
        <v>-72000</v>
      </c>
      <c r="AM309">
        <v>0</v>
      </c>
      <c r="AN309">
        <v>-144000</v>
      </c>
      <c r="AO309">
        <v>-72000</v>
      </c>
      <c r="AP309">
        <v>-72000</v>
      </c>
      <c r="AQ309">
        <v>0</v>
      </c>
      <c r="AR309">
        <v>-144000</v>
      </c>
      <c r="AS309">
        <v>-72000</v>
      </c>
      <c r="AT309">
        <v>-72000</v>
      </c>
      <c r="AU309">
        <v>0</v>
      </c>
      <c r="AV309">
        <v>-144000</v>
      </c>
      <c r="AW309">
        <v>-72000</v>
      </c>
      <c r="AX309">
        <v>-72000</v>
      </c>
      <c r="AY309">
        <v>0</v>
      </c>
      <c r="AZ309">
        <v>-144000</v>
      </c>
      <c r="BA309">
        <v>-72000</v>
      </c>
      <c r="BB309">
        <v>-72000</v>
      </c>
      <c r="BC309">
        <v>0</v>
      </c>
      <c r="BD309">
        <v>-144000</v>
      </c>
      <c r="BE309">
        <v>-72000</v>
      </c>
      <c r="BF309">
        <v>-72000</v>
      </c>
      <c r="BG309">
        <v>0</v>
      </c>
    </row>
    <row r="310" spans="1:59">
      <c r="A310" t="s">
        <v>625</v>
      </c>
      <c r="B310">
        <v>-93222.69</v>
      </c>
      <c r="C310">
        <v>-46303.41</v>
      </c>
      <c r="D310">
        <v>-167535.6</v>
      </c>
      <c r="E310">
        <v>-121799.13</v>
      </c>
      <c r="F310">
        <v>-79002.25</v>
      </c>
      <c r="G310">
        <v>-37795.33</v>
      </c>
      <c r="H310">
        <v>-137866.17000000001</v>
      </c>
      <c r="I310">
        <v>-100738.54</v>
      </c>
      <c r="J310">
        <v>-64126.23</v>
      </c>
      <c r="K310">
        <v>-28214.29</v>
      </c>
      <c r="L310">
        <v>-62708.87</v>
      </c>
      <c r="M310">
        <v>-41510.03</v>
      </c>
      <c r="N310">
        <v>-24717.439999999999</v>
      </c>
      <c r="O310">
        <v>-12836.59</v>
      </c>
      <c r="P310">
        <v>-77416.52</v>
      </c>
      <c r="Q310">
        <v>-60861.51</v>
      </c>
      <c r="R310">
        <v>-42786.06</v>
      </c>
      <c r="S310">
        <v>-22927.26</v>
      </c>
      <c r="T310">
        <v>-92871.360000000001</v>
      </c>
      <c r="U310">
        <v>-71876.87</v>
      </c>
      <c r="V310">
        <v>-50311.72</v>
      </c>
      <c r="W310">
        <v>-26598.44</v>
      </c>
      <c r="X310">
        <v>-99668.93</v>
      </c>
      <c r="Y310">
        <v>-76490.03</v>
      </c>
      <c r="Z310">
        <v>-49619.33</v>
      </c>
      <c r="AA310">
        <v>-27608.75</v>
      </c>
      <c r="AB310">
        <v>-109600.5</v>
      </c>
      <c r="AC310">
        <v>-86111.61</v>
      </c>
      <c r="AD310">
        <v>-59999.49</v>
      </c>
      <c r="AE310">
        <v>-30796.98</v>
      </c>
      <c r="AF310">
        <v>-90814.18</v>
      </c>
      <c r="AG310">
        <v>-65364.44</v>
      </c>
      <c r="AH310">
        <v>-44103.22</v>
      </c>
      <c r="AI310">
        <v>-21586.080000000002</v>
      </c>
      <c r="AJ310">
        <v>-85247.26</v>
      </c>
      <c r="AK310">
        <v>-68930.77</v>
      </c>
      <c r="AL310">
        <v>-43522.15</v>
      </c>
      <c r="AM310">
        <v>-19621.22</v>
      </c>
      <c r="AN310">
        <v>-68685.53</v>
      </c>
      <c r="AO310">
        <v>-50780.62</v>
      </c>
      <c r="AP310">
        <v>-35390.28</v>
      </c>
      <c r="AQ310">
        <v>-18213.53</v>
      </c>
      <c r="AR310">
        <v>-67254.52</v>
      </c>
      <c r="AS310">
        <v>-50795.64</v>
      </c>
      <c r="AT310">
        <v>-33724.480000000003</v>
      </c>
      <c r="AU310">
        <v>-17272.830000000002</v>
      </c>
      <c r="AV310">
        <v>-68567.149999999994</v>
      </c>
      <c r="AW310">
        <v>-51603.56</v>
      </c>
      <c r="AX310">
        <v>-34365.5</v>
      </c>
      <c r="AY310">
        <v>-17176.990000000002</v>
      </c>
      <c r="AZ310">
        <v>-74359.98</v>
      </c>
      <c r="BA310">
        <v>-56163.29</v>
      </c>
      <c r="BB310">
        <v>-37473.49</v>
      </c>
      <c r="BC310">
        <v>0</v>
      </c>
      <c r="BD310">
        <v>0</v>
      </c>
      <c r="BE310">
        <v>0</v>
      </c>
      <c r="BF310">
        <v>0</v>
      </c>
      <c r="BG310">
        <v>0</v>
      </c>
    </row>
    <row r="311" spans="1:59">
      <c r="A311" t="s">
        <v>626</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-6803.15</v>
      </c>
      <c r="AG311">
        <v>0</v>
      </c>
      <c r="AH311">
        <v>-3401.58</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36135</v>
      </c>
      <c r="BD311">
        <v>30712</v>
      </c>
      <c r="BE311">
        <v>67546</v>
      </c>
      <c r="BF311">
        <v>65626</v>
      </c>
      <c r="BG311">
        <v>87604</v>
      </c>
    </row>
    <row r="312" spans="1:59">
      <c r="A312" t="s">
        <v>366</v>
      </c>
      <c r="B312">
        <v>40391.85</v>
      </c>
      <c r="C312">
        <v>-350964.72</v>
      </c>
      <c r="D312">
        <v>-171077.37</v>
      </c>
      <c r="E312">
        <v>134274.53</v>
      </c>
      <c r="F312">
        <v>-183478.86</v>
      </c>
      <c r="G312">
        <v>-453314.12</v>
      </c>
      <c r="H312">
        <v>1525181.14</v>
      </c>
      <c r="I312">
        <v>1394529.87</v>
      </c>
      <c r="J312">
        <v>1415788.76</v>
      </c>
      <c r="K312">
        <v>756158.34</v>
      </c>
      <c r="L312">
        <v>1217154.93</v>
      </c>
      <c r="M312">
        <v>1257632.92</v>
      </c>
      <c r="N312">
        <v>-299918.52</v>
      </c>
      <c r="O312">
        <v>-182716.81</v>
      </c>
      <c r="P312">
        <v>-1176808.1200000001</v>
      </c>
      <c r="Q312">
        <v>-529437.12</v>
      </c>
      <c r="R312">
        <v>-376441.23</v>
      </c>
      <c r="S312">
        <v>-270158.40000000002</v>
      </c>
      <c r="T312">
        <v>-528447.6</v>
      </c>
      <c r="U312">
        <v>-541963.97</v>
      </c>
      <c r="V312">
        <v>-424971</v>
      </c>
      <c r="W312">
        <v>-70372.52</v>
      </c>
      <c r="X312">
        <v>-393661.38</v>
      </c>
      <c r="Y312">
        <v>-280162.44</v>
      </c>
      <c r="Z312">
        <v>-171582</v>
      </c>
      <c r="AA312">
        <v>-464008.96000000002</v>
      </c>
      <c r="AB312">
        <v>-450296.36</v>
      </c>
      <c r="AC312">
        <v>-497376.52</v>
      </c>
      <c r="AD312">
        <v>-402802.41</v>
      </c>
      <c r="AE312">
        <v>-149411.44</v>
      </c>
      <c r="AF312">
        <v>885133.67</v>
      </c>
      <c r="AG312">
        <v>3193.02</v>
      </c>
      <c r="AH312">
        <v>92553.88</v>
      </c>
      <c r="AI312">
        <v>317631.46999999997</v>
      </c>
      <c r="AJ312">
        <v>412141.79</v>
      </c>
      <c r="AK312">
        <v>292977.36</v>
      </c>
      <c r="AL312">
        <v>841158.97</v>
      </c>
      <c r="AM312">
        <v>682282.05</v>
      </c>
      <c r="AN312">
        <v>-297277.69</v>
      </c>
      <c r="AO312">
        <v>-241503.14</v>
      </c>
      <c r="AP312">
        <v>-212359.23</v>
      </c>
      <c r="AQ312">
        <v>20695.849999999999</v>
      </c>
      <c r="AR312">
        <v>-196295.75</v>
      </c>
      <c r="AS312">
        <v>-157832.04999999999</v>
      </c>
      <c r="AT312">
        <v>-199541.93</v>
      </c>
      <c r="AU312">
        <v>-56147.94</v>
      </c>
      <c r="AV312">
        <v>-49189.05</v>
      </c>
      <c r="AW312">
        <v>-105667.12</v>
      </c>
      <c r="AX312">
        <v>-1256.83</v>
      </c>
      <c r="AY312">
        <v>-75394.39</v>
      </c>
      <c r="AZ312">
        <v>-266410.01</v>
      </c>
      <c r="BA312">
        <v>-126445.52</v>
      </c>
      <c r="BB312">
        <v>-5896.66</v>
      </c>
      <c r="BC312">
        <v>-20315</v>
      </c>
      <c r="BD312">
        <v>-149060</v>
      </c>
      <c r="BE312">
        <v>-90191</v>
      </c>
      <c r="BF312">
        <v>-32709</v>
      </c>
      <c r="BG312">
        <v>-910</v>
      </c>
    </row>
    <row r="313" spans="1:59">
      <c r="A313" t="s">
        <v>367</v>
      </c>
      <c r="B313">
        <v>465958.22</v>
      </c>
      <c r="C313">
        <v>165942.53</v>
      </c>
      <c r="D313">
        <v>466.68</v>
      </c>
      <c r="E313">
        <v>-97971.13</v>
      </c>
      <c r="F313">
        <v>-137635.4</v>
      </c>
      <c r="G313">
        <v>-98240.85</v>
      </c>
      <c r="H313">
        <v>84055.53</v>
      </c>
      <c r="I313">
        <v>-35674.269999999997</v>
      </c>
      <c r="J313">
        <v>-32778.449999999997</v>
      </c>
      <c r="K313">
        <v>-94584.37</v>
      </c>
      <c r="L313">
        <v>185795.66</v>
      </c>
      <c r="M313">
        <v>183835.87</v>
      </c>
      <c r="N313">
        <v>112303.23</v>
      </c>
      <c r="O313">
        <v>135310.41</v>
      </c>
      <c r="P313">
        <v>-49601.5</v>
      </c>
      <c r="Q313">
        <v>47292.66</v>
      </c>
      <c r="R313">
        <v>213841.25</v>
      </c>
      <c r="S313">
        <v>-11006.6</v>
      </c>
      <c r="T313">
        <v>18790</v>
      </c>
      <c r="U313">
        <v>177620</v>
      </c>
      <c r="V313">
        <v>-7529.71</v>
      </c>
      <c r="W313">
        <v>31121.18</v>
      </c>
      <c r="X313">
        <v>-313950.14</v>
      </c>
      <c r="Y313">
        <v>-245360.57</v>
      </c>
      <c r="Z313">
        <v>-33898.5</v>
      </c>
      <c r="AA313">
        <v>-236904.5</v>
      </c>
      <c r="AB313">
        <v>304283.94</v>
      </c>
      <c r="AC313">
        <v>138174.76999999999</v>
      </c>
      <c r="AD313">
        <v>99475.32</v>
      </c>
      <c r="AE313">
        <v>49947.59</v>
      </c>
      <c r="AF313">
        <v>25108.32</v>
      </c>
      <c r="AG313">
        <v>92991.48</v>
      </c>
      <c r="AH313">
        <v>2801.68</v>
      </c>
      <c r="AI313">
        <v>1209.1199999999999</v>
      </c>
      <c r="AJ313">
        <v>-12572.37</v>
      </c>
      <c r="AK313">
        <v>-32369.360000000001</v>
      </c>
      <c r="AL313">
        <v>-82594.92</v>
      </c>
      <c r="AM313">
        <v>-43404.32</v>
      </c>
      <c r="AN313">
        <v>70194.039999999994</v>
      </c>
      <c r="AO313">
        <v>61002.49</v>
      </c>
      <c r="AP313">
        <v>-12495.63</v>
      </c>
      <c r="AQ313">
        <v>163015.95000000001</v>
      </c>
      <c r="AR313">
        <v>15446.07</v>
      </c>
      <c r="AS313">
        <v>-9965.91</v>
      </c>
      <c r="AT313">
        <v>54456.78</v>
      </c>
      <c r="AU313">
        <v>55240.800000000003</v>
      </c>
      <c r="AV313">
        <v>37172.370000000003</v>
      </c>
      <c r="AW313">
        <v>95527.08</v>
      </c>
      <c r="AX313">
        <v>14033.26</v>
      </c>
      <c r="AY313">
        <v>19951.22</v>
      </c>
      <c r="AZ313">
        <v>6394.89</v>
      </c>
      <c r="BA313">
        <v>18802.75</v>
      </c>
      <c r="BB313">
        <v>-10432.200000000001</v>
      </c>
      <c r="BC313">
        <v>-390</v>
      </c>
      <c r="BD313">
        <v>1178</v>
      </c>
      <c r="BE313">
        <v>8187</v>
      </c>
      <c r="BF313">
        <v>-10781</v>
      </c>
      <c r="BG313">
        <v>-3179</v>
      </c>
    </row>
    <row r="314" spans="1:59">
      <c r="A314" t="s">
        <v>630</v>
      </c>
      <c r="B314">
        <v>391123.35</v>
      </c>
      <c r="C314">
        <v>391123.35</v>
      </c>
      <c r="D314">
        <v>390656.67</v>
      </c>
      <c r="E314">
        <v>390656.67</v>
      </c>
      <c r="F314">
        <v>390656.67</v>
      </c>
      <c r="G314">
        <v>390656.67</v>
      </c>
      <c r="H314">
        <v>306601.14</v>
      </c>
      <c r="I314">
        <v>306601.14</v>
      </c>
      <c r="J314">
        <v>306601.14</v>
      </c>
      <c r="K314">
        <v>306601.14</v>
      </c>
      <c r="L314">
        <v>120805.49</v>
      </c>
      <c r="M314">
        <v>120805.49</v>
      </c>
      <c r="N314">
        <v>120805.49</v>
      </c>
      <c r="O314">
        <v>120805.49</v>
      </c>
      <c r="P314">
        <v>170406.99</v>
      </c>
      <c r="Q314">
        <v>170406.99</v>
      </c>
      <c r="R314">
        <v>170406.99</v>
      </c>
      <c r="S314">
        <v>170406.99</v>
      </c>
      <c r="T314">
        <v>151616.98000000001</v>
      </c>
      <c r="U314">
        <v>151616.98000000001</v>
      </c>
      <c r="V314">
        <v>151616.98000000001</v>
      </c>
      <c r="W314">
        <v>151616.98000000001</v>
      </c>
      <c r="X314">
        <v>465567.12</v>
      </c>
      <c r="Y314">
        <v>465567.12</v>
      </c>
      <c r="Z314">
        <v>465567.12</v>
      </c>
      <c r="AA314">
        <v>465567.12</v>
      </c>
      <c r="AB314">
        <v>161283.19</v>
      </c>
      <c r="AC314">
        <v>161283.19</v>
      </c>
      <c r="AD314">
        <v>161283.19</v>
      </c>
      <c r="AE314">
        <v>161283.19</v>
      </c>
      <c r="AF314">
        <v>136174.87</v>
      </c>
      <c r="AG314">
        <v>136174.87</v>
      </c>
      <c r="AH314">
        <v>136174.87</v>
      </c>
      <c r="AI314">
        <v>136174.87</v>
      </c>
      <c r="AJ314">
        <v>148747.23000000001</v>
      </c>
      <c r="AK314">
        <v>148747.23000000001</v>
      </c>
      <c r="AL314">
        <v>148747.23000000001</v>
      </c>
      <c r="AM314">
        <v>148747.23000000001</v>
      </c>
      <c r="AN314">
        <v>78553.19</v>
      </c>
      <c r="AO314">
        <v>78553.19</v>
      </c>
      <c r="AP314">
        <v>78553.19</v>
      </c>
      <c r="AQ314">
        <v>78553.19</v>
      </c>
      <c r="AR314">
        <v>63107.12</v>
      </c>
      <c r="AS314">
        <v>63107.12</v>
      </c>
      <c r="AT314">
        <v>63107.12</v>
      </c>
      <c r="AU314">
        <v>63107.12</v>
      </c>
      <c r="AV314">
        <v>25934.75</v>
      </c>
      <c r="AW314">
        <v>25934.75</v>
      </c>
      <c r="AX314">
        <v>25934.75</v>
      </c>
      <c r="AY314">
        <v>25934.75</v>
      </c>
      <c r="AZ314">
        <v>19539.86</v>
      </c>
      <c r="BA314">
        <v>19539.86</v>
      </c>
      <c r="BB314">
        <v>19539.86</v>
      </c>
      <c r="BC314">
        <v>19540</v>
      </c>
      <c r="BD314">
        <v>18362</v>
      </c>
      <c r="BE314">
        <v>18361</v>
      </c>
      <c r="BF314">
        <v>18361</v>
      </c>
      <c r="BG314">
        <v>18361</v>
      </c>
    </row>
    <row r="315" spans="1:59">
      <c r="A315" t="s">
        <v>631</v>
      </c>
      <c r="B315">
        <v>857081.57</v>
      </c>
      <c r="C315">
        <v>557065.88</v>
      </c>
      <c r="D315">
        <v>391123.35</v>
      </c>
      <c r="E315">
        <v>292685.53999999998</v>
      </c>
      <c r="F315">
        <v>253021.27</v>
      </c>
      <c r="G315">
        <v>292415.82</v>
      </c>
      <c r="H315">
        <v>390656.67</v>
      </c>
      <c r="I315">
        <v>270926.88</v>
      </c>
      <c r="J315">
        <v>273822.69</v>
      </c>
      <c r="K315">
        <v>212016.77</v>
      </c>
      <c r="L315">
        <v>306601.14</v>
      </c>
      <c r="M315">
        <v>304641.36</v>
      </c>
      <c r="N315">
        <v>233108.72</v>
      </c>
      <c r="O315">
        <v>256115.89</v>
      </c>
      <c r="P315">
        <v>120805.49</v>
      </c>
      <c r="Q315">
        <v>217699.64</v>
      </c>
      <c r="R315">
        <v>384248.23</v>
      </c>
      <c r="S315">
        <v>159400.39000000001</v>
      </c>
      <c r="T315">
        <v>170406.99</v>
      </c>
      <c r="U315">
        <v>329236.98</v>
      </c>
      <c r="V315">
        <v>144087.26999999999</v>
      </c>
      <c r="W315">
        <v>182738.16</v>
      </c>
      <c r="X315">
        <v>151616.98000000001</v>
      </c>
      <c r="Y315">
        <v>220206.55</v>
      </c>
      <c r="Z315">
        <v>431668.62</v>
      </c>
      <c r="AA315">
        <v>228662.63</v>
      </c>
      <c r="AB315">
        <v>465567.12</v>
      </c>
      <c r="AC315">
        <v>299457.95</v>
      </c>
      <c r="AD315">
        <v>260758.51</v>
      </c>
      <c r="AE315">
        <v>211230.78</v>
      </c>
      <c r="AF315">
        <v>161283.19</v>
      </c>
      <c r="AG315">
        <v>229166.35</v>
      </c>
      <c r="AH315">
        <v>138976.54</v>
      </c>
      <c r="AI315">
        <v>137383.99</v>
      </c>
      <c r="AJ315">
        <v>136174.87</v>
      </c>
      <c r="AK315">
        <v>116377.87</v>
      </c>
      <c r="AL315">
        <v>66152.31</v>
      </c>
      <c r="AM315">
        <v>105342.91</v>
      </c>
      <c r="AN315">
        <v>148747.23000000001</v>
      </c>
      <c r="AO315">
        <v>139555.68</v>
      </c>
      <c r="AP315">
        <v>66057.570000000007</v>
      </c>
      <c r="AQ315">
        <v>241569.14</v>
      </c>
      <c r="AR315">
        <v>78553.19</v>
      </c>
      <c r="AS315">
        <v>53141.21</v>
      </c>
      <c r="AT315">
        <v>117563.9</v>
      </c>
      <c r="AU315">
        <v>118347.92</v>
      </c>
      <c r="AV315">
        <v>63107.12</v>
      </c>
      <c r="AW315">
        <v>121461.83</v>
      </c>
      <c r="AX315">
        <v>39968.01</v>
      </c>
      <c r="AY315">
        <v>45885.97</v>
      </c>
      <c r="AZ315">
        <v>25934.75</v>
      </c>
      <c r="BA315">
        <v>38342.620000000003</v>
      </c>
      <c r="BB315">
        <v>9107.66</v>
      </c>
      <c r="BC315">
        <v>19150</v>
      </c>
      <c r="BD315">
        <v>19540</v>
      </c>
      <c r="BE315">
        <v>26548</v>
      </c>
      <c r="BF315">
        <v>7580</v>
      </c>
      <c r="BG315">
        <v>15182</v>
      </c>
    </row>
    <row r="316" spans="1:59">
      <c r="A316" t="s">
        <v>632</v>
      </c>
      <c r="B316" t="s">
        <v>2080</v>
      </c>
      <c r="C316" t="s">
        <v>819</v>
      </c>
      <c r="D316" t="s">
        <v>820</v>
      </c>
      <c r="E316" t="s">
        <v>821</v>
      </c>
      <c r="F316" t="s">
        <v>730</v>
      </c>
      <c r="G316" t="s">
        <v>633</v>
      </c>
      <c r="H316" t="s">
        <v>634</v>
      </c>
      <c r="I316" t="s">
        <v>635</v>
      </c>
      <c r="J316" t="s">
        <v>636</v>
      </c>
      <c r="K316" t="s">
        <v>637</v>
      </c>
      <c r="L316" t="s">
        <v>638</v>
      </c>
      <c r="M316" t="s">
        <v>639</v>
      </c>
      <c r="N316" t="s">
        <v>640</v>
      </c>
      <c r="O316" t="s">
        <v>641</v>
      </c>
      <c r="P316" t="s">
        <v>642</v>
      </c>
      <c r="Q316" t="s">
        <v>643</v>
      </c>
      <c r="R316" t="s">
        <v>644</v>
      </c>
      <c r="S316" t="s">
        <v>645</v>
      </c>
      <c r="T316" t="s">
        <v>646</v>
      </c>
      <c r="U316" t="s">
        <v>647</v>
      </c>
      <c r="V316" t="s">
        <v>648</v>
      </c>
      <c r="W316" t="s">
        <v>649</v>
      </c>
      <c r="X316" t="s">
        <v>650</v>
      </c>
      <c r="Y316" t="s">
        <v>651</v>
      </c>
      <c r="Z316" t="s">
        <v>652</v>
      </c>
      <c r="AA316" t="s">
        <v>653</v>
      </c>
      <c r="AB316" t="s">
        <v>654</v>
      </c>
      <c r="AC316" t="s">
        <v>655</v>
      </c>
      <c r="AD316" t="s">
        <v>656</v>
      </c>
      <c r="AE316" t="s">
        <v>657</v>
      </c>
      <c r="AF316" t="s">
        <v>658</v>
      </c>
      <c r="AG316" t="s">
        <v>659</v>
      </c>
      <c r="AH316" t="s">
        <v>660</v>
      </c>
      <c r="AI316" t="s">
        <v>661</v>
      </c>
      <c r="AJ316" t="s">
        <v>662</v>
      </c>
      <c r="AK316" t="s">
        <v>663</v>
      </c>
      <c r="AL316" t="s">
        <v>664</v>
      </c>
      <c r="AM316" t="s">
        <v>665</v>
      </c>
      <c r="AN316" t="s">
        <v>666</v>
      </c>
      <c r="AO316" t="s">
        <v>667</v>
      </c>
      <c r="AP316" t="s">
        <v>668</v>
      </c>
      <c r="AQ316" t="s">
        <v>669</v>
      </c>
      <c r="AR316" t="s">
        <v>670</v>
      </c>
      <c r="AS316" t="s">
        <v>671</v>
      </c>
      <c r="AT316" t="s">
        <v>672</v>
      </c>
      <c r="AU316" t="s">
        <v>673</v>
      </c>
      <c r="AV316" t="s">
        <v>674</v>
      </c>
      <c r="AW316" t="s">
        <v>675</v>
      </c>
      <c r="AX316" t="s">
        <v>676</v>
      </c>
      <c r="AY316" t="s">
        <v>677</v>
      </c>
      <c r="AZ316" t="s">
        <v>678</v>
      </c>
      <c r="BA316" t="s">
        <v>679</v>
      </c>
      <c r="BB316" t="s">
        <v>680</v>
      </c>
      <c r="BC316" t="s">
        <v>681</v>
      </c>
      <c r="BD316" t="s">
        <v>682</v>
      </c>
      <c r="BE316" t="s">
        <v>683</v>
      </c>
      <c r="BF316" t="s">
        <v>684</v>
      </c>
      <c r="BG316" t="s">
        <v>685</v>
      </c>
    </row>
    <row r="317" spans="1:59">
      <c r="A317" t="s">
        <v>686</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822</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19" spans="1:59">
      <c r="A319" t="s">
        <v>688</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f t="shared" ref="B351:O354" si="9">IFERROR(VLOOKUP($B$350,$4:$126,MATCH($Q351&amp;"/"&amp;B$348,$2:$2,0),FALSE),"")</f>
        <v>15182</v>
      </c>
      <c r="C351" s="7">
        <f t="shared" si="9"/>
        <v>19150</v>
      </c>
      <c r="D351" s="7">
        <f t="shared" si="9"/>
        <v>45885.97</v>
      </c>
      <c r="E351" s="7">
        <f t="shared" si="9"/>
        <v>118347.92</v>
      </c>
      <c r="F351" s="7">
        <f t="shared" si="9"/>
        <v>241569.14</v>
      </c>
      <c r="G351" s="7">
        <f t="shared" si="9"/>
        <v>105342.91</v>
      </c>
      <c r="H351" s="7">
        <f t="shared" si="9"/>
        <v>137383.99</v>
      </c>
      <c r="I351" s="7">
        <f t="shared" si="9"/>
        <v>211230.78</v>
      </c>
      <c r="J351" s="7">
        <f t="shared" si="9"/>
        <v>228662.63</v>
      </c>
      <c r="K351" s="7">
        <f t="shared" si="9"/>
        <v>182738.16</v>
      </c>
      <c r="L351" s="7">
        <f t="shared" si="9"/>
        <v>159400.39000000001</v>
      </c>
      <c r="M351" s="7">
        <f t="shared" si="9"/>
        <v>256115.89</v>
      </c>
      <c r="N351" s="8">
        <f t="shared" si="9"/>
        <v>212016.77</v>
      </c>
      <c r="O351" s="8">
        <f t="shared" si="9"/>
        <v>292415.82</v>
      </c>
      <c r="P351" s="6"/>
      <c r="Q351" s="9" t="s">
        <v>12</v>
      </c>
    </row>
    <row r="352" spans="1:53">
      <c r="B352" s="7">
        <f t="shared" si="9"/>
        <v>7581</v>
      </c>
      <c r="C352" s="7">
        <f t="shared" si="9"/>
        <v>9107.66</v>
      </c>
      <c r="D352" s="7">
        <f t="shared" si="9"/>
        <v>39968.01</v>
      </c>
      <c r="E352" s="7">
        <f t="shared" si="9"/>
        <v>117563.9</v>
      </c>
      <c r="F352" s="7">
        <f t="shared" si="9"/>
        <v>66057.570000000007</v>
      </c>
      <c r="G352" s="7">
        <f t="shared" si="9"/>
        <v>66152.31</v>
      </c>
      <c r="H352" s="7">
        <f t="shared" si="9"/>
        <v>138976.54</v>
      </c>
      <c r="I352" s="7">
        <f t="shared" si="9"/>
        <v>260758.51</v>
      </c>
      <c r="J352" s="7">
        <f t="shared" si="9"/>
        <v>431668.62</v>
      </c>
      <c r="K352" s="7">
        <f t="shared" si="9"/>
        <v>144087.26999999999</v>
      </c>
      <c r="L352" s="7">
        <f t="shared" si="9"/>
        <v>384248.23</v>
      </c>
      <c r="M352" s="7">
        <f t="shared" si="9"/>
        <v>233108.72</v>
      </c>
      <c r="N352" s="8">
        <f t="shared" si="9"/>
        <v>273822.69</v>
      </c>
      <c r="O352" s="8">
        <f t="shared" si="9"/>
        <v>253021.27</v>
      </c>
      <c r="P352" s="6"/>
      <c r="Q352" s="9" t="s">
        <v>13</v>
      </c>
    </row>
    <row r="353" spans="2:17">
      <c r="B353" s="7">
        <f t="shared" si="9"/>
        <v>26548</v>
      </c>
      <c r="C353" s="7">
        <f t="shared" si="9"/>
        <v>38342.620000000003</v>
      </c>
      <c r="D353" s="7">
        <f t="shared" si="9"/>
        <v>121461.83</v>
      </c>
      <c r="E353" s="7">
        <f t="shared" si="9"/>
        <v>53141.21</v>
      </c>
      <c r="F353" s="7">
        <f t="shared" si="9"/>
        <v>139555.68</v>
      </c>
      <c r="G353" s="7">
        <f t="shared" si="9"/>
        <v>116377.87</v>
      </c>
      <c r="H353" s="7">
        <f t="shared" si="9"/>
        <v>229166.35</v>
      </c>
      <c r="I353" s="7">
        <f t="shared" si="9"/>
        <v>299457.95</v>
      </c>
      <c r="J353" s="7">
        <f t="shared" si="9"/>
        <v>220206.55</v>
      </c>
      <c r="K353" s="7">
        <f t="shared" si="9"/>
        <v>329236.98</v>
      </c>
      <c r="L353" s="7">
        <f t="shared" si="9"/>
        <v>217699.64</v>
      </c>
      <c r="M353" s="7">
        <f t="shared" si="9"/>
        <v>304641.36</v>
      </c>
      <c r="N353" s="8">
        <f t="shared" si="9"/>
        <v>270926.88</v>
      </c>
      <c r="O353" s="8">
        <f t="shared" si="9"/>
        <v>292685.53999999998</v>
      </c>
      <c r="P353" s="6"/>
      <c r="Q353" s="9" t="s">
        <v>14</v>
      </c>
    </row>
    <row r="354" spans="2:17">
      <c r="B354" s="7">
        <f t="shared" si="9"/>
        <v>19540</v>
      </c>
      <c r="C354" s="7">
        <f t="shared" si="9"/>
        <v>25934.75</v>
      </c>
      <c r="D354" s="7">
        <f t="shared" si="9"/>
        <v>63107.12</v>
      </c>
      <c r="E354" s="7">
        <f t="shared" si="9"/>
        <v>78553.19</v>
      </c>
      <c r="F354" s="7">
        <f t="shared" si="9"/>
        <v>148747.23000000001</v>
      </c>
      <c r="G354" s="7">
        <f t="shared" si="9"/>
        <v>136174.87</v>
      </c>
      <c r="H354" s="7">
        <f t="shared" si="9"/>
        <v>161283.19</v>
      </c>
      <c r="I354" s="7">
        <f t="shared" si="9"/>
        <v>465567.12</v>
      </c>
      <c r="J354" s="7">
        <f t="shared" si="9"/>
        <v>151616.98000000001</v>
      </c>
      <c r="K354" s="7">
        <f t="shared" si="9"/>
        <v>170406.99</v>
      </c>
      <c r="L354" s="7">
        <f t="shared" si="9"/>
        <v>120805.49</v>
      </c>
      <c r="M354" s="7">
        <f t="shared" si="9"/>
        <v>306601.14</v>
      </c>
      <c r="N354" s="8">
        <f>IFERROR(VLOOKUP($B$350,$4:$126,MATCH($Q354&amp;"/"&amp;N$348,$2:$2,0),FALSE),IFERROR(VLOOKUP($B$350,$4:$126,MATCH($Q353&amp;"/"&amp;N$348,$2:$2,0),FALSE),IFERROR(VLOOKUP($B$350,$4:$126,MATCH($Q352&amp;"/"&amp;N$348,$2:$2,0),FALSE),IFERROR(VLOOKUP($B$350,$4:$126,MATCH($Q351&amp;"/"&amp;N$348,$2:$2,0),FALSE),""))))</f>
        <v>390656.67</v>
      </c>
      <c r="O354" s="8">
        <f>IFERROR(VLOOKUP($B$350,$4:$126,MATCH($Q354&amp;"/"&amp;O$348,$2:$2,0),FALSE),IFERROR(VLOOKUP($B$350,$4:$126,MATCH($Q353&amp;"/"&amp;O$348,$2:$2,0),FALSE),IFERROR(VLOOKUP($B$350,$4:$126,MATCH($Q352&amp;"/"&amp;O$348,$2:$2,0),FALSE),IFERROR(VLOOKUP($B$350,$4:$126,MATCH($Q351&amp;"/"&amp;O$348,$2:$2,0),FALSE),""))))</f>
        <v>391123.35</v>
      </c>
      <c r="P354" s="6"/>
      <c r="Q354" s="9" t="s">
        <v>15</v>
      </c>
    </row>
    <row r="355" spans="2:17">
      <c r="B355" s="12">
        <f t="shared" ref="B355:O355" si="10">+B354/B$402</f>
        <v>5.780957337185727E-3</v>
      </c>
      <c r="C355" s="12">
        <f t="shared" si="10"/>
        <v>7.3755448350567984E-3</v>
      </c>
      <c r="D355" s="12">
        <f t="shared" si="10"/>
        <v>1.4861136102882396E-2</v>
      </c>
      <c r="E355" s="12">
        <f t="shared" si="10"/>
        <v>1.7521084592416192E-2</v>
      </c>
      <c r="F355" s="12">
        <f t="shared" si="10"/>
        <v>2.5774424774086428E-2</v>
      </c>
      <c r="G355" s="12">
        <f t="shared" si="10"/>
        <v>2.0402439358281382E-2</v>
      </c>
      <c r="H355" s="12">
        <f t="shared" si="10"/>
        <v>1.7125017576606658E-2</v>
      </c>
      <c r="I355" s="12">
        <f t="shared" si="10"/>
        <v>4.8190146358624716E-2</v>
      </c>
      <c r="J355" s="12">
        <f t="shared" si="10"/>
        <v>1.3329924267562581E-2</v>
      </c>
      <c r="K355" s="12">
        <f t="shared" si="10"/>
        <v>1.3496889599484706E-2</v>
      </c>
      <c r="L355" s="12">
        <f t="shared" si="10"/>
        <v>9.8463842646489483E-3</v>
      </c>
      <c r="M355" s="12">
        <f t="shared" si="10"/>
        <v>1.9711283171315087E-2</v>
      </c>
      <c r="N355" s="12">
        <f t="shared" si="10"/>
        <v>2.1528630200322949E-2</v>
      </c>
      <c r="O355" s="12">
        <f t="shared" si="10"/>
        <v>1.9253042961261072E-2</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f t="shared" ref="B357:O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c r="B360" s="8">
        <f t="shared" ref="B360:O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400053.07</v>
      </c>
      <c r="G360" s="8">
        <f t="shared" si="12"/>
        <v>0</v>
      </c>
      <c r="H360" s="8">
        <f t="shared" si="12"/>
        <v>0</v>
      </c>
      <c r="I360" s="8">
        <f t="shared" si="12"/>
        <v>0</v>
      </c>
      <c r="J360" s="8">
        <f t="shared" si="12"/>
        <v>0</v>
      </c>
      <c r="K360" s="8">
        <f t="shared" si="12"/>
        <v>0</v>
      </c>
      <c r="L360" s="8">
        <f t="shared" si="12"/>
        <v>0</v>
      </c>
      <c r="M360" s="8">
        <f t="shared" si="12"/>
        <v>0</v>
      </c>
      <c r="N360" s="8">
        <f t="shared" si="12"/>
        <v>0</v>
      </c>
      <c r="O360" s="8">
        <f t="shared" si="12"/>
        <v>0</v>
      </c>
      <c r="P360" s="6"/>
      <c r="Q360" s="9" t="s">
        <v>15</v>
      </c>
    </row>
    <row r="361" spans="2:17">
      <c r="B361" s="12">
        <f t="shared" ref="B361:O361" si="13">+B360/B$402</f>
        <v>0</v>
      </c>
      <c r="C361" s="12">
        <f t="shared" si="13"/>
        <v>0</v>
      </c>
      <c r="D361" s="12">
        <f t="shared" si="13"/>
        <v>0</v>
      </c>
      <c r="E361" s="12">
        <f t="shared" si="13"/>
        <v>0</v>
      </c>
      <c r="F361" s="12">
        <f t="shared" si="13"/>
        <v>6.9319864029450035E-2</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f t="shared" ref="B363:O366" si="14">IFERROR(VLOOKUP($B$362,$4:$126,MATCH($Q363&amp;"/"&amp;B$348,$2:$2,0),FALSE),"")</f>
        <v>108942</v>
      </c>
      <c r="C363" s="8">
        <f t="shared" si="14"/>
        <v>100880</v>
      </c>
      <c r="D363" s="8">
        <f t="shared" si="14"/>
        <v>119288.26</v>
      </c>
      <c r="E363" s="8">
        <f t="shared" si="14"/>
        <v>117541.56</v>
      </c>
      <c r="F363" s="8">
        <f t="shared" si="14"/>
        <v>135234.82999999999</v>
      </c>
      <c r="G363" s="8">
        <f t="shared" si="14"/>
        <v>166608.39000000001</v>
      </c>
      <c r="H363" s="8">
        <f t="shared" si="14"/>
        <v>271077.90999999997</v>
      </c>
      <c r="I363" s="8">
        <f t="shared" si="14"/>
        <v>292086.17</v>
      </c>
      <c r="J363" s="8">
        <f t="shared" si="14"/>
        <v>339632.98</v>
      </c>
      <c r="K363" s="8">
        <f t="shared" si="14"/>
        <v>264587.96999999997</v>
      </c>
      <c r="L363" s="8">
        <f t="shared" si="14"/>
        <v>267175.01</v>
      </c>
      <c r="M363" s="8">
        <f t="shared" si="14"/>
        <v>369193.65</v>
      </c>
      <c r="N363" s="8">
        <f t="shared" si="14"/>
        <v>624958.47</v>
      </c>
      <c r="O363" s="8">
        <f t="shared" si="14"/>
        <v>544902.92000000004</v>
      </c>
      <c r="P363" s="6"/>
      <c r="Q363" s="9" t="s">
        <v>12</v>
      </c>
    </row>
    <row r="364" spans="2:17">
      <c r="B364" s="8">
        <f t="shared" si="14"/>
        <v>109743</v>
      </c>
      <c r="C364" s="8">
        <f t="shared" si="14"/>
        <v>100501.79</v>
      </c>
      <c r="D364" s="8">
        <f t="shared" si="14"/>
        <v>107030.96</v>
      </c>
      <c r="E364" s="8">
        <f t="shared" si="14"/>
        <v>149197.96</v>
      </c>
      <c r="F364" s="8">
        <f t="shared" si="14"/>
        <v>150210</v>
      </c>
      <c r="G364" s="8">
        <f t="shared" si="14"/>
        <v>166134.35999999999</v>
      </c>
      <c r="H364" s="8">
        <f t="shared" si="14"/>
        <v>250040.05</v>
      </c>
      <c r="I364" s="8">
        <f t="shared" si="14"/>
        <v>257492.63</v>
      </c>
      <c r="J364" s="8">
        <f t="shared" si="14"/>
        <v>333959.01</v>
      </c>
      <c r="K364" s="8">
        <f t="shared" si="14"/>
        <v>323051.7</v>
      </c>
      <c r="L364" s="8">
        <f t="shared" si="14"/>
        <v>279257.74</v>
      </c>
      <c r="M364" s="8">
        <f t="shared" si="14"/>
        <v>319624.68</v>
      </c>
      <c r="N364" s="8">
        <f t="shared" si="14"/>
        <v>598138.03</v>
      </c>
      <c r="O364" s="8">
        <f t="shared" si="14"/>
        <v>751861.23</v>
      </c>
      <c r="P364" s="6"/>
      <c r="Q364" s="9" t="s">
        <v>13</v>
      </c>
    </row>
    <row r="365" spans="2:17">
      <c r="B365" s="8">
        <f t="shared" si="14"/>
        <v>118818</v>
      </c>
      <c r="C365" s="8">
        <f t="shared" si="14"/>
        <v>100906.49</v>
      </c>
      <c r="D365" s="8">
        <f t="shared" si="14"/>
        <v>143988.25</v>
      </c>
      <c r="E365" s="8">
        <f t="shared" si="14"/>
        <v>166311.62</v>
      </c>
      <c r="F365" s="8">
        <f t="shared" si="14"/>
        <v>172188.63</v>
      </c>
      <c r="G365" s="8">
        <f t="shared" si="14"/>
        <v>222979.71</v>
      </c>
      <c r="H365" s="8">
        <f t="shared" si="14"/>
        <v>251023.74</v>
      </c>
      <c r="I365" s="8">
        <f t="shared" si="14"/>
        <v>269004.56</v>
      </c>
      <c r="J365" s="8">
        <f t="shared" si="14"/>
        <v>328895.08</v>
      </c>
      <c r="K365" s="8">
        <f t="shared" si="14"/>
        <v>347147.65</v>
      </c>
      <c r="L365" s="8">
        <f t="shared" si="14"/>
        <v>331331.36</v>
      </c>
      <c r="M365" s="8">
        <f t="shared" si="14"/>
        <v>428359.8</v>
      </c>
      <c r="N365" s="8">
        <f t="shared" si="14"/>
        <v>562300.16000000003</v>
      </c>
      <c r="O365" s="8">
        <f t="shared" si="14"/>
        <v>1122866.3500000001</v>
      </c>
      <c r="P365" s="6"/>
      <c r="Q365" s="9" t="s">
        <v>14</v>
      </c>
    </row>
    <row r="366" spans="2:17">
      <c r="B366" s="8">
        <f t="shared" si="14"/>
        <v>112148</v>
      </c>
      <c r="C366" s="8">
        <f t="shared" si="14"/>
        <v>108507.98</v>
      </c>
      <c r="D366" s="8">
        <f t="shared" si="14"/>
        <v>114555.34</v>
      </c>
      <c r="E366" s="8">
        <f t="shared" si="14"/>
        <v>120697.57</v>
      </c>
      <c r="F366" s="8">
        <f t="shared" si="14"/>
        <v>162960.56</v>
      </c>
      <c r="G366" s="8">
        <f t="shared" si="14"/>
        <v>253343.65</v>
      </c>
      <c r="H366" s="8">
        <f t="shared" si="14"/>
        <v>302564.32</v>
      </c>
      <c r="I366" s="8">
        <f t="shared" si="14"/>
        <v>276558.11</v>
      </c>
      <c r="J366" s="8">
        <f t="shared" si="14"/>
        <v>298936.08</v>
      </c>
      <c r="K366" s="8">
        <f t="shared" si="14"/>
        <v>273464.93</v>
      </c>
      <c r="L366" s="8">
        <f t="shared" si="14"/>
        <v>333835.34999999998</v>
      </c>
      <c r="M366" s="8">
        <f t="shared" si="14"/>
        <v>556488.74</v>
      </c>
      <c r="N366" s="8">
        <f>IFERROR(VLOOKUP($B$362,$4:$126,MATCH($Q366&amp;"/"&amp;N$348,$2:$2,0),FALSE),IFERROR(VLOOKUP($B$362,$4:$126,MATCH($Q365&amp;"/"&amp;N$348,$2:$2,0),FALSE),IFERROR(VLOOKUP($B$362,$4:$126,MATCH($Q364&amp;"/"&amp;N$348,$2:$2,0),FALSE),IFERROR(VLOOKUP($B$362,$4:$126,MATCH($Q363&amp;"/"&amp;N$348,$2:$2,0),FALSE),""))))</f>
        <v>533115.93000000005</v>
      </c>
      <c r="O366" s="8">
        <f>IFERROR(VLOOKUP($B$362,$4:$126,MATCH($Q366&amp;"/"&amp;O$348,$2:$2,0),FALSE),IFERROR(VLOOKUP($B$362,$4:$126,MATCH($Q365&amp;"/"&amp;O$348,$2:$2,0),FALSE),IFERROR(VLOOKUP($B$362,$4:$126,MATCH($Q364&amp;"/"&amp;O$348,$2:$2,0),FALSE),IFERROR(VLOOKUP($B$362,$4:$126,MATCH($Q363&amp;"/"&amp;O$348,$2:$2,0),FALSE),""))))</f>
        <v>979782.8</v>
      </c>
      <c r="P366" s="6"/>
      <c r="Q366" s="9" t="s">
        <v>15</v>
      </c>
    </row>
    <row r="367" spans="2:17">
      <c r="B367" s="12">
        <f t="shared" ref="B367:O367" si="15">+B366/B$402</f>
        <v>3.3179263226750508E-2</v>
      </c>
      <c r="C367" s="12">
        <f t="shared" si="15"/>
        <v>3.0858422442917182E-2</v>
      </c>
      <c r="D367" s="12">
        <f t="shared" si="15"/>
        <v>2.6976710378352992E-2</v>
      </c>
      <c r="E367" s="12">
        <f t="shared" si="15"/>
        <v>2.692127886937596E-2</v>
      </c>
      <c r="F367" s="12">
        <f t="shared" si="15"/>
        <v>2.8237263274502641E-2</v>
      </c>
      <c r="G367" s="12">
        <f t="shared" si="15"/>
        <v>3.7957285774759056E-2</v>
      </c>
      <c r="H367" s="12">
        <f t="shared" si="15"/>
        <v>3.2126220333650646E-2</v>
      </c>
      <c r="I367" s="12">
        <f t="shared" si="15"/>
        <v>2.86261104468989E-2</v>
      </c>
      <c r="J367" s="12">
        <f t="shared" si="15"/>
        <v>2.6281985746200914E-2</v>
      </c>
      <c r="K367" s="12">
        <f t="shared" si="15"/>
        <v>2.1659475174937444E-2</v>
      </c>
      <c r="L367" s="12">
        <f t="shared" si="15"/>
        <v>2.7209617188950385E-2</v>
      </c>
      <c r="M367" s="12">
        <f t="shared" si="15"/>
        <v>3.5776472115492904E-2</v>
      </c>
      <c r="N367" s="12">
        <f t="shared" si="15"/>
        <v>2.9379392679693035E-2</v>
      </c>
      <c r="O367" s="12">
        <f t="shared" si="15"/>
        <v>4.8229798453875657E-2</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f t="shared" ref="B369:O372" si="16">IFERROR(VLOOKUP($B$368,$4:$126,MATCH($Q369&amp;"/"&amp;B$348,$2:$2,0),FALSE),"")</f>
        <v>126137</v>
      </c>
      <c r="C369" s="8">
        <f t="shared" si="16"/>
        <v>161039</v>
      </c>
      <c r="D369" s="8">
        <f t="shared" si="16"/>
        <v>204788.98</v>
      </c>
      <c r="E369" s="8">
        <f t="shared" si="16"/>
        <v>256665.97</v>
      </c>
      <c r="F369" s="8">
        <f t="shared" si="16"/>
        <v>330368.71000000002</v>
      </c>
      <c r="G369" s="8">
        <f t="shared" si="16"/>
        <v>396933.99</v>
      </c>
      <c r="H369" s="8">
        <f t="shared" si="16"/>
        <v>474129.18</v>
      </c>
      <c r="I369" s="8">
        <f t="shared" si="16"/>
        <v>496196.2</v>
      </c>
      <c r="J369" s="8">
        <f t="shared" si="16"/>
        <v>513582.34</v>
      </c>
      <c r="K369" s="8">
        <f t="shared" si="16"/>
        <v>555863.80000000005</v>
      </c>
      <c r="L369" s="8">
        <f t="shared" si="16"/>
        <v>559348.27</v>
      </c>
      <c r="M369" s="8">
        <f t="shared" si="16"/>
        <v>563948.93000000005</v>
      </c>
      <c r="N369" s="8">
        <f t="shared" si="16"/>
        <v>583678.46</v>
      </c>
      <c r="O369" s="8">
        <f t="shared" si="16"/>
        <v>638462.31000000006</v>
      </c>
      <c r="P369" s="6"/>
      <c r="Q369" s="9" t="s">
        <v>12</v>
      </c>
    </row>
    <row r="370" spans="1:17">
      <c r="B370" s="8">
        <f t="shared" si="16"/>
        <v>137337</v>
      </c>
      <c r="C370" s="8">
        <f t="shared" si="16"/>
        <v>174633.99</v>
      </c>
      <c r="D370" s="8">
        <f t="shared" si="16"/>
        <v>223586.55</v>
      </c>
      <c r="E370" s="8">
        <f t="shared" si="16"/>
        <v>284107.61</v>
      </c>
      <c r="F370" s="8">
        <f t="shared" si="16"/>
        <v>346231.03999999998</v>
      </c>
      <c r="G370" s="8">
        <f t="shared" si="16"/>
        <v>431454.26</v>
      </c>
      <c r="H370" s="8">
        <f t="shared" si="16"/>
        <v>469999.67</v>
      </c>
      <c r="I370" s="8">
        <f t="shared" si="16"/>
        <v>513734.96</v>
      </c>
      <c r="J370" s="8">
        <f t="shared" si="16"/>
        <v>530950.05000000005</v>
      </c>
      <c r="K370" s="8">
        <f t="shared" si="16"/>
        <v>559802.13</v>
      </c>
      <c r="L370" s="8">
        <f t="shared" si="16"/>
        <v>570341.09</v>
      </c>
      <c r="M370" s="8">
        <f t="shared" si="16"/>
        <v>602098.46</v>
      </c>
      <c r="N370" s="8">
        <f t="shared" si="16"/>
        <v>565292.78</v>
      </c>
      <c r="O370" s="8">
        <f t="shared" si="16"/>
        <v>619245.61</v>
      </c>
      <c r="P370" s="6"/>
      <c r="Q370" s="9" t="s">
        <v>13</v>
      </c>
    </row>
    <row r="371" spans="1:17">
      <c r="B371" s="8">
        <f t="shared" si="16"/>
        <v>147803</v>
      </c>
      <c r="C371" s="8">
        <f t="shared" si="16"/>
        <v>191854.55</v>
      </c>
      <c r="D371" s="8">
        <f t="shared" si="16"/>
        <v>228365.62</v>
      </c>
      <c r="E371" s="8">
        <f t="shared" si="16"/>
        <v>316122.71000000002</v>
      </c>
      <c r="F371" s="8">
        <f t="shared" si="16"/>
        <v>344193.31</v>
      </c>
      <c r="G371" s="8">
        <f t="shared" si="16"/>
        <v>460567.03</v>
      </c>
      <c r="H371" s="8">
        <f t="shared" si="16"/>
        <v>485270.9</v>
      </c>
      <c r="I371" s="8">
        <f t="shared" si="16"/>
        <v>537419.12</v>
      </c>
      <c r="J371" s="8">
        <f t="shared" si="16"/>
        <v>533355.6</v>
      </c>
      <c r="K371" s="8">
        <f t="shared" si="16"/>
        <v>580907.93999999994</v>
      </c>
      <c r="L371" s="8">
        <f t="shared" si="16"/>
        <v>560105.31999999995</v>
      </c>
      <c r="M371" s="8">
        <f t="shared" si="16"/>
        <v>635080.06999999995</v>
      </c>
      <c r="N371" s="8">
        <f t="shared" si="16"/>
        <v>606548.12</v>
      </c>
      <c r="O371" s="8">
        <f t="shared" si="16"/>
        <v>653549.15</v>
      </c>
      <c r="P371" s="6"/>
      <c r="Q371" s="9" t="s">
        <v>14</v>
      </c>
    </row>
    <row r="372" spans="1:17">
      <c r="B372" s="8">
        <f t="shared" si="16"/>
        <v>155575</v>
      </c>
      <c r="C372" s="8">
        <f t="shared" si="16"/>
        <v>199343.8</v>
      </c>
      <c r="D372" s="8">
        <f t="shared" si="16"/>
        <v>241050.63</v>
      </c>
      <c r="E372" s="8">
        <f t="shared" si="16"/>
        <v>324990.01</v>
      </c>
      <c r="F372" s="8">
        <f t="shared" si="16"/>
        <v>384326.62</v>
      </c>
      <c r="G372" s="8">
        <f t="shared" si="16"/>
        <v>481290.18</v>
      </c>
      <c r="H372" s="8">
        <f t="shared" si="16"/>
        <v>476498.43</v>
      </c>
      <c r="I372" s="8">
        <f t="shared" si="16"/>
        <v>542221.17000000004</v>
      </c>
      <c r="J372" s="8">
        <f t="shared" si="16"/>
        <v>540100.79</v>
      </c>
      <c r="K372" s="8">
        <f t="shared" si="16"/>
        <v>564334.49</v>
      </c>
      <c r="L372" s="8">
        <f t="shared" si="16"/>
        <v>557331.1</v>
      </c>
      <c r="M372" s="8">
        <f t="shared" si="16"/>
        <v>612753.84</v>
      </c>
      <c r="N372" s="8">
        <f>IFERROR(VLOOKUP($B$368,$4:$126,MATCH($Q372&amp;"/"&amp;N$348,$2:$2,0),FALSE),IFERROR(VLOOKUP($B$368,$4:$126,MATCH($Q371&amp;"/"&amp;N$348,$2:$2,0),FALSE),IFERROR(VLOOKUP($B$368,$4:$126,MATCH($Q370&amp;"/"&amp;N$348,$2:$2,0),FALSE),IFERROR(VLOOKUP($B$368,$4:$126,MATCH($Q369&amp;"/"&amp;N$348,$2:$2,0),FALSE),""))))</f>
        <v>661806.55000000005</v>
      </c>
      <c r="O372" s="8">
        <f>IFERROR(VLOOKUP($B$368,$4:$126,MATCH($Q372&amp;"/"&amp;O$348,$2:$2,0),FALSE),IFERROR(VLOOKUP($B$368,$4:$126,MATCH($Q371&amp;"/"&amp;O$348,$2:$2,0),FALSE),IFERROR(VLOOKUP($B$368,$4:$126,MATCH($Q370&amp;"/"&amp;O$348,$2:$2,0),FALSE),IFERROR(VLOOKUP($B$368,$4:$126,MATCH($Q369&amp;"/"&amp;O$348,$2:$2,0),FALSE),""))))</f>
        <v>650739.27</v>
      </c>
      <c r="P372" s="6"/>
      <c r="Q372" s="9" t="s">
        <v>15</v>
      </c>
    </row>
    <row r="373" spans="1:17">
      <c r="B373" s="12">
        <f t="shared" ref="B373:O373" si="17">+B372/B$402</f>
        <v>4.6027248604537843E-2</v>
      </c>
      <c r="C373" s="12">
        <f t="shared" si="17"/>
        <v>5.669108568583061E-2</v>
      </c>
      <c r="D373" s="12">
        <f t="shared" si="17"/>
        <v>5.6765167228603468E-2</v>
      </c>
      <c r="E373" s="12">
        <f t="shared" si="17"/>
        <v>7.2488175934041429E-2</v>
      </c>
      <c r="F373" s="12">
        <f t="shared" si="17"/>
        <v>6.6594837133228627E-2</v>
      </c>
      <c r="G373" s="12">
        <f t="shared" si="17"/>
        <v>7.2109440685982157E-2</v>
      </c>
      <c r="H373" s="12">
        <f t="shared" si="17"/>
        <v>5.0594510122074568E-2</v>
      </c>
      <c r="I373" s="12">
        <f t="shared" si="17"/>
        <v>5.6124490795322349E-2</v>
      </c>
      <c r="J373" s="12">
        <f t="shared" si="17"/>
        <v>4.7484804324362098E-2</v>
      </c>
      <c r="K373" s="12">
        <f t="shared" si="17"/>
        <v>4.4697464045996622E-2</v>
      </c>
      <c r="L373" s="12">
        <f t="shared" si="17"/>
        <v>4.5425883982917407E-2</v>
      </c>
      <c r="M373" s="12">
        <f t="shared" si="17"/>
        <v>3.9393736287316794E-2</v>
      </c>
      <c r="N373" s="12">
        <f t="shared" si="17"/>
        <v>3.6471381581943914E-2</v>
      </c>
      <c r="O373" s="12">
        <f t="shared" si="17"/>
        <v>3.2032634006355462E-2</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f t="shared" ref="B375:O378" si="18">IFERROR(VLOOKUP($B$374,$4:$126,MATCH($Q375&amp;"/"&amp;B$348,$2:$2,0),FALSE),"")</f>
        <v>271933</v>
      </c>
      <c r="C375" s="8">
        <f t="shared" si="18"/>
        <v>295681</v>
      </c>
      <c r="D375" s="8">
        <f t="shared" si="18"/>
        <v>481724.98</v>
      </c>
      <c r="E375" s="8">
        <f t="shared" si="18"/>
        <v>503127.29</v>
      </c>
      <c r="F375" s="8">
        <f t="shared" si="18"/>
        <v>765910.78</v>
      </c>
      <c r="G375" s="8">
        <f t="shared" si="18"/>
        <v>685756.12</v>
      </c>
      <c r="H375" s="8">
        <f t="shared" si="18"/>
        <v>977014.37</v>
      </c>
      <c r="I375" s="8">
        <f t="shared" si="18"/>
        <v>1033953.19</v>
      </c>
      <c r="J375" s="8">
        <f t="shared" si="18"/>
        <v>1152996.33</v>
      </c>
      <c r="K375" s="8">
        <f t="shared" si="18"/>
        <v>1044401.23</v>
      </c>
      <c r="L375" s="8">
        <f t="shared" si="18"/>
        <v>1077266.22</v>
      </c>
      <c r="M375" s="8">
        <f t="shared" si="18"/>
        <v>1438333.75</v>
      </c>
      <c r="N375" s="8">
        <f t="shared" si="18"/>
        <v>1551830.13</v>
      </c>
      <c r="O375" s="8">
        <f t="shared" si="18"/>
        <v>1591731.84</v>
      </c>
      <c r="P375" s="6"/>
      <c r="Q375" s="9" t="s">
        <v>12</v>
      </c>
    </row>
    <row r="376" spans="1:17">
      <c r="B376" s="8">
        <f t="shared" si="18"/>
        <v>287225</v>
      </c>
      <c r="C376" s="8">
        <f t="shared" si="18"/>
        <v>319627.24</v>
      </c>
      <c r="D376" s="8">
        <f t="shared" si="18"/>
        <v>435737.16</v>
      </c>
      <c r="E376" s="8">
        <f t="shared" si="18"/>
        <v>589824.81999999995</v>
      </c>
      <c r="F376" s="8">
        <f t="shared" si="18"/>
        <v>641934.75</v>
      </c>
      <c r="G376" s="8">
        <f t="shared" si="18"/>
        <v>701394.98</v>
      </c>
      <c r="H376" s="8">
        <f t="shared" si="18"/>
        <v>945207.03</v>
      </c>
      <c r="I376" s="8">
        <f t="shared" si="18"/>
        <v>1041935.97</v>
      </c>
      <c r="J376" s="8">
        <f t="shared" si="18"/>
        <v>1544339.72</v>
      </c>
      <c r="K376" s="8">
        <f t="shared" si="18"/>
        <v>1043421.89</v>
      </c>
      <c r="L376" s="8">
        <f t="shared" si="18"/>
        <v>1372772.21</v>
      </c>
      <c r="M376" s="8">
        <f t="shared" si="18"/>
        <v>1428250.85</v>
      </c>
      <c r="N376" s="8">
        <f t="shared" si="18"/>
        <v>1520892.92</v>
      </c>
      <c r="O376" s="8">
        <f t="shared" si="18"/>
        <v>1711855.92</v>
      </c>
      <c r="P376" s="6"/>
      <c r="Q376" s="9" t="s">
        <v>13</v>
      </c>
    </row>
    <row r="377" spans="1:17">
      <c r="B377" s="8">
        <f t="shared" si="18"/>
        <v>316014</v>
      </c>
      <c r="C377" s="8">
        <f t="shared" si="18"/>
        <v>354632.06</v>
      </c>
      <c r="D377" s="8">
        <f t="shared" si="18"/>
        <v>585432.23</v>
      </c>
      <c r="E377" s="8">
        <f t="shared" si="18"/>
        <v>561249.75</v>
      </c>
      <c r="F377" s="8">
        <f t="shared" si="18"/>
        <v>925085.91</v>
      </c>
      <c r="G377" s="8">
        <f t="shared" si="18"/>
        <v>1024461.08</v>
      </c>
      <c r="H377" s="8">
        <f t="shared" si="18"/>
        <v>979710.83</v>
      </c>
      <c r="I377" s="8">
        <f t="shared" si="18"/>
        <v>1117442.23</v>
      </c>
      <c r="J377" s="8">
        <f t="shared" si="18"/>
        <v>1092545.94</v>
      </c>
      <c r="K377" s="8">
        <f t="shared" si="18"/>
        <v>1275338.8600000001</v>
      </c>
      <c r="L377" s="8">
        <f t="shared" si="18"/>
        <v>1338401.24</v>
      </c>
      <c r="M377" s="8">
        <f t="shared" si="18"/>
        <v>1396310.79</v>
      </c>
      <c r="N377" s="8">
        <f t="shared" si="18"/>
        <v>1524240.15</v>
      </c>
      <c r="O377" s="8">
        <f t="shared" si="18"/>
        <v>2571226.17</v>
      </c>
      <c r="P377" s="6"/>
      <c r="Q377" s="9" t="s">
        <v>14</v>
      </c>
    </row>
    <row r="378" spans="1:17">
      <c r="B378" s="8">
        <f t="shared" si="18"/>
        <v>301525</v>
      </c>
      <c r="C378" s="8">
        <f t="shared" si="18"/>
        <v>388249.68</v>
      </c>
      <c r="D378" s="8">
        <f t="shared" si="18"/>
        <v>429610.85</v>
      </c>
      <c r="E378" s="8">
        <f t="shared" si="18"/>
        <v>602041.81000000006</v>
      </c>
      <c r="F378" s="8">
        <f t="shared" si="18"/>
        <v>1171260.5</v>
      </c>
      <c r="G378" s="8">
        <f t="shared" si="18"/>
        <v>982461.25</v>
      </c>
      <c r="H378" s="8">
        <f t="shared" si="18"/>
        <v>998075.25</v>
      </c>
      <c r="I378" s="8">
        <f t="shared" si="18"/>
        <v>1326442.75</v>
      </c>
      <c r="J378" s="8">
        <f t="shared" si="18"/>
        <v>1033286.58</v>
      </c>
      <c r="K378" s="8">
        <f t="shared" si="18"/>
        <v>1057487.8799999999</v>
      </c>
      <c r="L378" s="8">
        <f t="shared" si="18"/>
        <v>1039278.34</v>
      </c>
      <c r="M378" s="8">
        <f t="shared" si="18"/>
        <v>1499957.14</v>
      </c>
      <c r="N378" s="8">
        <f>IFERROR(VLOOKUP($B$374,$4:$126,MATCH($Q378&amp;"/"&amp;N$348,$2:$2,0),FALSE),IFERROR(VLOOKUP($B$374,$4:$126,MATCH($Q377&amp;"/"&amp;N$348,$2:$2,0),FALSE),IFERROR(VLOOKUP($B$374,$4:$126,MATCH($Q376&amp;"/"&amp;N$348,$2:$2,0),FALSE),IFERROR(VLOOKUP($B$374,$4:$126,MATCH($Q375&amp;"/"&amp;N$348,$2:$2,0),FALSE),""))))</f>
        <v>1767792.77</v>
      </c>
      <c r="O378" s="8">
        <f>IFERROR(VLOOKUP($B$374,$4:$126,MATCH($Q378&amp;"/"&amp;O$348,$2:$2,0),FALSE),IFERROR(VLOOKUP($B$374,$4:$126,MATCH($Q377&amp;"/"&amp;O$348,$2:$2,0),FALSE),IFERROR(VLOOKUP($B$374,$4:$126,MATCH($Q376&amp;"/"&amp;O$348,$2:$2,0),FALSE),IFERROR(VLOOKUP($B$374,$4:$126,MATCH($Q375&amp;"/"&amp;O$348,$2:$2,0),FALSE),""))))</f>
        <v>2054387.98</v>
      </c>
      <c r="P378" s="6"/>
      <c r="Q378" s="9" t="s">
        <v>15</v>
      </c>
    </row>
    <row r="379" spans="1:17">
      <c r="B379" s="12">
        <f t="shared" ref="B379:O379" si="19">+B378/B$402</f>
        <v>8.9206917149177403E-2</v>
      </c>
      <c r="C379" s="12">
        <f t="shared" si="19"/>
        <v>0.11041374688541261</v>
      </c>
      <c r="D379" s="12">
        <f t="shared" si="19"/>
        <v>0.10116933419121318</v>
      </c>
      <c r="E379" s="12">
        <f t="shared" si="19"/>
        <v>0.13428385888824321</v>
      </c>
      <c r="F379" s="12">
        <f t="shared" si="19"/>
        <v>0.20295211983516503</v>
      </c>
      <c r="G379" s="12">
        <f t="shared" si="19"/>
        <v>0.14719754147726616</v>
      </c>
      <c r="H379" s="12">
        <f t="shared" si="19"/>
        <v>0.10597543487964295</v>
      </c>
      <c r="I379" s="12">
        <f t="shared" si="19"/>
        <v>0.13729807693214385</v>
      </c>
      <c r="J379" s="12">
        <f t="shared" si="19"/>
        <v>9.0844916302176337E-2</v>
      </c>
      <c r="K379" s="12">
        <f t="shared" si="19"/>
        <v>8.3757110956264938E-2</v>
      </c>
      <c r="L379" s="12">
        <f t="shared" si="19"/>
        <v>8.4707523586605868E-2</v>
      </c>
      <c r="M379" s="12">
        <f t="shared" si="19"/>
        <v>9.6431735157200993E-2</v>
      </c>
      <c r="N379" s="12">
        <f t="shared" si="19"/>
        <v>9.7420983023621649E-2</v>
      </c>
      <c r="O379" s="12">
        <f t="shared" si="19"/>
        <v>0.10112722760745008</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f t="shared" ref="B381:O384" si="20">IFERROR(VLOOKUP($B$380,$4:$126,MATCH($Q381&amp;"/"&amp;B$348,$2:$2,0),FALSE),"")</f>
        <v>1927185</v>
      </c>
      <c r="C381" s="8">
        <f t="shared" si="20"/>
        <v>2009475</v>
      </c>
      <c r="D381" s="8">
        <f t="shared" si="20"/>
        <v>1921330.43</v>
      </c>
      <c r="E381" s="8">
        <f t="shared" si="20"/>
        <v>1346466.34</v>
      </c>
      <c r="F381" s="8">
        <f t="shared" si="20"/>
        <v>1326154.77</v>
      </c>
      <c r="G381" s="8">
        <f t="shared" si="20"/>
        <v>1308109.42</v>
      </c>
      <c r="H381" s="8">
        <f t="shared" si="20"/>
        <v>1395696.15</v>
      </c>
      <c r="I381" s="8">
        <f t="shared" si="20"/>
        <v>1417910.54</v>
      </c>
      <c r="J381" s="8">
        <f t="shared" si="20"/>
        <v>1439974.09</v>
      </c>
      <c r="K381" s="8">
        <f t="shared" si="20"/>
        <v>1539849.37</v>
      </c>
      <c r="L381" s="8">
        <f t="shared" si="20"/>
        <v>1449848.38</v>
      </c>
      <c r="M381" s="8">
        <f t="shared" si="20"/>
        <v>1450951.23</v>
      </c>
      <c r="N381" s="8">
        <f t="shared" si="20"/>
        <v>1523792.68</v>
      </c>
      <c r="O381" s="8">
        <f t="shared" si="20"/>
        <v>1547102.68</v>
      </c>
      <c r="P381" s="6"/>
      <c r="Q381" s="9" t="s">
        <v>12</v>
      </c>
    </row>
    <row r="382" spans="1:17">
      <c r="B382" s="8">
        <f t="shared" si="20"/>
        <v>1958288</v>
      </c>
      <c r="C382" s="8">
        <f t="shared" si="20"/>
        <v>2017409.77</v>
      </c>
      <c r="D382" s="8">
        <f t="shared" si="20"/>
        <v>1899035.69</v>
      </c>
      <c r="E382" s="8">
        <f t="shared" si="20"/>
        <v>1348837.56</v>
      </c>
      <c r="F382" s="8">
        <f t="shared" si="20"/>
        <v>1320950.8899999999</v>
      </c>
      <c r="G382" s="8">
        <f t="shared" si="20"/>
        <v>1358919.32</v>
      </c>
      <c r="H382" s="8">
        <f t="shared" si="20"/>
        <v>1398645.5</v>
      </c>
      <c r="I382" s="8">
        <f t="shared" si="20"/>
        <v>1436418.23</v>
      </c>
      <c r="J382" s="8">
        <f t="shared" si="20"/>
        <v>1441416.25</v>
      </c>
      <c r="K382" s="8">
        <f t="shared" si="20"/>
        <v>1507344.42</v>
      </c>
      <c r="L382" s="8">
        <f t="shared" si="20"/>
        <v>1425242.81</v>
      </c>
      <c r="M382" s="8">
        <f t="shared" si="20"/>
        <v>1477777.01</v>
      </c>
      <c r="N382" s="8">
        <f t="shared" si="20"/>
        <v>1521734.82</v>
      </c>
      <c r="O382" s="8">
        <f t="shared" si="20"/>
        <v>1526962.36</v>
      </c>
      <c r="P382" s="6"/>
      <c r="Q382" s="9" t="s">
        <v>13</v>
      </c>
    </row>
    <row r="383" spans="1:17">
      <c r="B383" s="8">
        <f t="shared" si="20"/>
        <v>2001880</v>
      </c>
      <c r="C383" s="8">
        <f t="shared" si="20"/>
        <v>1973069.9</v>
      </c>
      <c r="D383" s="8">
        <f t="shared" si="20"/>
        <v>1853587.94</v>
      </c>
      <c r="E383" s="8">
        <f t="shared" si="20"/>
        <v>1384037.63</v>
      </c>
      <c r="F383" s="8">
        <f t="shared" si="20"/>
        <v>1303507.98</v>
      </c>
      <c r="G383" s="8">
        <f t="shared" si="20"/>
        <v>1365878.29</v>
      </c>
      <c r="H383" s="8">
        <f t="shared" si="20"/>
        <v>1409334.91</v>
      </c>
      <c r="I383" s="8">
        <f t="shared" si="20"/>
        <v>1437737.68</v>
      </c>
      <c r="J383" s="8">
        <f t="shared" si="20"/>
        <v>1411253.06</v>
      </c>
      <c r="K383" s="8">
        <f t="shared" si="20"/>
        <v>1500433.1</v>
      </c>
      <c r="L383" s="8">
        <f t="shared" si="20"/>
        <v>1467054.5</v>
      </c>
      <c r="M383" s="8">
        <f t="shared" si="20"/>
        <v>1474438.13</v>
      </c>
      <c r="N383" s="8">
        <f t="shared" si="20"/>
        <v>1578148.3</v>
      </c>
      <c r="O383" s="8">
        <f t="shared" si="20"/>
        <v>1502262.78</v>
      </c>
      <c r="P383" s="6"/>
      <c r="Q383" s="9" t="s">
        <v>14</v>
      </c>
    </row>
    <row r="384" spans="1:17">
      <c r="B384" s="8">
        <f t="shared" si="20"/>
        <v>2011872</v>
      </c>
      <c r="C384" s="8">
        <f t="shared" si="20"/>
        <v>1917025.15</v>
      </c>
      <c r="D384" s="8">
        <f t="shared" si="20"/>
        <v>1814114.51</v>
      </c>
      <c r="E384" s="8">
        <f t="shared" si="20"/>
        <v>1352041.61</v>
      </c>
      <c r="F384" s="8">
        <f t="shared" si="20"/>
        <v>1285002.6499999999</v>
      </c>
      <c r="G384" s="8">
        <f t="shared" si="20"/>
        <v>1389324.45</v>
      </c>
      <c r="H384" s="8">
        <f t="shared" si="20"/>
        <v>1420722.19</v>
      </c>
      <c r="I384" s="8">
        <f t="shared" si="20"/>
        <v>1449458.03</v>
      </c>
      <c r="J384" s="8">
        <f t="shared" si="20"/>
        <v>1539326.37</v>
      </c>
      <c r="K384" s="8">
        <f t="shared" si="20"/>
        <v>1471640.43</v>
      </c>
      <c r="L384" s="8">
        <f t="shared" si="20"/>
        <v>1453462.03</v>
      </c>
      <c r="M384" s="8">
        <f t="shared" si="20"/>
        <v>1495036.2</v>
      </c>
      <c r="N384" s="8">
        <f>IFERROR(VLOOKUP($B$380,$4:$126,MATCH($Q384&amp;"/"&amp;N$348,$2:$2,0),FALSE),IFERROR(VLOOKUP($B$380,$4:$126,MATCH($Q383&amp;"/"&amp;N$348,$2:$2,0),FALSE),IFERROR(VLOOKUP($B$380,$4:$126,MATCH($Q382&amp;"/"&amp;N$348,$2:$2,0),FALSE),IFERROR(VLOOKUP($B$380,$4:$126,MATCH($Q381&amp;"/"&amp;N$348,$2:$2,0),FALSE),""))))</f>
        <v>1559007.3</v>
      </c>
      <c r="O384" s="8">
        <f>IFERROR(VLOOKUP($B$380,$4:$126,MATCH($Q384&amp;"/"&amp;O$348,$2:$2,0),FALSE),IFERROR(VLOOKUP($B$380,$4:$126,MATCH($Q383&amp;"/"&amp;O$348,$2:$2,0),FALSE),IFERROR(VLOOKUP($B$380,$4:$126,MATCH($Q382&amp;"/"&amp;O$348,$2:$2,0),FALSE),IFERROR(VLOOKUP($B$380,$4:$126,MATCH($Q381&amp;"/"&amp;O$348,$2:$2,0),FALSE),""))))</f>
        <v>1484715.6</v>
      </c>
      <c r="P384" s="6"/>
      <c r="Q384" s="9" t="s">
        <v>15</v>
      </c>
    </row>
    <row r="385" spans="1:17">
      <c r="A385" s="84"/>
      <c r="B385" s="12">
        <f t="shared" ref="B385:O385" si="21">+B384/B$402</f>
        <v>0.5952173080797607</v>
      </c>
      <c r="C385" s="12">
        <f t="shared" si="21"/>
        <v>0.54517992052194386</v>
      </c>
      <c r="D385" s="12">
        <f t="shared" si="21"/>
        <v>0.42720698772696025</v>
      </c>
      <c r="E385" s="12">
        <f t="shared" si="21"/>
        <v>0.30156936238078408</v>
      </c>
      <c r="F385" s="12">
        <f t="shared" si="21"/>
        <v>0.22266098089306743</v>
      </c>
      <c r="G385" s="12">
        <f t="shared" si="21"/>
        <v>0.2081559383174196</v>
      </c>
      <c r="H385" s="12">
        <f t="shared" si="21"/>
        <v>0.15085200432373083</v>
      </c>
      <c r="I385" s="12">
        <f t="shared" si="21"/>
        <v>0.15003120195941641</v>
      </c>
      <c r="J385" s="12">
        <f t="shared" si="21"/>
        <v>0.13533513156087146</v>
      </c>
      <c r="K385" s="12">
        <f t="shared" si="21"/>
        <v>0.1165595872202672</v>
      </c>
      <c r="L385" s="12">
        <f t="shared" si="21"/>
        <v>0.11846602055466782</v>
      </c>
      <c r="M385" s="12">
        <f t="shared" si="21"/>
        <v>9.6115369595712694E-2</v>
      </c>
      <c r="N385" s="12">
        <f t="shared" si="21"/>
        <v>8.5915061020982814E-2</v>
      </c>
      <c r="O385" s="12">
        <f t="shared" si="21"/>
        <v>7.3085110444197507E-2</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f t="shared" ref="B387:O390" si="22">IFERROR(VLOOKUP($B$386,$4:$126,MATCH($Q387&amp;"/"&amp;B$348,$2:$2,0),FALSE),"")</f>
        <v>5781</v>
      </c>
      <c r="C387" s="8">
        <f t="shared" si="22"/>
        <v>12652</v>
      </c>
      <c r="D387" s="8">
        <f t="shared" si="22"/>
        <v>14771.82</v>
      </c>
      <c r="E387" s="8">
        <f t="shared" si="22"/>
        <v>13486.27</v>
      </c>
      <c r="F387" s="8">
        <f t="shared" si="22"/>
        <v>14189.95</v>
      </c>
      <c r="G387" s="8">
        <f t="shared" si="22"/>
        <v>12335.54</v>
      </c>
      <c r="H387" s="8">
        <f t="shared" si="22"/>
        <v>15268.31</v>
      </c>
      <c r="I387" s="8">
        <f t="shared" si="22"/>
        <v>13574.7</v>
      </c>
      <c r="J387" s="8">
        <f t="shared" si="22"/>
        <v>15637.75</v>
      </c>
      <c r="K387" s="8">
        <f t="shared" si="22"/>
        <v>13282.38</v>
      </c>
      <c r="L387" s="8">
        <f t="shared" si="22"/>
        <v>8823.8700000000008</v>
      </c>
      <c r="M387" s="8">
        <f t="shared" si="22"/>
        <v>9805.9699999999993</v>
      </c>
      <c r="N387" s="8">
        <f t="shared" si="22"/>
        <v>14604.13</v>
      </c>
      <c r="O387" s="8">
        <f t="shared" si="22"/>
        <v>13774.37</v>
      </c>
      <c r="P387" s="6"/>
      <c r="Q387" s="9" t="s">
        <v>12</v>
      </c>
    </row>
    <row r="388" spans="1:17">
      <c r="B388" s="8">
        <f t="shared" si="22"/>
        <v>6846</v>
      </c>
      <c r="C388" s="8">
        <f t="shared" si="22"/>
        <v>12262.8</v>
      </c>
      <c r="D388" s="8">
        <f t="shared" si="22"/>
        <v>14517.32</v>
      </c>
      <c r="E388" s="8">
        <f t="shared" si="22"/>
        <v>13246.54</v>
      </c>
      <c r="F388" s="8">
        <f t="shared" si="22"/>
        <v>13868.35</v>
      </c>
      <c r="G388" s="8">
        <f t="shared" si="22"/>
        <v>16343.96</v>
      </c>
      <c r="H388" s="8">
        <f t="shared" si="22"/>
        <v>14522.18</v>
      </c>
      <c r="I388" s="8">
        <f t="shared" si="22"/>
        <v>14913.66</v>
      </c>
      <c r="J388" s="8">
        <f t="shared" si="22"/>
        <v>14882.68</v>
      </c>
      <c r="K388" s="8">
        <f t="shared" si="22"/>
        <v>12553.86</v>
      </c>
      <c r="L388" s="8">
        <f t="shared" si="22"/>
        <v>8420.02</v>
      </c>
      <c r="M388" s="8">
        <f t="shared" si="22"/>
        <v>11937.46</v>
      </c>
      <c r="N388" s="8">
        <f t="shared" si="22"/>
        <v>16124.34</v>
      </c>
      <c r="O388" s="8">
        <f t="shared" si="22"/>
        <v>13102.1</v>
      </c>
      <c r="P388" s="6"/>
      <c r="Q388" s="9" t="s">
        <v>13</v>
      </c>
    </row>
    <row r="389" spans="1:17">
      <c r="B389" s="8">
        <f t="shared" si="22"/>
        <v>6728</v>
      </c>
      <c r="C389" s="8">
        <f t="shared" si="22"/>
        <v>15338.78</v>
      </c>
      <c r="D389" s="8">
        <f t="shared" si="22"/>
        <v>14014.12</v>
      </c>
      <c r="E389" s="8">
        <f t="shared" si="22"/>
        <v>15370.78</v>
      </c>
      <c r="F389" s="8">
        <f t="shared" si="22"/>
        <v>13268.81</v>
      </c>
      <c r="G389" s="8">
        <f t="shared" si="22"/>
        <v>16678.2</v>
      </c>
      <c r="H389" s="8">
        <f t="shared" si="22"/>
        <v>13767.85</v>
      </c>
      <c r="I389" s="8">
        <f t="shared" si="22"/>
        <v>15103.1</v>
      </c>
      <c r="J389" s="8">
        <f t="shared" si="22"/>
        <v>14010.58</v>
      </c>
      <c r="K389" s="8">
        <f t="shared" si="22"/>
        <v>13847.12</v>
      </c>
      <c r="L389" s="8">
        <f t="shared" si="22"/>
        <v>8497.26</v>
      </c>
      <c r="M389" s="8">
        <f t="shared" si="22"/>
        <v>11177.39</v>
      </c>
      <c r="N389" s="8">
        <f t="shared" si="22"/>
        <v>15507.3</v>
      </c>
      <c r="O389" s="8">
        <f t="shared" si="22"/>
        <v>18023.45</v>
      </c>
      <c r="P389" s="6"/>
      <c r="Q389" s="9" t="s">
        <v>14</v>
      </c>
    </row>
    <row r="390" spans="1:17">
      <c r="B390" s="8">
        <f t="shared" si="22"/>
        <v>13037</v>
      </c>
      <c r="C390" s="8">
        <f t="shared" si="22"/>
        <v>15258.17</v>
      </c>
      <c r="D390" s="8">
        <f t="shared" si="22"/>
        <v>13990.53</v>
      </c>
      <c r="E390" s="8">
        <f t="shared" si="22"/>
        <v>14776.33</v>
      </c>
      <c r="F390" s="8">
        <f t="shared" si="22"/>
        <v>12669.26</v>
      </c>
      <c r="G390" s="8">
        <f t="shared" si="22"/>
        <v>16006.24</v>
      </c>
      <c r="H390" s="8">
        <f t="shared" si="22"/>
        <v>13114.98</v>
      </c>
      <c r="I390" s="8">
        <f t="shared" si="22"/>
        <v>14361.29</v>
      </c>
      <c r="J390" s="8">
        <f t="shared" si="22"/>
        <v>13801.58</v>
      </c>
      <c r="K390" s="8">
        <f t="shared" si="22"/>
        <v>14202.05</v>
      </c>
      <c r="L390" s="8">
        <f t="shared" si="22"/>
        <v>9718.5400000000009</v>
      </c>
      <c r="M390" s="8">
        <f t="shared" si="22"/>
        <v>15580.23</v>
      </c>
      <c r="N390" s="8">
        <f>IFERROR(VLOOKUP($B$386,$4:$126,MATCH($Q390&amp;"/"&amp;N$348,$2:$2,0),FALSE),IFERROR(VLOOKUP($B$386,$4:$126,MATCH($Q389&amp;"/"&amp;N$348,$2:$2,0),FALSE),IFERROR(VLOOKUP($B$386,$4:$126,MATCH($Q388&amp;"/"&amp;N$348,$2:$2,0),FALSE),IFERROR(VLOOKUP($B$386,$4:$126,MATCH($Q387&amp;"/"&amp;N$348,$2:$2,0),FALSE),""))))</f>
        <v>14346.31</v>
      </c>
      <c r="O390" s="8">
        <f>IFERROR(VLOOKUP($B$386,$4:$126,MATCH($Q390&amp;"/"&amp;O$348,$2:$2,0),FALSE),IFERROR(VLOOKUP($B$386,$4:$126,MATCH($Q389&amp;"/"&amp;O$348,$2:$2,0),FALSE),IFERROR(VLOOKUP($B$386,$4:$126,MATCH($Q388&amp;"/"&amp;O$348,$2:$2,0),FALSE),IFERROR(VLOOKUP($B$386,$4:$126,MATCH($Q387&amp;"/"&amp;O$348,$2:$2,0),FALSE),""))))</f>
        <v>18944.939999999999</v>
      </c>
      <c r="P390" s="6"/>
      <c r="Q390" s="9" t="s">
        <v>15</v>
      </c>
    </row>
    <row r="391" spans="1:17">
      <c r="B391" s="12">
        <f t="shared" ref="B391:O391" si="23">+B390/B$402</f>
        <v>3.8570287003526268E-3</v>
      </c>
      <c r="C391" s="12">
        <f t="shared" si="23"/>
        <v>4.3392481876986895E-3</v>
      </c>
      <c r="D391" s="12">
        <f t="shared" si="23"/>
        <v>3.2946388692980961E-3</v>
      </c>
      <c r="E391" s="12">
        <f t="shared" si="23"/>
        <v>3.295821950648435E-3</v>
      </c>
      <c r="F391" s="12">
        <f t="shared" si="23"/>
        <v>2.1952871916562223E-3</v>
      </c>
      <c r="G391" s="12">
        <f t="shared" si="23"/>
        <v>2.3981395462620804E-3</v>
      </c>
      <c r="H391" s="12">
        <f t="shared" si="23"/>
        <v>1.3925460118741745E-3</v>
      </c>
      <c r="I391" s="12">
        <f t="shared" si="23"/>
        <v>1.4865153428331743E-3</v>
      </c>
      <c r="J391" s="12">
        <f t="shared" si="23"/>
        <v>1.2134130106845973E-3</v>
      </c>
      <c r="K391" s="12">
        <f t="shared" si="23"/>
        <v>1.1248570316062844E-3</v>
      </c>
      <c r="L391" s="12">
        <f t="shared" si="23"/>
        <v>7.9212028634924943E-4</v>
      </c>
      <c r="M391" s="12">
        <f t="shared" si="23"/>
        <v>1.0016476957790126E-3</v>
      </c>
      <c r="N391" s="12">
        <f t="shared" si="23"/>
        <v>7.9060829226132283E-4</v>
      </c>
      <c r="O391" s="12">
        <f t="shared" si="23"/>
        <v>9.3256448053667305E-4</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f t="shared" ref="B393:O396" si="24">IFERROR(VLOOKUP($B$392,$4:$126,MATCH($Q393&amp;"/"&amp;B$348,$2:$2,0),FALSE),"")</f>
        <v>2874370</v>
      </c>
      <c r="C393" s="8">
        <f t="shared" si="24"/>
        <v>3128650</v>
      </c>
      <c r="D393" s="8">
        <f t="shared" si="24"/>
        <v>3116305.03</v>
      </c>
      <c r="E393" s="8">
        <f t="shared" si="24"/>
        <v>3587988.15</v>
      </c>
      <c r="F393" s="8">
        <f t="shared" si="24"/>
        <v>4107091.56</v>
      </c>
      <c r="G393" s="8">
        <f t="shared" si="24"/>
        <v>6782302.9100000001</v>
      </c>
      <c r="H393" s="8">
        <f t="shared" si="24"/>
        <v>6490695.2699999996</v>
      </c>
      <c r="I393" s="8">
        <f t="shared" si="24"/>
        <v>8446199.0899999999</v>
      </c>
      <c r="J393" s="8">
        <f t="shared" si="24"/>
        <v>8704865.3399999999</v>
      </c>
      <c r="K393" s="8">
        <f t="shared" si="24"/>
        <v>10837244.09</v>
      </c>
      <c r="L393" s="8">
        <f t="shared" si="24"/>
        <v>11391391.210000001</v>
      </c>
      <c r="M393" s="8">
        <f t="shared" si="24"/>
        <v>11554315.130000001</v>
      </c>
      <c r="N393" s="8">
        <f t="shared" si="24"/>
        <v>13007204.039999999</v>
      </c>
      <c r="O393" s="8">
        <f t="shared" si="24"/>
        <v>16904415.649999999</v>
      </c>
      <c r="P393" s="6"/>
      <c r="Q393" s="9" t="s">
        <v>12</v>
      </c>
    </row>
    <row r="394" spans="1:17">
      <c r="B394" s="8">
        <f t="shared" si="24"/>
        <v>2917210</v>
      </c>
      <c r="C394" s="8">
        <f t="shared" si="24"/>
        <v>3203414.05</v>
      </c>
      <c r="D394" s="8">
        <f t="shared" si="24"/>
        <v>3402824.01</v>
      </c>
      <c r="E394" s="8">
        <f t="shared" si="24"/>
        <v>3502509.17</v>
      </c>
      <c r="F394" s="8">
        <f t="shared" si="24"/>
        <v>4129831.65</v>
      </c>
      <c r="G394" s="8">
        <f t="shared" si="24"/>
        <v>6566117.8099999996</v>
      </c>
      <c r="H394" s="8">
        <f t="shared" si="24"/>
        <v>6645267.0999999996</v>
      </c>
      <c r="I394" s="8">
        <f t="shared" si="24"/>
        <v>8355593.2000000002</v>
      </c>
      <c r="J394" s="8">
        <f t="shared" si="24"/>
        <v>8983585.7200000007</v>
      </c>
      <c r="K394" s="8">
        <f t="shared" si="24"/>
        <v>10902541.09</v>
      </c>
      <c r="L394" s="8">
        <f t="shared" si="24"/>
        <v>11101196.289999999</v>
      </c>
      <c r="M394" s="8">
        <f t="shared" si="24"/>
        <v>12243573.82</v>
      </c>
      <c r="N394" s="8">
        <f t="shared" si="24"/>
        <v>14371552.91</v>
      </c>
      <c r="O394" s="8">
        <f t="shared" si="24"/>
        <v>17608810.649999999</v>
      </c>
      <c r="P394" s="6"/>
      <c r="Q394" s="9" t="s">
        <v>13</v>
      </c>
    </row>
    <row r="395" spans="1:17">
      <c r="B395" s="8">
        <f t="shared" si="24"/>
        <v>2963288</v>
      </c>
      <c r="C395" s="8">
        <f t="shared" si="24"/>
        <v>3187405.94</v>
      </c>
      <c r="D395" s="8">
        <f t="shared" si="24"/>
        <v>3451974.97</v>
      </c>
      <c r="E395" s="8">
        <f t="shared" si="24"/>
        <v>3641568.07</v>
      </c>
      <c r="F395" s="8">
        <f t="shared" si="24"/>
        <v>4744225.09</v>
      </c>
      <c r="G395" s="8">
        <f t="shared" si="24"/>
        <v>5463296.3600000003</v>
      </c>
      <c r="H395" s="8">
        <f t="shared" si="24"/>
        <v>7643656.8399999999</v>
      </c>
      <c r="I395" s="8">
        <f t="shared" si="24"/>
        <v>8083479.0199999996</v>
      </c>
      <c r="J395" s="8">
        <f t="shared" si="24"/>
        <v>9899249.8100000005</v>
      </c>
      <c r="K395" s="8">
        <f t="shared" si="24"/>
        <v>10887443.25</v>
      </c>
      <c r="L395" s="8">
        <f t="shared" si="24"/>
        <v>11949238.58</v>
      </c>
      <c r="M395" s="8">
        <f t="shared" si="24"/>
        <v>13801746.17</v>
      </c>
      <c r="N395" s="8">
        <f t="shared" si="24"/>
        <v>14325386.029999999</v>
      </c>
      <c r="O395" s="8">
        <f t="shared" si="24"/>
        <v>17909146.649999999</v>
      </c>
      <c r="P395" s="6"/>
      <c r="Q395" s="9" t="s">
        <v>14</v>
      </c>
    </row>
    <row r="396" spans="1:17">
      <c r="B396" s="8">
        <f t="shared" si="24"/>
        <v>3078538</v>
      </c>
      <c r="C396" s="8">
        <f t="shared" si="24"/>
        <v>3128066.82</v>
      </c>
      <c r="D396" s="8">
        <f t="shared" si="24"/>
        <v>3816842.41</v>
      </c>
      <c r="E396" s="8">
        <f t="shared" si="24"/>
        <v>3881310.21</v>
      </c>
      <c r="F396" s="8">
        <f t="shared" si="24"/>
        <v>4599856.8499999996</v>
      </c>
      <c r="G396" s="8">
        <f t="shared" si="24"/>
        <v>5691979.3700000001</v>
      </c>
      <c r="H396" s="8">
        <f t="shared" si="24"/>
        <v>8419911.5700000003</v>
      </c>
      <c r="I396" s="8">
        <f t="shared" si="24"/>
        <v>8334601.1500000004</v>
      </c>
      <c r="J396" s="8">
        <f t="shared" si="24"/>
        <v>10340895.07</v>
      </c>
      <c r="K396" s="8">
        <f t="shared" si="24"/>
        <v>11568161.07</v>
      </c>
      <c r="L396" s="8">
        <f t="shared" si="24"/>
        <v>11229742.119999999</v>
      </c>
      <c r="M396" s="8">
        <f t="shared" si="24"/>
        <v>14054643.609999999</v>
      </c>
      <c r="N396" s="8">
        <f>IFERROR(VLOOKUP($B$392,$4:$126,MATCH($Q396&amp;"/"&amp;N$348,$2:$2,0),FALSE),IFERROR(VLOOKUP($B$392,$4:$126,MATCH($Q395&amp;"/"&amp;N$348,$2:$2,0),FALSE),IFERROR(VLOOKUP($B$392,$4:$126,MATCH($Q394&amp;"/"&amp;N$348,$2:$2,0),FALSE),IFERROR(VLOOKUP($B$392,$4:$126,MATCH($Q393&amp;"/"&amp;N$348,$2:$2,0),FALSE),""))))</f>
        <v>16378121.130000001</v>
      </c>
      <c r="O396" s="8">
        <f>IFERROR(VLOOKUP($B$392,$4:$126,MATCH($Q396&amp;"/"&amp;O$348,$2:$2,0),FALSE),IFERROR(VLOOKUP($B$392,$4:$126,MATCH($Q395&amp;"/"&amp;O$348,$2:$2,0),FALSE),IFERROR(VLOOKUP($B$392,$4:$126,MATCH($Q394&amp;"/"&amp;O$348,$2:$2,0),FALSE),IFERROR(VLOOKUP($B$392,$4:$126,MATCH($Q393&amp;"/"&amp;O$348,$2:$2,0),FALSE),""))))</f>
        <v>18260496.829999998</v>
      </c>
      <c r="P396" s="6"/>
      <c r="Q396" s="9" t="s">
        <v>15</v>
      </c>
    </row>
    <row r="397" spans="1:17">
      <c r="A397" s="85"/>
      <c r="B397" s="12">
        <f t="shared" ref="B397:M397" si="25">+B396/B$402</f>
        <v>0.91079308285082261</v>
      </c>
      <c r="C397" s="12">
        <f t="shared" si="25"/>
        <v>0.88958625311458739</v>
      </c>
      <c r="D397" s="12">
        <f t="shared" si="25"/>
        <v>0.89883066345388052</v>
      </c>
      <c r="E397" s="12">
        <f t="shared" si="25"/>
        <v>0.86571614111175688</v>
      </c>
      <c r="F397" s="12">
        <f t="shared" si="25"/>
        <v>0.79704788016483497</v>
      </c>
      <c r="G397" s="12">
        <f t="shared" si="25"/>
        <v>0.85280245852273384</v>
      </c>
      <c r="H397" s="12">
        <f t="shared" si="25"/>
        <v>0.89402456405855901</v>
      </c>
      <c r="I397" s="12">
        <f t="shared" si="25"/>
        <v>0.8627019220327713</v>
      </c>
      <c r="J397" s="12">
        <f t="shared" si="25"/>
        <v>0.90915508369782361</v>
      </c>
      <c r="K397" s="12">
        <f t="shared" si="25"/>
        <v>0.91624288904373519</v>
      </c>
      <c r="L397" s="12">
        <f t="shared" si="25"/>
        <v>0.91529247641339395</v>
      </c>
      <c r="M397" s="12">
        <f t="shared" si="25"/>
        <v>0.90356826484279895</v>
      </c>
      <c r="N397" s="12">
        <f>+N396/N$402</f>
        <v>0.90257901697637843</v>
      </c>
      <c r="O397" s="12">
        <f>+O396/O$402</f>
        <v>0.89887277239254992</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f t="shared" ref="B399:O402" si="26">IFERROR(VLOOKUP($B$398,$4:$126,MATCH($Q399&amp;"/"&amp;B$348,$2:$2,0),FALSE),"")</f>
        <v>3146303</v>
      </c>
      <c r="C399" s="8">
        <f t="shared" si="26"/>
        <v>3424331</v>
      </c>
      <c r="D399" s="8">
        <f t="shared" si="26"/>
        <v>3598030.01</v>
      </c>
      <c r="E399" s="8">
        <f t="shared" si="26"/>
        <v>4091115.44</v>
      </c>
      <c r="F399" s="8">
        <f t="shared" si="26"/>
        <v>4873002.34</v>
      </c>
      <c r="G399" s="8">
        <f t="shared" si="26"/>
        <v>7468059.0199999996</v>
      </c>
      <c r="H399" s="8">
        <f t="shared" si="26"/>
        <v>7467709.6500000004</v>
      </c>
      <c r="I399" s="8">
        <f t="shared" si="26"/>
        <v>9480152.2799999993</v>
      </c>
      <c r="J399" s="8">
        <f t="shared" si="26"/>
        <v>9857861.6600000001</v>
      </c>
      <c r="K399" s="8">
        <f t="shared" si="26"/>
        <v>11881645.32</v>
      </c>
      <c r="L399" s="8">
        <f t="shared" si="26"/>
        <v>12468657.43</v>
      </c>
      <c r="M399" s="8">
        <f t="shared" si="26"/>
        <v>12992648.869999999</v>
      </c>
      <c r="N399" s="8">
        <f t="shared" si="26"/>
        <v>14559034.18</v>
      </c>
      <c r="O399" s="8">
        <f t="shared" si="26"/>
        <v>18496147.489999998</v>
      </c>
      <c r="P399" s="6"/>
      <c r="Q399" s="9" t="s">
        <v>12</v>
      </c>
    </row>
    <row r="400" spans="1:17">
      <c r="B400" s="8">
        <f t="shared" si="26"/>
        <v>3204435</v>
      </c>
      <c r="C400" s="8">
        <f t="shared" si="26"/>
        <v>3523041.29</v>
      </c>
      <c r="D400" s="8">
        <f t="shared" si="26"/>
        <v>3838561.17</v>
      </c>
      <c r="E400" s="8">
        <f t="shared" si="26"/>
        <v>4092333.99</v>
      </c>
      <c r="F400" s="8">
        <f t="shared" si="26"/>
        <v>4771766.3899999997</v>
      </c>
      <c r="G400" s="8">
        <f t="shared" si="26"/>
        <v>7267512.79</v>
      </c>
      <c r="H400" s="8">
        <f t="shared" si="26"/>
        <v>7590474.1299999999</v>
      </c>
      <c r="I400" s="8">
        <f t="shared" si="26"/>
        <v>9397529.1699999999</v>
      </c>
      <c r="J400" s="8">
        <f t="shared" si="26"/>
        <v>10527925.439999999</v>
      </c>
      <c r="K400" s="8">
        <f t="shared" si="26"/>
        <v>11945962.98</v>
      </c>
      <c r="L400" s="8">
        <f t="shared" si="26"/>
        <v>12473968.5</v>
      </c>
      <c r="M400" s="8">
        <f t="shared" si="26"/>
        <v>13671824.67</v>
      </c>
      <c r="N400" s="8">
        <f t="shared" si="26"/>
        <v>15892445.82</v>
      </c>
      <c r="O400" s="8">
        <f t="shared" si="26"/>
        <v>19320666.559999999</v>
      </c>
      <c r="P400" s="6"/>
      <c r="Q400" s="9" t="s">
        <v>13</v>
      </c>
    </row>
    <row r="401" spans="1:17">
      <c r="B401" s="8">
        <f t="shared" si="26"/>
        <v>3279302</v>
      </c>
      <c r="C401" s="8">
        <f t="shared" si="26"/>
        <v>3542038</v>
      </c>
      <c r="D401" s="8">
        <f t="shared" si="26"/>
        <v>4037407.19</v>
      </c>
      <c r="E401" s="8">
        <f t="shared" si="26"/>
        <v>4202817.82</v>
      </c>
      <c r="F401" s="8">
        <f t="shared" si="26"/>
        <v>5669311</v>
      </c>
      <c r="G401" s="8">
        <f t="shared" si="26"/>
        <v>6487757.4400000004</v>
      </c>
      <c r="H401" s="8">
        <f t="shared" si="26"/>
        <v>8623367.6699999999</v>
      </c>
      <c r="I401" s="8">
        <f t="shared" si="26"/>
        <v>9200921.25</v>
      </c>
      <c r="J401" s="8">
        <f t="shared" si="26"/>
        <v>10991795.75</v>
      </c>
      <c r="K401" s="8">
        <f t="shared" si="26"/>
        <v>12162782.109999999</v>
      </c>
      <c r="L401" s="8">
        <f t="shared" si="26"/>
        <v>13287639.82</v>
      </c>
      <c r="M401" s="8">
        <f t="shared" si="26"/>
        <v>15198056.960000001</v>
      </c>
      <c r="N401" s="8">
        <f t="shared" si="26"/>
        <v>15849626.18</v>
      </c>
      <c r="O401" s="8">
        <f t="shared" si="26"/>
        <v>20480372.809999999</v>
      </c>
      <c r="P401" s="6"/>
      <c r="Q401" s="9" t="s">
        <v>14</v>
      </c>
    </row>
    <row r="402" spans="1:17">
      <c r="B402" s="8">
        <f t="shared" si="26"/>
        <v>3380063</v>
      </c>
      <c r="C402" s="8">
        <f t="shared" si="26"/>
        <v>3516316.5</v>
      </c>
      <c r="D402" s="8">
        <f t="shared" si="26"/>
        <v>4246453.2699999996</v>
      </c>
      <c r="E402" s="8">
        <f t="shared" si="26"/>
        <v>4483352.0199999996</v>
      </c>
      <c r="F402" s="8">
        <f t="shared" si="26"/>
        <v>5771117.3499999996</v>
      </c>
      <c r="G402" s="8">
        <f t="shared" si="26"/>
        <v>6674440.6200000001</v>
      </c>
      <c r="H402" s="8">
        <f t="shared" si="26"/>
        <v>9417986.8300000001</v>
      </c>
      <c r="I402" s="8">
        <f t="shared" si="26"/>
        <v>9661043.9100000001</v>
      </c>
      <c r="J402" s="8">
        <f t="shared" si="26"/>
        <v>11374181.65</v>
      </c>
      <c r="K402" s="8">
        <f t="shared" si="26"/>
        <v>12625648.949999999</v>
      </c>
      <c r="L402" s="8">
        <f t="shared" si="26"/>
        <v>12269020.460000001</v>
      </c>
      <c r="M402" s="8">
        <f t="shared" si="26"/>
        <v>15554600.75</v>
      </c>
      <c r="N402" s="8">
        <f>IFERROR(VLOOKUP($B$398,$4:$126,MATCH($Q402&amp;"/"&amp;N$348,$2:$2,0),FALSE),IFERROR(VLOOKUP($B$398,$4:$126,MATCH($Q401&amp;"/"&amp;N$348,$2:$2,0),FALSE),IFERROR(VLOOKUP($B$398,$4:$126,MATCH($Q400&amp;"/"&amp;N$348,$2:$2,0),FALSE),IFERROR(VLOOKUP($B$398,$4:$126,MATCH($Q399&amp;"/"&amp;N$348,$2:$2,0),FALSE),""))))</f>
        <v>18145913.899999999</v>
      </c>
      <c r="O402" s="8">
        <f>IFERROR(VLOOKUP($B$398,$4:$126,MATCH($Q402&amp;"/"&amp;O$348,$2:$2,0),FALSE),IFERROR(VLOOKUP($B$398,$4:$126,MATCH($Q401&amp;"/"&amp;O$348,$2:$2,0),FALSE),IFERROR(VLOOKUP($B$398,$4:$126,MATCH($Q400&amp;"/"&amp;O$348,$2:$2,0),FALSE),IFERROR(VLOOKUP($B$398,$4:$126,MATCH($Q399&amp;"/"&amp;O$348,$2:$2,0),FALSE),""))))</f>
        <v>20314884.809999999</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f t="shared" ref="B405:O408" si="27">IFERROR(VLOOKUP($B$404,$4:$126,MATCH($Q405&amp;"/"&amp;B$348,$2:$2,0),FALSE),"")</f>
        <v>133730</v>
      </c>
      <c r="C405" s="8">
        <f t="shared" si="27"/>
        <v>120013</v>
      </c>
      <c r="D405" s="8">
        <f t="shared" si="27"/>
        <v>133768.78</v>
      </c>
      <c r="E405" s="8">
        <f t="shared" si="27"/>
        <v>127438.48</v>
      </c>
      <c r="F405" s="8">
        <f t="shared" si="27"/>
        <v>142420.88</v>
      </c>
      <c r="G405" s="8">
        <f t="shared" si="27"/>
        <v>148155.19</v>
      </c>
      <c r="H405" s="8">
        <f t="shared" si="27"/>
        <v>158622.38</v>
      </c>
      <c r="I405" s="8">
        <f t="shared" si="27"/>
        <v>155983.99</v>
      </c>
      <c r="J405" s="8">
        <f t="shared" si="27"/>
        <v>180981.49</v>
      </c>
      <c r="K405" s="8">
        <f t="shared" si="27"/>
        <v>211911.46</v>
      </c>
      <c r="L405" s="8">
        <f t="shared" si="27"/>
        <v>206998.83</v>
      </c>
      <c r="M405" s="8">
        <f t="shared" si="27"/>
        <v>261650.21</v>
      </c>
      <c r="N405" s="8">
        <f t="shared" si="27"/>
        <v>267060.71999999997</v>
      </c>
      <c r="O405" s="8">
        <f t="shared" si="27"/>
        <v>290529.77</v>
      </c>
      <c r="P405" s="6"/>
      <c r="Q405" s="9" t="s">
        <v>12</v>
      </c>
    </row>
    <row r="406" spans="1:17">
      <c r="B406" s="8">
        <f t="shared" si="27"/>
        <v>122412</v>
      </c>
      <c r="C406" s="8">
        <f t="shared" si="27"/>
        <v>130732.8</v>
      </c>
      <c r="D406" s="8">
        <f t="shared" si="27"/>
        <v>126215.98</v>
      </c>
      <c r="E406" s="8">
        <f t="shared" si="27"/>
        <v>137624.1</v>
      </c>
      <c r="F406" s="8">
        <f t="shared" si="27"/>
        <v>148730.07</v>
      </c>
      <c r="G406" s="8">
        <f t="shared" si="27"/>
        <v>144688.18</v>
      </c>
      <c r="H406" s="8">
        <f t="shared" si="27"/>
        <v>153299.32</v>
      </c>
      <c r="I406" s="8">
        <f t="shared" si="27"/>
        <v>209611.93</v>
      </c>
      <c r="J406" s="8">
        <f t="shared" si="27"/>
        <v>199739.45</v>
      </c>
      <c r="K406" s="8">
        <f t="shared" si="27"/>
        <v>205936.14</v>
      </c>
      <c r="L406" s="8">
        <f t="shared" si="27"/>
        <v>311860.96000000002</v>
      </c>
      <c r="M406" s="8">
        <f t="shared" si="27"/>
        <v>257319.35</v>
      </c>
      <c r="N406" s="8">
        <f t="shared" si="27"/>
        <v>248431.17</v>
      </c>
      <c r="O406" s="8">
        <f t="shared" si="27"/>
        <v>341632.82</v>
      </c>
      <c r="P406" s="6"/>
      <c r="Q406" s="9" t="s">
        <v>13</v>
      </c>
    </row>
    <row r="407" spans="1:17">
      <c r="B407" s="8">
        <f t="shared" si="27"/>
        <v>139934</v>
      </c>
      <c r="C407" s="8">
        <f t="shared" si="27"/>
        <v>153345.13</v>
      </c>
      <c r="D407" s="8">
        <f t="shared" si="27"/>
        <v>156681.22</v>
      </c>
      <c r="E407" s="8">
        <f t="shared" si="27"/>
        <v>152084.65</v>
      </c>
      <c r="F407" s="8">
        <f t="shared" si="27"/>
        <v>168678.39999999999</v>
      </c>
      <c r="G407" s="8">
        <f t="shared" si="27"/>
        <v>160034.20000000001</v>
      </c>
      <c r="H407" s="8">
        <f t="shared" si="27"/>
        <v>164859.91</v>
      </c>
      <c r="I407" s="8">
        <f t="shared" si="27"/>
        <v>194773.25</v>
      </c>
      <c r="J407" s="8">
        <f t="shared" si="27"/>
        <v>188647.54</v>
      </c>
      <c r="K407" s="8">
        <f t="shared" si="27"/>
        <v>226800.19</v>
      </c>
      <c r="L407" s="8">
        <f t="shared" si="27"/>
        <v>243851.25</v>
      </c>
      <c r="M407" s="8">
        <f t="shared" si="27"/>
        <v>305643.2</v>
      </c>
      <c r="N407" s="8">
        <f t="shared" si="27"/>
        <v>269351.76</v>
      </c>
      <c r="O407" s="8">
        <f t="shared" si="27"/>
        <v>440094.56</v>
      </c>
      <c r="P407" s="6"/>
      <c r="Q407" s="9" t="s">
        <v>14</v>
      </c>
    </row>
    <row r="408" spans="1:17">
      <c r="B408" s="8">
        <f t="shared" si="27"/>
        <v>128252</v>
      </c>
      <c r="C408" s="8">
        <f t="shared" si="27"/>
        <v>139685.39000000001</v>
      </c>
      <c r="D408" s="8">
        <f t="shared" si="27"/>
        <v>148613.14000000001</v>
      </c>
      <c r="E408" s="8">
        <f t="shared" si="27"/>
        <v>141183.29999999999</v>
      </c>
      <c r="F408" s="8">
        <f t="shared" si="27"/>
        <v>151514.26999999999</v>
      </c>
      <c r="G408" s="8">
        <f t="shared" si="27"/>
        <v>180389.68</v>
      </c>
      <c r="H408" s="8">
        <f t="shared" si="27"/>
        <v>238572.05</v>
      </c>
      <c r="I408" s="8">
        <f t="shared" si="27"/>
        <v>219329.23</v>
      </c>
      <c r="J408" s="8">
        <f t="shared" si="27"/>
        <v>213101.39</v>
      </c>
      <c r="K408" s="8">
        <f t="shared" si="27"/>
        <v>227025.57</v>
      </c>
      <c r="L408" s="8">
        <f t="shared" si="27"/>
        <v>261332.32</v>
      </c>
      <c r="M408" s="8">
        <f t="shared" si="27"/>
        <v>310277.59000000003</v>
      </c>
      <c r="N408" s="8">
        <f>IFERROR(VLOOKUP($B$404,$4:$126,MATCH($Q408&amp;"/"&amp;N$348,$2:$2,0),FALSE),IFERROR(VLOOKUP($B$404,$4:$126,MATCH($Q407&amp;"/"&amp;N$348,$2:$2,0),FALSE),IFERROR(VLOOKUP($B$404,$4:$126,MATCH($Q406&amp;"/"&amp;N$348,$2:$2,0),FALSE),IFERROR(VLOOKUP($B$404,$4:$126,MATCH($Q405&amp;"/"&amp;N$348,$2:$2,0),FALSE),""))))</f>
        <v>336547.06</v>
      </c>
      <c r="O408" s="8">
        <f>IFERROR(VLOOKUP($B$404,$4:$126,MATCH($Q408&amp;"/"&amp;O$348,$2:$2,0),FALSE),IFERROR(VLOOKUP($B$404,$4:$126,MATCH($Q407&amp;"/"&amp;O$348,$2:$2,0),FALSE),IFERROR(VLOOKUP($B$404,$4:$126,MATCH($Q406&amp;"/"&amp;O$348,$2:$2,0),FALSE),IFERROR(VLOOKUP($B$404,$4:$126,MATCH($Q405&amp;"/"&amp;O$348,$2:$2,0),FALSE),""))))</f>
        <v>326882.48</v>
      </c>
      <c r="P408" s="6"/>
      <c r="Q408" s="9" t="s">
        <v>15</v>
      </c>
    </row>
    <row r="409" spans="1:17">
      <c r="A409" s="84"/>
      <c r="B409" s="12">
        <f t="shared" ref="B409:M409" si="28">+B408/B$402</f>
        <v>3.7943671464111761E-2</v>
      </c>
      <c r="C409" s="12">
        <f t="shared" si="28"/>
        <v>3.9724919528717061E-2</v>
      </c>
      <c r="D409" s="12">
        <f t="shared" si="28"/>
        <v>3.4997003511120714E-2</v>
      </c>
      <c r="E409" s="12">
        <f t="shared" si="28"/>
        <v>3.1490567631135953E-2</v>
      </c>
      <c r="F409" s="12">
        <f t="shared" si="28"/>
        <v>2.6253888252679526E-2</v>
      </c>
      <c r="G409" s="12">
        <f t="shared" si="28"/>
        <v>2.7026936079026797E-2</v>
      </c>
      <c r="H409" s="12">
        <f t="shared" si="28"/>
        <v>2.533153361820957E-2</v>
      </c>
      <c r="I409" s="12">
        <f t="shared" si="28"/>
        <v>2.2702435890284655E-2</v>
      </c>
      <c r="J409" s="12">
        <f t="shared" si="28"/>
        <v>1.8735536019859503E-2</v>
      </c>
      <c r="K409" s="12">
        <f t="shared" si="28"/>
        <v>1.7981299091956775E-2</v>
      </c>
      <c r="L409" s="12">
        <f t="shared" si="28"/>
        <v>2.1300178025785117E-2</v>
      </c>
      <c r="M409" s="12">
        <f t="shared" si="28"/>
        <v>1.994764089332219E-2</v>
      </c>
      <c r="N409" s="12">
        <f>+N408/N$402</f>
        <v>1.8546713152871295E-2</v>
      </c>
      <c r="O409" s="12">
        <f>+O408/O$402</f>
        <v>1.6090786783053385E-2</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f t="shared" ref="B411:O414" si="29">IFERROR(VLOOKUP($B$410,$4:$126,MATCH($Q411&amp;"/"&amp;B$348,$2:$2,0),FALSE),"")</f>
        <v>1278935</v>
      </c>
      <c r="C411" s="8">
        <f t="shared" si="29"/>
        <v>1418585</v>
      </c>
      <c r="D411" s="8">
        <f t="shared" si="29"/>
        <v>1434082.64</v>
      </c>
      <c r="E411" s="8">
        <f t="shared" si="29"/>
        <v>1807145.91</v>
      </c>
      <c r="F411" s="8">
        <f t="shared" si="29"/>
        <v>2019321.86</v>
      </c>
      <c r="G411" s="8">
        <f t="shared" si="29"/>
        <v>2450869.33</v>
      </c>
      <c r="H411" s="8">
        <f t="shared" si="29"/>
        <v>2537009.64</v>
      </c>
      <c r="I411" s="8">
        <f t="shared" si="29"/>
        <v>3074141.78</v>
      </c>
      <c r="J411" s="8">
        <f t="shared" si="29"/>
        <v>2806911.18</v>
      </c>
      <c r="K411" s="8">
        <f t="shared" si="29"/>
        <v>3217598.81</v>
      </c>
      <c r="L411" s="8">
        <f t="shared" si="29"/>
        <v>2928921.47</v>
      </c>
      <c r="M411" s="8">
        <f t="shared" si="29"/>
        <v>2549730.9500000002</v>
      </c>
      <c r="N411" s="8">
        <f t="shared" si="29"/>
        <v>4871433.62</v>
      </c>
      <c r="O411" s="8">
        <f t="shared" si="29"/>
        <v>5755225.2699999996</v>
      </c>
      <c r="P411" s="6"/>
      <c r="Q411" s="9" t="s">
        <v>12</v>
      </c>
    </row>
    <row r="412" spans="1:17">
      <c r="B412" s="8">
        <f t="shared" si="29"/>
        <v>1346469</v>
      </c>
      <c r="C412" s="8">
        <f t="shared" si="29"/>
        <v>1480275.78</v>
      </c>
      <c r="D412" s="8">
        <f t="shared" si="29"/>
        <v>1613222.17</v>
      </c>
      <c r="E412" s="8">
        <f t="shared" si="29"/>
        <v>1740948.24</v>
      </c>
      <c r="F412" s="8">
        <f t="shared" si="29"/>
        <v>1822002.63</v>
      </c>
      <c r="G412" s="8">
        <f t="shared" si="29"/>
        <v>2559132.91</v>
      </c>
      <c r="H412" s="8">
        <f t="shared" si="29"/>
        <v>2330192.64</v>
      </c>
      <c r="I412" s="8">
        <f t="shared" si="29"/>
        <v>2926777.61</v>
      </c>
      <c r="J412" s="8">
        <f t="shared" si="29"/>
        <v>3211054.8</v>
      </c>
      <c r="K412" s="8">
        <f t="shared" si="29"/>
        <v>2942224.18</v>
      </c>
      <c r="L412" s="8">
        <f t="shared" si="29"/>
        <v>2889476.52</v>
      </c>
      <c r="M412" s="8">
        <f t="shared" si="29"/>
        <v>2991344.06</v>
      </c>
      <c r="N412" s="8">
        <f t="shared" si="29"/>
        <v>5719490.7300000004</v>
      </c>
      <c r="O412" s="8">
        <f t="shared" si="29"/>
        <v>6070616.0800000001</v>
      </c>
      <c r="P412" s="6"/>
      <c r="Q412" s="9" t="s">
        <v>13</v>
      </c>
    </row>
    <row r="413" spans="1:17">
      <c r="B413" s="8">
        <f t="shared" si="29"/>
        <v>1429137</v>
      </c>
      <c r="C413" s="8">
        <f t="shared" si="29"/>
        <v>1495038.15</v>
      </c>
      <c r="D413" s="8">
        <f t="shared" si="29"/>
        <v>1641807.53</v>
      </c>
      <c r="E413" s="8">
        <f t="shared" si="29"/>
        <v>1860049.02</v>
      </c>
      <c r="F413" s="8">
        <f t="shared" si="29"/>
        <v>1683455.99</v>
      </c>
      <c r="G413" s="8">
        <f t="shared" si="29"/>
        <v>1960538.51</v>
      </c>
      <c r="H413" s="8">
        <f t="shared" si="29"/>
        <v>2994730.35</v>
      </c>
      <c r="I413" s="8">
        <f t="shared" si="29"/>
        <v>2882883.37</v>
      </c>
      <c r="J413" s="8">
        <f t="shared" si="29"/>
        <v>3241216.87</v>
      </c>
      <c r="K413" s="8">
        <f t="shared" si="29"/>
        <v>2909114.22</v>
      </c>
      <c r="L413" s="8">
        <f t="shared" si="29"/>
        <v>2778402.97</v>
      </c>
      <c r="M413" s="8">
        <f t="shared" si="29"/>
        <v>4553739.46</v>
      </c>
      <c r="N413" s="8">
        <f t="shared" si="29"/>
        <v>5768192.6500000004</v>
      </c>
      <c r="O413" s="8">
        <f t="shared" si="29"/>
        <v>6624645.2599999998</v>
      </c>
      <c r="P413" s="6"/>
      <c r="Q413" s="9" t="s">
        <v>14</v>
      </c>
    </row>
    <row r="414" spans="1:17">
      <c r="B414" s="8">
        <f t="shared" si="29"/>
        <v>1455384</v>
      </c>
      <c r="C414" s="8">
        <f t="shared" si="29"/>
        <v>1434452.77</v>
      </c>
      <c r="D414" s="8">
        <f t="shared" si="29"/>
        <v>1769301.61</v>
      </c>
      <c r="E414" s="8">
        <f t="shared" si="29"/>
        <v>1937994.99</v>
      </c>
      <c r="F414" s="8">
        <f t="shared" si="29"/>
        <v>1833587.85</v>
      </c>
      <c r="G414" s="8">
        <f t="shared" si="29"/>
        <v>2242132.4900000002</v>
      </c>
      <c r="H414" s="8">
        <f t="shared" si="29"/>
        <v>3122939.74</v>
      </c>
      <c r="I414" s="8">
        <f t="shared" si="29"/>
        <v>3137025.61</v>
      </c>
      <c r="J414" s="8">
        <f t="shared" si="29"/>
        <v>3228038.58</v>
      </c>
      <c r="K414" s="8">
        <f t="shared" si="29"/>
        <v>3088676.24</v>
      </c>
      <c r="L414" s="8">
        <f t="shared" si="29"/>
        <v>2252374.6800000002</v>
      </c>
      <c r="M414" s="8">
        <f t="shared" si="29"/>
        <v>4781521.74</v>
      </c>
      <c r="N414" s="8">
        <f>IFERROR(VLOOKUP($B$410,$4:$126,MATCH($Q414&amp;"/"&amp;N$348,$2:$2,0),FALSE),IFERROR(VLOOKUP($B$410,$4:$126,MATCH($Q413&amp;"/"&amp;N$348,$2:$2,0),FALSE),IFERROR(VLOOKUP($B$410,$4:$126,MATCH($Q412&amp;"/"&amp;N$348,$2:$2,0),FALSE),IFERROR(VLOOKUP($B$410,$4:$126,MATCH($Q411&amp;"/"&amp;N$348,$2:$2,0),FALSE),""))))</f>
        <v>6125392.6200000001</v>
      </c>
      <c r="O414" s="8">
        <f>IFERROR(VLOOKUP($B$410,$4:$126,MATCH($Q414&amp;"/"&amp;O$348,$2:$2,0),FALSE),IFERROR(VLOOKUP($B$410,$4:$126,MATCH($Q413&amp;"/"&amp;O$348,$2:$2,0),FALSE),IFERROR(VLOOKUP($B$410,$4:$126,MATCH($Q412&amp;"/"&amp;O$348,$2:$2,0),FALSE),IFERROR(VLOOKUP($B$410,$4:$126,MATCH($Q411&amp;"/"&amp;O$348,$2:$2,0),FALSE),""))))</f>
        <v>6814399.4400000004</v>
      </c>
      <c r="P414" s="6"/>
      <c r="Q414" s="9" t="s">
        <v>15</v>
      </c>
    </row>
    <row r="415" spans="1:17">
      <c r="B415" s="12">
        <f t="shared" ref="B415:M415" si="30">+B414/B$402</f>
        <v>0.4305789566644172</v>
      </c>
      <c r="C415" s="12">
        <f t="shared" si="30"/>
        <v>0.40794188179590773</v>
      </c>
      <c r="D415" s="12">
        <f t="shared" si="30"/>
        <v>0.4166539692075783</v>
      </c>
      <c r="E415" s="12">
        <f t="shared" si="30"/>
        <v>0.43226473882815925</v>
      </c>
      <c r="F415" s="12">
        <f t="shared" si="30"/>
        <v>0.31771799788475974</v>
      </c>
      <c r="G415" s="12">
        <f t="shared" si="30"/>
        <v>0.33592815003574039</v>
      </c>
      <c r="H415" s="12">
        <f t="shared" si="30"/>
        <v>0.33159313092817311</v>
      </c>
      <c r="I415" s="12">
        <f t="shared" si="30"/>
        <v>0.32470876224389295</v>
      </c>
      <c r="J415" s="12">
        <f t="shared" si="30"/>
        <v>0.28380402910129365</v>
      </c>
      <c r="K415" s="12">
        <f t="shared" si="30"/>
        <v>0.24463504824439147</v>
      </c>
      <c r="L415" s="12">
        <f t="shared" si="30"/>
        <v>0.18358227434238056</v>
      </c>
      <c r="M415" s="12">
        <f t="shared" si="30"/>
        <v>0.30740240889821618</v>
      </c>
      <c r="N415" s="12">
        <f>+N414/N$402</f>
        <v>0.33756319211897068</v>
      </c>
      <c r="O415" s="12">
        <f>+O414/O$402</f>
        <v>0.33543874374545374</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f t="shared" ref="B417:O420" si="31">IFERROR(VLOOKUP($B$416,$4:$126,MATCH($Q417&amp;"/"&amp;B$348,$2:$2,0),FALSE),"")</f>
        <v>908529</v>
      </c>
      <c r="C417" s="8">
        <f t="shared" si="31"/>
        <v>987520</v>
      </c>
      <c r="D417" s="8">
        <f t="shared" si="31"/>
        <v>1121310.27</v>
      </c>
      <c r="E417" s="8">
        <f t="shared" si="31"/>
        <v>1411201.23</v>
      </c>
      <c r="F417" s="8">
        <f t="shared" si="31"/>
        <v>1612707.05</v>
      </c>
      <c r="G417" s="8">
        <f t="shared" si="31"/>
        <v>1954197.09</v>
      </c>
      <c r="H417" s="8">
        <f t="shared" si="31"/>
        <v>1981869.01</v>
      </c>
      <c r="I417" s="8">
        <f t="shared" si="31"/>
        <v>2642538.54</v>
      </c>
      <c r="J417" s="8">
        <f t="shared" si="31"/>
        <v>2345098.58</v>
      </c>
      <c r="K417" s="8">
        <f t="shared" si="31"/>
        <v>2774172.26</v>
      </c>
      <c r="L417" s="8">
        <f t="shared" si="31"/>
        <v>2443178.9700000002</v>
      </c>
      <c r="M417" s="8">
        <f t="shared" si="31"/>
        <v>1988128.27</v>
      </c>
      <c r="N417" s="8">
        <f t="shared" si="31"/>
        <v>4324244.92</v>
      </c>
      <c r="O417" s="8">
        <f t="shared" si="31"/>
        <v>5016900.8100000005</v>
      </c>
      <c r="P417" s="6"/>
      <c r="Q417" s="9" t="s">
        <v>12</v>
      </c>
    </row>
    <row r="418" spans="2:17">
      <c r="B418" s="8">
        <f t="shared" si="31"/>
        <v>920711</v>
      </c>
      <c r="C418" s="8">
        <f t="shared" si="31"/>
        <v>1217169.54</v>
      </c>
      <c r="D418" s="8">
        <f t="shared" si="31"/>
        <v>1312915.9100000001</v>
      </c>
      <c r="E418" s="8">
        <f t="shared" si="31"/>
        <v>1385232</v>
      </c>
      <c r="F418" s="8">
        <f t="shared" si="31"/>
        <v>1476098.37</v>
      </c>
      <c r="G418" s="8">
        <f t="shared" si="31"/>
        <v>2137951.0500000003</v>
      </c>
      <c r="H418" s="8">
        <f t="shared" si="31"/>
        <v>2011995.04</v>
      </c>
      <c r="I418" s="8">
        <f t="shared" si="31"/>
        <v>2544627.2999999998</v>
      </c>
      <c r="J418" s="8">
        <f t="shared" si="31"/>
        <v>2785746.12</v>
      </c>
      <c r="K418" s="8">
        <f t="shared" si="31"/>
        <v>2568297.06</v>
      </c>
      <c r="L418" s="8">
        <f t="shared" si="31"/>
        <v>2365724.94</v>
      </c>
      <c r="M418" s="8">
        <f t="shared" si="31"/>
        <v>2242807.42</v>
      </c>
      <c r="N418" s="8">
        <f t="shared" si="31"/>
        <v>5283287.2799999993</v>
      </c>
      <c r="O418" s="8">
        <f t="shared" si="31"/>
        <v>5504043</v>
      </c>
      <c r="P418" s="6"/>
      <c r="Q418" s="9" t="s">
        <v>13</v>
      </c>
    </row>
    <row r="419" spans="2:17">
      <c r="B419" s="8">
        <f t="shared" si="31"/>
        <v>980878</v>
      </c>
      <c r="C419" s="8">
        <f t="shared" si="31"/>
        <v>1158515.3500000001</v>
      </c>
      <c r="D419" s="8">
        <f t="shared" si="31"/>
        <v>1251051.01</v>
      </c>
      <c r="E419" s="8">
        <f t="shared" si="31"/>
        <v>1469387.63</v>
      </c>
      <c r="F419" s="8">
        <f t="shared" si="31"/>
        <v>1347319.3399999999</v>
      </c>
      <c r="G419" s="8">
        <f t="shared" si="31"/>
        <v>1640552.6099999999</v>
      </c>
      <c r="H419" s="8">
        <f t="shared" si="31"/>
        <v>1879978.35</v>
      </c>
      <c r="I419" s="8">
        <f t="shared" si="31"/>
        <v>2530442.52</v>
      </c>
      <c r="J419" s="8">
        <f t="shared" si="31"/>
        <v>2754246.38</v>
      </c>
      <c r="K419" s="8">
        <f t="shared" si="31"/>
        <v>2501879.2400000002</v>
      </c>
      <c r="L419" s="8">
        <f t="shared" si="31"/>
        <v>2330854.4900000002</v>
      </c>
      <c r="M419" s="8">
        <f t="shared" si="31"/>
        <v>4033151.44</v>
      </c>
      <c r="N419" s="8">
        <f t="shared" si="31"/>
        <v>5323390.71</v>
      </c>
      <c r="O419" s="8">
        <f t="shared" si="31"/>
        <v>5904113.2599999998</v>
      </c>
      <c r="P419" s="6"/>
      <c r="Q419" s="9" t="s">
        <v>14</v>
      </c>
    </row>
    <row r="420" spans="2:17">
      <c r="B420" s="8">
        <f t="shared" si="31"/>
        <v>956751</v>
      </c>
      <c r="C420" s="8">
        <f t="shared" si="31"/>
        <v>1154220.3500000001</v>
      </c>
      <c r="D420" s="8">
        <f t="shared" si="31"/>
        <v>1424769.02</v>
      </c>
      <c r="E420" s="8">
        <f t="shared" si="31"/>
        <v>1548423.13</v>
      </c>
      <c r="F420" s="8">
        <f t="shared" si="31"/>
        <v>1326919.3400000001</v>
      </c>
      <c r="G420" s="8">
        <f t="shared" si="31"/>
        <v>1877295.84</v>
      </c>
      <c r="H420" s="8">
        <f t="shared" si="31"/>
        <v>2706875.7800000003</v>
      </c>
      <c r="I420" s="8">
        <f t="shared" si="31"/>
        <v>2727288.79</v>
      </c>
      <c r="J420" s="8">
        <f t="shared" si="31"/>
        <v>2788936.34</v>
      </c>
      <c r="K420" s="8">
        <f t="shared" si="31"/>
        <v>2545360.1</v>
      </c>
      <c r="L420" s="8">
        <f t="shared" si="31"/>
        <v>1798008.5</v>
      </c>
      <c r="M420" s="8">
        <f t="shared" si="31"/>
        <v>4229872.29</v>
      </c>
      <c r="N420" s="8">
        <f>IFERROR(VLOOKUP($B$416,$4:$126,MATCH($Q420&amp;"/"&amp;N$348,$2:$2,0),FALSE),IFERROR(VLOOKUP($B$416,$4:$126,MATCH($Q419&amp;"/"&amp;N$348,$2:$2,0),FALSE),IFERROR(VLOOKUP($B$416,$4:$126,MATCH($Q418&amp;"/"&amp;N$348,$2:$2,0),FALSE),IFERROR(VLOOKUP($B$416,$4:$126,MATCH($Q417&amp;"/"&amp;N$348,$2:$2,0),FALSE),""))))</f>
        <v>5586319.5999999996</v>
      </c>
      <c r="O420" s="8">
        <f>IFERROR(VLOOKUP($B$416,$4:$126,MATCH($Q420&amp;"/"&amp;O$348,$2:$2,0),FALSE),IFERROR(VLOOKUP($B$416,$4:$126,MATCH($Q419&amp;"/"&amp;O$348,$2:$2,0),FALSE),IFERROR(VLOOKUP($B$416,$4:$126,MATCH($Q418&amp;"/"&amp;O$348,$2:$2,0),FALSE),IFERROR(VLOOKUP($B$416,$4:$126,MATCH($Q417&amp;"/"&amp;O$348,$2:$2,0),FALSE),""))))</f>
        <v>6180617.8200000003</v>
      </c>
      <c r="P420" s="6"/>
      <c r="Q420" s="9" t="s">
        <v>15</v>
      </c>
    </row>
    <row r="421" spans="2:17">
      <c r="B421" s="12">
        <f t="shared" ref="B421:M421" si="32">+B420/B$402</f>
        <v>0.28305715011820787</v>
      </c>
      <c r="C421" s="12">
        <f t="shared" si="32"/>
        <v>0.32824700222519793</v>
      </c>
      <c r="D421" s="12">
        <f t="shared" si="32"/>
        <v>0.33551976894826402</v>
      </c>
      <c r="E421" s="12">
        <f t="shared" si="32"/>
        <v>0.34537174932786119</v>
      </c>
      <c r="F421" s="12">
        <f t="shared" si="32"/>
        <v>0.22992416537847737</v>
      </c>
      <c r="G421" s="12">
        <f t="shared" si="32"/>
        <v>0.2812663932277219</v>
      </c>
      <c r="H421" s="12">
        <f t="shared" si="32"/>
        <v>0.28741554101323796</v>
      </c>
      <c r="I421" s="12">
        <f t="shared" si="32"/>
        <v>0.28229752554762999</v>
      </c>
      <c r="J421" s="12">
        <f t="shared" si="32"/>
        <v>0.24519885700963812</v>
      </c>
      <c r="K421" s="12">
        <f t="shared" si="32"/>
        <v>0.20160231842973902</v>
      </c>
      <c r="L421" s="12">
        <f t="shared" si="32"/>
        <v>0.14654865935401659</v>
      </c>
      <c r="M421" s="12">
        <f t="shared" si="32"/>
        <v>0.27193705309343924</v>
      </c>
      <c r="N421" s="12">
        <f>+N420/N$402</f>
        <v>0.30785551120685084</v>
      </c>
      <c r="O421" s="12">
        <f>+O420/O$402</f>
        <v>0.30424084988941669</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f t="shared" ref="B423:O426" si="33">IFERROR(VLOOKUP($B$422,$4:$126,MATCH($Q423&amp;"/"&amp;B$348,$2:$2,0),FALSE),"")</f>
        <v>421388</v>
      </c>
      <c r="C423" s="8">
        <f t="shared" si="33"/>
        <v>352652</v>
      </c>
      <c r="D423" s="8">
        <f t="shared" si="33"/>
        <v>234634.01</v>
      </c>
      <c r="E423" s="8">
        <f t="shared" si="33"/>
        <v>127607.66</v>
      </c>
      <c r="F423" s="8">
        <f t="shared" si="33"/>
        <v>19093.25</v>
      </c>
      <c r="G423" s="8">
        <f t="shared" si="33"/>
        <v>256423.84</v>
      </c>
      <c r="H423" s="8">
        <f t="shared" si="33"/>
        <v>508000</v>
      </c>
      <c r="I423" s="8">
        <f t="shared" si="33"/>
        <v>510310</v>
      </c>
      <c r="J423" s="8">
        <f t="shared" si="33"/>
        <v>293470</v>
      </c>
      <c r="K423" s="8">
        <f t="shared" si="33"/>
        <v>131030</v>
      </c>
      <c r="L423" s="8">
        <f t="shared" si="33"/>
        <v>14990</v>
      </c>
      <c r="M423" s="8">
        <f t="shared" si="33"/>
        <v>0</v>
      </c>
      <c r="N423" s="8">
        <f t="shared" si="33"/>
        <v>906000</v>
      </c>
      <c r="O423" s="8">
        <f t="shared" si="33"/>
        <v>1540500</v>
      </c>
      <c r="P423" s="6"/>
      <c r="Q423" s="9" t="s">
        <v>12</v>
      </c>
    </row>
    <row r="424" spans="2:17">
      <c r="B424" s="8">
        <f t="shared" si="33"/>
        <v>376656</v>
      </c>
      <c r="C424" s="8">
        <f t="shared" si="33"/>
        <v>348492.86</v>
      </c>
      <c r="D424" s="8">
        <f t="shared" si="33"/>
        <v>206424.67</v>
      </c>
      <c r="E424" s="8">
        <f t="shared" si="33"/>
        <v>98637.78</v>
      </c>
      <c r="F424" s="8">
        <f t="shared" si="33"/>
        <v>11914.92</v>
      </c>
      <c r="G424" s="8">
        <f t="shared" si="33"/>
        <v>327567.53999999998</v>
      </c>
      <c r="H424" s="8">
        <f t="shared" si="33"/>
        <v>460300</v>
      </c>
      <c r="I424" s="8">
        <f t="shared" si="33"/>
        <v>456100</v>
      </c>
      <c r="J424" s="8">
        <f t="shared" si="33"/>
        <v>239260</v>
      </c>
      <c r="K424" s="8">
        <f t="shared" si="33"/>
        <v>102020</v>
      </c>
      <c r="L424" s="8">
        <f t="shared" si="33"/>
        <v>8480</v>
      </c>
      <c r="M424" s="8">
        <f t="shared" si="33"/>
        <v>0</v>
      </c>
      <c r="N424" s="8">
        <f t="shared" si="33"/>
        <v>858500</v>
      </c>
      <c r="O424" s="8">
        <f t="shared" si="33"/>
        <v>1580400</v>
      </c>
      <c r="P424" s="6"/>
      <c r="Q424" s="9" t="s">
        <v>13</v>
      </c>
    </row>
    <row r="425" spans="2:17">
      <c r="B425" s="8">
        <f t="shared" si="33"/>
        <v>341464</v>
      </c>
      <c r="C425" s="8">
        <f t="shared" si="33"/>
        <v>305301.31</v>
      </c>
      <c r="D425" s="8">
        <f t="shared" si="33"/>
        <v>181149.64</v>
      </c>
      <c r="E425" s="8">
        <f t="shared" si="33"/>
        <v>73340.12</v>
      </c>
      <c r="F425" s="8">
        <f t="shared" si="33"/>
        <v>127042.89</v>
      </c>
      <c r="G425" s="8">
        <f t="shared" si="33"/>
        <v>302327.94</v>
      </c>
      <c r="H425" s="8">
        <f t="shared" si="33"/>
        <v>412600</v>
      </c>
      <c r="I425" s="8">
        <f t="shared" si="33"/>
        <v>401890</v>
      </c>
      <c r="J425" s="8">
        <f t="shared" si="33"/>
        <v>189050</v>
      </c>
      <c r="K425" s="8">
        <f t="shared" si="33"/>
        <v>73010</v>
      </c>
      <c r="L425" s="8">
        <f t="shared" si="33"/>
        <v>1970</v>
      </c>
      <c r="M425" s="8">
        <f t="shared" si="33"/>
        <v>0</v>
      </c>
      <c r="N425" s="8">
        <f t="shared" si="33"/>
        <v>1049750</v>
      </c>
      <c r="O425" s="8">
        <f t="shared" si="33"/>
        <v>1761880</v>
      </c>
      <c r="P425" s="6"/>
      <c r="Q425" s="9" t="s">
        <v>14</v>
      </c>
    </row>
    <row r="426" spans="2:17">
      <c r="B426" s="8">
        <f t="shared" si="33"/>
        <v>336220</v>
      </c>
      <c r="C426" s="8">
        <f t="shared" si="33"/>
        <v>259864.66</v>
      </c>
      <c r="D426" s="8">
        <f t="shared" si="33"/>
        <v>152904.54</v>
      </c>
      <c r="E426" s="8">
        <f t="shared" si="33"/>
        <v>44375.31</v>
      </c>
      <c r="F426" s="8">
        <f t="shared" si="33"/>
        <v>181674.73</v>
      </c>
      <c r="G426" s="8">
        <f t="shared" si="33"/>
        <v>273200</v>
      </c>
      <c r="H426" s="8">
        <f t="shared" si="33"/>
        <v>564520</v>
      </c>
      <c r="I426" s="8">
        <f t="shared" si="33"/>
        <v>347680</v>
      </c>
      <c r="J426" s="8">
        <f t="shared" si="33"/>
        <v>160040</v>
      </c>
      <c r="K426" s="8">
        <f t="shared" si="33"/>
        <v>44000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1170600</v>
      </c>
      <c r="O426" s="8">
        <f>IFERROR(VLOOKUP($B$422,$4:$126,MATCH($Q426&amp;"/"&amp;O$348,$2:$2,0),FALSE),IFERROR(VLOOKUP($B$422,$4:$126,MATCH($Q425&amp;"/"&amp;O$348,$2:$2,0),FALSE),IFERROR(VLOOKUP($B$422,$4:$126,MATCH($Q424&amp;"/"&amp;O$348,$2:$2,0),FALSE),IFERROR(VLOOKUP($B$422,$4:$126,MATCH($Q423&amp;"/"&amp;O$348,$2:$2,0),FALSE),""))))</f>
        <v>1436760</v>
      </c>
      <c r="P426" s="6"/>
      <c r="Q426" s="9" t="s">
        <v>15</v>
      </c>
    </row>
    <row r="427" spans="2:17">
      <c r="B427" s="12">
        <f t="shared" ref="B427:M427" si="34">+B426/B$402</f>
        <v>9.9471518726130248E-2</v>
      </c>
      <c r="C427" s="12">
        <f t="shared" si="34"/>
        <v>7.390252271091069E-2</v>
      </c>
      <c r="D427" s="12">
        <f t="shared" si="34"/>
        <v>3.60075880453525E-2</v>
      </c>
      <c r="E427" s="12">
        <f t="shared" si="34"/>
        <v>9.8977974073960855E-3</v>
      </c>
      <c r="F427" s="12">
        <f t="shared" si="34"/>
        <v>3.1479992344983249E-2</v>
      </c>
      <c r="G427" s="12">
        <f t="shared" si="34"/>
        <v>4.0932269167449721E-2</v>
      </c>
      <c r="H427" s="12">
        <f t="shared" si="34"/>
        <v>5.9940623212784851E-2</v>
      </c>
      <c r="I427" s="12">
        <f t="shared" si="34"/>
        <v>3.5987829393894145E-2</v>
      </c>
      <c r="J427" s="12">
        <f t="shared" si="34"/>
        <v>1.4070462818747052E-2</v>
      </c>
      <c r="K427" s="12">
        <f t="shared" si="34"/>
        <v>3.4849693805243968E-3</v>
      </c>
      <c r="L427" s="12">
        <f t="shared" si="34"/>
        <v>0</v>
      </c>
      <c r="M427" s="12">
        <f t="shared" si="34"/>
        <v>0</v>
      </c>
      <c r="N427" s="12">
        <f>+N426/N$402</f>
        <v>6.4510390959145916E-2</v>
      </c>
      <c r="O427" s="12">
        <f>+O426/O$402</f>
        <v>7.0724496517585722E-2</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f t="shared" ref="B429:O432" si="35">IFERROR(VLOOKUP($B$428,$4:$126,MATCH($Q429&amp;"/"&amp;B$348,$2:$2,0),FALSE),"")</f>
        <v>1329917</v>
      </c>
      <c r="C429" s="8">
        <f t="shared" si="35"/>
        <v>1340172</v>
      </c>
      <c r="D429" s="8">
        <f t="shared" si="35"/>
        <v>1355944.28</v>
      </c>
      <c r="E429" s="8">
        <f t="shared" si="35"/>
        <v>1538808.89</v>
      </c>
      <c r="F429" s="8">
        <f t="shared" si="35"/>
        <v>1631800.3</v>
      </c>
      <c r="G429" s="8">
        <f t="shared" si="35"/>
        <v>2210620.9300000002</v>
      </c>
      <c r="H429" s="8">
        <f t="shared" si="35"/>
        <v>2489869.0099999998</v>
      </c>
      <c r="I429" s="8">
        <f t="shared" si="35"/>
        <v>3152848.54</v>
      </c>
      <c r="J429" s="8">
        <f t="shared" si="35"/>
        <v>2638568.58</v>
      </c>
      <c r="K429" s="8">
        <f t="shared" si="35"/>
        <v>2905202.26</v>
      </c>
      <c r="L429" s="8">
        <f t="shared" si="35"/>
        <v>2458168.9700000002</v>
      </c>
      <c r="M429" s="8">
        <f t="shared" si="35"/>
        <v>1988128.27</v>
      </c>
      <c r="N429" s="8">
        <f t="shared" si="35"/>
        <v>5230244.92</v>
      </c>
      <c r="O429" s="8">
        <f t="shared" si="35"/>
        <v>6557400.8100000005</v>
      </c>
      <c r="P429" s="6"/>
      <c r="Q429" s="9" t="s">
        <v>12</v>
      </c>
    </row>
    <row r="430" spans="2:17">
      <c r="B430" s="8">
        <f t="shared" si="35"/>
        <v>1297367</v>
      </c>
      <c r="C430" s="8">
        <f t="shared" si="35"/>
        <v>1565662.4</v>
      </c>
      <c r="D430" s="8">
        <f t="shared" si="35"/>
        <v>1519340.58</v>
      </c>
      <c r="E430" s="8">
        <f t="shared" si="35"/>
        <v>1483869.78</v>
      </c>
      <c r="F430" s="8">
        <f t="shared" si="35"/>
        <v>1488013.29</v>
      </c>
      <c r="G430" s="8">
        <f t="shared" si="35"/>
        <v>2465518.5900000003</v>
      </c>
      <c r="H430" s="8">
        <f t="shared" si="35"/>
        <v>2472295.04</v>
      </c>
      <c r="I430" s="8">
        <f t="shared" si="35"/>
        <v>3000727.3</v>
      </c>
      <c r="J430" s="8">
        <f t="shared" si="35"/>
        <v>3025006.12</v>
      </c>
      <c r="K430" s="8">
        <f t="shared" si="35"/>
        <v>2670317.06</v>
      </c>
      <c r="L430" s="8">
        <f t="shared" si="35"/>
        <v>2374204.94</v>
      </c>
      <c r="M430" s="8">
        <f t="shared" si="35"/>
        <v>2242807.42</v>
      </c>
      <c r="N430" s="8">
        <f t="shared" si="35"/>
        <v>6141787.2799999993</v>
      </c>
      <c r="O430" s="8">
        <f t="shared" si="35"/>
        <v>7084443</v>
      </c>
      <c r="P430" s="6"/>
      <c r="Q430" s="9" t="s">
        <v>13</v>
      </c>
    </row>
    <row r="431" spans="2:17">
      <c r="B431" s="8">
        <f t="shared" si="35"/>
        <v>1322342</v>
      </c>
      <c r="C431" s="8">
        <f t="shared" si="35"/>
        <v>1463816.6600000001</v>
      </c>
      <c r="D431" s="8">
        <f t="shared" si="35"/>
        <v>1432200.65</v>
      </c>
      <c r="E431" s="8">
        <f t="shared" si="35"/>
        <v>1542727.75</v>
      </c>
      <c r="F431" s="8">
        <f t="shared" si="35"/>
        <v>1474362.2299999997</v>
      </c>
      <c r="G431" s="8">
        <f t="shared" si="35"/>
        <v>1942880.5499999998</v>
      </c>
      <c r="H431" s="8">
        <f t="shared" si="35"/>
        <v>2292578.35</v>
      </c>
      <c r="I431" s="8">
        <f t="shared" si="35"/>
        <v>2932332.52</v>
      </c>
      <c r="J431" s="8">
        <f t="shared" si="35"/>
        <v>2943296.38</v>
      </c>
      <c r="K431" s="8">
        <f t="shared" si="35"/>
        <v>2574889.2400000002</v>
      </c>
      <c r="L431" s="8">
        <f t="shared" si="35"/>
        <v>2332824.4900000002</v>
      </c>
      <c r="M431" s="8">
        <f t="shared" si="35"/>
        <v>4033151.44</v>
      </c>
      <c r="N431" s="8">
        <f t="shared" si="35"/>
        <v>6373140.71</v>
      </c>
      <c r="O431" s="8">
        <f t="shared" si="35"/>
        <v>7665993.2599999998</v>
      </c>
      <c r="P431" s="6"/>
      <c r="Q431" s="9" t="s">
        <v>14</v>
      </c>
    </row>
    <row r="432" spans="2:17">
      <c r="B432" s="8">
        <f t="shared" si="35"/>
        <v>1292971</v>
      </c>
      <c r="C432" s="8">
        <f t="shared" si="35"/>
        <v>1414085.01</v>
      </c>
      <c r="D432" s="8">
        <f t="shared" si="35"/>
        <v>1577673.56</v>
      </c>
      <c r="E432" s="8">
        <f t="shared" si="35"/>
        <v>1592798.44</v>
      </c>
      <c r="F432" s="8">
        <f t="shared" si="35"/>
        <v>1508594.07</v>
      </c>
      <c r="G432" s="8">
        <f t="shared" si="35"/>
        <v>2150495.84</v>
      </c>
      <c r="H432" s="8">
        <f t="shared" si="35"/>
        <v>3271395.7800000003</v>
      </c>
      <c r="I432" s="8">
        <f t="shared" si="35"/>
        <v>3074968.79</v>
      </c>
      <c r="J432" s="8">
        <f t="shared" si="35"/>
        <v>2948976.34</v>
      </c>
      <c r="K432" s="8">
        <f t="shared" si="35"/>
        <v>2589360.1</v>
      </c>
      <c r="L432" s="8">
        <f t="shared" si="35"/>
        <v>1798008.5</v>
      </c>
      <c r="M432" s="8">
        <f t="shared" si="35"/>
        <v>4229872.29</v>
      </c>
      <c r="N432" s="8">
        <f>IFERROR(VLOOKUP($B$428,$4:$126,MATCH($Q432&amp;"/"&amp;N$348,$2:$2,0),FALSE),IFERROR(VLOOKUP($B$428,$4:$126,MATCH($Q431&amp;"/"&amp;N$348,$2:$2,0),FALSE),IFERROR(VLOOKUP($B$428,$4:$126,MATCH($Q430&amp;"/"&amp;N$348,$2:$2,0),FALSE),IFERROR(VLOOKUP($B$428,$4:$126,MATCH($Q429&amp;"/"&amp;N$348,$2:$2,0),FALSE),""))))</f>
        <v>6756919.5999999996</v>
      </c>
      <c r="O432" s="8">
        <f>IFERROR(VLOOKUP($B$428,$4:$126,MATCH($Q432&amp;"/"&amp;O$348,$2:$2,0),FALSE),IFERROR(VLOOKUP($B$428,$4:$126,MATCH($Q431&amp;"/"&amp;O$348,$2:$2,0),FALSE),IFERROR(VLOOKUP($B$428,$4:$126,MATCH($Q430&amp;"/"&amp;O$348,$2:$2,0),FALSE),IFERROR(VLOOKUP($B$428,$4:$126,MATCH($Q429&amp;"/"&amp;O$348,$2:$2,0),FALSE),""))))</f>
        <v>7617377.8200000003</v>
      </c>
      <c r="P432" s="6"/>
      <c r="Q432" s="9" t="s">
        <v>15</v>
      </c>
    </row>
    <row r="433" spans="1:17" s="87" customFormat="1">
      <c r="A433" s="86"/>
      <c r="B433" s="13">
        <f t="shared" ref="B433:O433" si="36">+B432/B$457</f>
        <v>0.82159071918441473</v>
      </c>
      <c r="C433" s="13">
        <f t="shared" si="36"/>
        <v>0.77850594476601154</v>
      </c>
      <c r="D433" s="13">
        <f t="shared" si="36"/>
        <v>0.68038141121120033</v>
      </c>
      <c r="E433" s="13">
        <f t="shared" si="36"/>
        <v>0.6466059596391639</v>
      </c>
      <c r="F433" s="13">
        <f t="shared" si="36"/>
        <v>0.40624603936493281</v>
      </c>
      <c r="G433" s="13">
        <f t="shared" si="36"/>
        <v>0.52370620062814466</v>
      </c>
      <c r="H433" s="13">
        <f t="shared" si="36"/>
        <v>0.58960441688352538</v>
      </c>
      <c r="I433" s="13">
        <f t="shared" si="36"/>
        <v>0.50776150147039156</v>
      </c>
      <c r="J433" s="13">
        <f t="shared" si="36"/>
        <v>0.38455395519667668</v>
      </c>
      <c r="K433" s="13">
        <f t="shared" si="36"/>
        <v>0.28646870644585765</v>
      </c>
      <c r="L433" s="13">
        <f t="shared" si="36"/>
        <v>0.18558562156286643</v>
      </c>
      <c r="M433" s="13">
        <f t="shared" si="36"/>
        <v>0.40913139018434391</v>
      </c>
      <c r="N433" s="13">
        <f t="shared" si="36"/>
        <v>0.64692352941627018</v>
      </c>
      <c r="O433" s="13">
        <f t="shared" si="36"/>
        <v>0.66707084349941237</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f t="shared" ref="B435:O438" si="37">IFERROR(VLOOKUP($B$434,$4:$126,MATCH($Q435&amp;"/"&amp;B$348,$2:$2,0),FALSE),"")</f>
        <v>458525</v>
      </c>
      <c r="C435" s="8">
        <f t="shared" si="37"/>
        <v>367370</v>
      </c>
      <c r="D435" s="8">
        <f t="shared" si="37"/>
        <v>240144.42</v>
      </c>
      <c r="E435" s="8">
        <f t="shared" si="37"/>
        <v>160458.95000000001</v>
      </c>
      <c r="F435" s="8">
        <f t="shared" si="37"/>
        <v>57783.92</v>
      </c>
      <c r="G435" s="8">
        <f t="shared" si="37"/>
        <v>492203.48</v>
      </c>
      <c r="H435" s="8">
        <f t="shared" si="37"/>
        <v>592960.56999999995</v>
      </c>
      <c r="I435" s="8">
        <f t="shared" si="37"/>
        <v>699152.2</v>
      </c>
      <c r="J435" s="8">
        <f t="shared" si="37"/>
        <v>494507.43</v>
      </c>
      <c r="K435" s="8">
        <f t="shared" si="37"/>
        <v>535423.6</v>
      </c>
      <c r="L435" s="8">
        <f t="shared" si="37"/>
        <v>433478.82</v>
      </c>
      <c r="M435" s="8">
        <f t="shared" si="37"/>
        <v>368905.06</v>
      </c>
      <c r="N435" s="8">
        <f t="shared" si="37"/>
        <v>1034424.54</v>
      </c>
      <c r="O435" s="8">
        <f t="shared" si="37"/>
        <v>2052746.9</v>
      </c>
      <c r="P435" s="6"/>
      <c r="Q435" s="9" t="s">
        <v>12</v>
      </c>
    </row>
    <row r="436" spans="1:17">
      <c r="B436" s="8">
        <f t="shared" si="37"/>
        <v>413739</v>
      </c>
      <c r="C436" s="8">
        <f t="shared" si="37"/>
        <v>351437.95</v>
      </c>
      <c r="D436" s="8">
        <f t="shared" si="37"/>
        <v>211854.88</v>
      </c>
      <c r="E436" s="8">
        <f t="shared" si="37"/>
        <v>132850</v>
      </c>
      <c r="F436" s="8">
        <f t="shared" si="37"/>
        <v>51905.42</v>
      </c>
      <c r="G436" s="8">
        <f t="shared" si="37"/>
        <v>457168.51</v>
      </c>
      <c r="H436" s="8">
        <f t="shared" si="37"/>
        <v>571960.57999999996</v>
      </c>
      <c r="I436" s="8">
        <f t="shared" si="37"/>
        <v>620032.91</v>
      </c>
      <c r="J436" s="8">
        <f t="shared" si="37"/>
        <v>443282.78</v>
      </c>
      <c r="K436" s="8">
        <f t="shared" si="37"/>
        <v>513422.04</v>
      </c>
      <c r="L436" s="8">
        <f t="shared" si="37"/>
        <v>351996.45</v>
      </c>
      <c r="M436" s="8">
        <f t="shared" si="37"/>
        <v>411826.39</v>
      </c>
      <c r="N436" s="8">
        <f t="shared" si="37"/>
        <v>991108.23</v>
      </c>
      <c r="O436" s="8">
        <f t="shared" si="37"/>
        <v>2098207.87</v>
      </c>
      <c r="P436" s="6"/>
      <c r="Q436" s="9" t="s">
        <v>13</v>
      </c>
    </row>
    <row r="437" spans="1:17">
      <c r="B437" s="8">
        <f t="shared" si="37"/>
        <v>377615</v>
      </c>
      <c r="C437" s="8">
        <f t="shared" si="37"/>
        <v>310602.77</v>
      </c>
      <c r="D437" s="8">
        <f t="shared" si="37"/>
        <v>186504.19</v>
      </c>
      <c r="E437" s="8">
        <f t="shared" si="37"/>
        <v>109735.27</v>
      </c>
      <c r="F437" s="8">
        <f t="shared" si="37"/>
        <v>168139.11</v>
      </c>
      <c r="G437" s="8">
        <f t="shared" si="37"/>
        <v>390451.8</v>
      </c>
      <c r="H437" s="8">
        <f t="shared" si="37"/>
        <v>510544.02</v>
      </c>
      <c r="I437" s="8">
        <f t="shared" si="37"/>
        <v>507723</v>
      </c>
      <c r="J437" s="8">
        <f t="shared" si="37"/>
        <v>456273.33</v>
      </c>
      <c r="K437" s="8">
        <f t="shared" si="37"/>
        <v>483347.57</v>
      </c>
      <c r="L437" s="8">
        <f t="shared" si="37"/>
        <v>431765.95</v>
      </c>
      <c r="M437" s="8">
        <f t="shared" si="37"/>
        <v>388601.86</v>
      </c>
      <c r="N437" s="8">
        <f t="shared" si="37"/>
        <v>1186618.92</v>
      </c>
      <c r="O437" s="8">
        <f t="shared" si="37"/>
        <v>2379371.7000000002</v>
      </c>
      <c r="P437" s="6"/>
      <c r="Q437" s="9" t="s">
        <v>14</v>
      </c>
    </row>
    <row r="438" spans="1:17">
      <c r="B438" s="8">
        <f t="shared" si="37"/>
        <v>350938</v>
      </c>
      <c r="C438" s="8">
        <f t="shared" si="37"/>
        <v>265454.98</v>
      </c>
      <c r="D438" s="8">
        <f t="shared" si="37"/>
        <v>158344.1</v>
      </c>
      <c r="E438" s="8">
        <f t="shared" si="37"/>
        <v>82035.399999999994</v>
      </c>
      <c r="F438" s="8">
        <f t="shared" si="37"/>
        <v>224030.97</v>
      </c>
      <c r="G438" s="8">
        <f t="shared" si="37"/>
        <v>326006.09000000003</v>
      </c>
      <c r="H438" s="8">
        <f t="shared" si="37"/>
        <v>746588.35</v>
      </c>
      <c r="I438" s="8">
        <f t="shared" si="37"/>
        <v>468086.96</v>
      </c>
      <c r="J438" s="8">
        <f t="shared" si="37"/>
        <v>477579.79</v>
      </c>
      <c r="K438" s="8">
        <f t="shared" si="37"/>
        <v>498079.31</v>
      </c>
      <c r="L438" s="8">
        <f t="shared" si="37"/>
        <v>328349.43</v>
      </c>
      <c r="M438" s="8">
        <f t="shared" si="37"/>
        <v>434414.23</v>
      </c>
      <c r="N438" s="8">
        <f>IFERROR(VLOOKUP($B$434,$4:$126,MATCH($Q438&amp;"/"&amp;N$348,$2:$2,0),FALSE),IFERROR(VLOOKUP($B$434,$4:$126,MATCH($Q437&amp;"/"&amp;N$348,$2:$2,0),FALSE),IFERROR(VLOOKUP($B$434,$4:$126,MATCH($Q436&amp;"/"&amp;N$348,$2:$2,0),FALSE),IFERROR(VLOOKUP($B$434,$4:$126,MATCH($Q435&amp;"/"&amp;N$348,$2:$2,0),FALSE),""))))</f>
        <v>1575825.28</v>
      </c>
      <c r="O438" s="8">
        <f>IFERROR(VLOOKUP($B$434,$4:$126,MATCH($Q438&amp;"/"&amp;O$348,$2:$2,0),FALSE),IFERROR(VLOOKUP($B$434,$4:$126,MATCH($Q437&amp;"/"&amp;O$348,$2:$2,0),FALSE),IFERROR(VLOOKUP($B$434,$4:$126,MATCH($Q436&amp;"/"&amp;O$348,$2:$2,0),FALSE),IFERROR(VLOOKUP($B$434,$4:$126,MATCH($Q435&amp;"/"&amp;O$348,$2:$2,0),FALSE),""))))</f>
        <v>2081341.67</v>
      </c>
      <c r="P438" s="6"/>
      <c r="Q438" s="9" t="s">
        <v>15</v>
      </c>
    </row>
    <row r="439" spans="1:17">
      <c r="B439" s="12">
        <f t="shared" ref="B439:M439" si="38">+B438/B$402</f>
        <v>0.10382587543486616</v>
      </c>
      <c r="C439" s="12">
        <f t="shared" si="38"/>
        <v>7.5492345470039454E-2</v>
      </c>
      <c r="D439" s="12">
        <f t="shared" si="38"/>
        <v>3.7288553513271094E-2</v>
      </c>
      <c r="E439" s="12">
        <f t="shared" si="38"/>
        <v>1.8297782470357973E-2</v>
      </c>
      <c r="F439" s="12">
        <f t="shared" si="38"/>
        <v>3.8819340590951594E-2</v>
      </c>
      <c r="G439" s="12">
        <f t="shared" si="38"/>
        <v>4.8843956903762226E-2</v>
      </c>
      <c r="H439" s="12">
        <f t="shared" si="38"/>
        <v>7.9272605013825437E-2</v>
      </c>
      <c r="I439" s="12">
        <f t="shared" si="38"/>
        <v>4.8450971174604673E-2</v>
      </c>
      <c r="J439" s="12">
        <f t="shared" si="38"/>
        <v>4.1988057224319073E-2</v>
      </c>
      <c r="K439" s="12">
        <f t="shared" si="38"/>
        <v>3.9449798736879982E-2</v>
      </c>
      <c r="L439" s="12">
        <f t="shared" si="38"/>
        <v>2.6762481248645661E-2</v>
      </c>
      <c r="M439" s="12">
        <f t="shared" si="38"/>
        <v>2.792834332311615E-2</v>
      </c>
      <c r="N439" s="12">
        <f>+N438/N$402</f>
        <v>8.6841880143606331E-2</v>
      </c>
      <c r="O439" s="12">
        <f>+O438/O$402</f>
        <v>0.10245402272600924</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f t="shared" ref="B441:O444" si="39">IFERROR(VLOOKUP($B$440,$4:$126,MATCH($Q441&amp;"/"&amp;B$348,$2:$2,0),FALSE),"")</f>
        <v>1737460</v>
      </c>
      <c r="C441" s="8">
        <f t="shared" si="39"/>
        <v>1785955</v>
      </c>
      <c r="D441" s="8">
        <f t="shared" si="39"/>
        <v>1674227.06</v>
      </c>
      <c r="E441" s="8">
        <f t="shared" si="39"/>
        <v>1967604.86</v>
      </c>
      <c r="F441" s="8">
        <f t="shared" si="39"/>
        <v>2077105.78</v>
      </c>
      <c r="G441" s="8">
        <f t="shared" si="39"/>
        <v>2943072.81</v>
      </c>
      <c r="H441" s="8">
        <f t="shared" si="39"/>
        <v>3129970.21</v>
      </c>
      <c r="I441" s="8">
        <f t="shared" si="39"/>
        <v>3773293.99</v>
      </c>
      <c r="J441" s="8">
        <f t="shared" si="39"/>
        <v>3301418.61</v>
      </c>
      <c r="K441" s="8">
        <f t="shared" si="39"/>
        <v>3753022.41</v>
      </c>
      <c r="L441" s="8">
        <f t="shared" si="39"/>
        <v>3362400.29</v>
      </c>
      <c r="M441" s="8">
        <f t="shared" si="39"/>
        <v>2918636.01</v>
      </c>
      <c r="N441" s="8">
        <f t="shared" si="39"/>
        <v>5905858.1699999999</v>
      </c>
      <c r="O441" s="8">
        <f t="shared" si="39"/>
        <v>7807972.1699999999</v>
      </c>
      <c r="P441" s="6"/>
      <c r="Q441" s="9" t="s">
        <v>12</v>
      </c>
    </row>
    <row r="442" spans="1:17">
      <c r="B442" s="8">
        <f t="shared" si="39"/>
        <v>1760208</v>
      </c>
      <c r="C442" s="8">
        <f t="shared" si="39"/>
        <v>1831713.73</v>
      </c>
      <c r="D442" s="8">
        <f t="shared" si="39"/>
        <v>1825077.04</v>
      </c>
      <c r="E442" s="8">
        <f t="shared" si="39"/>
        <v>1873798.24</v>
      </c>
      <c r="F442" s="8">
        <f t="shared" si="39"/>
        <v>1873908.05</v>
      </c>
      <c r="G442" s="8">
        <f t="shared" si="39"/>
        <v>3016301.42</v>
      </c>
      <c r="H442" s="8">
        <f t="shared" si="39"/>
        <v>2902153.22</v>
      </c>
      <c r="I442" s="8">
        <f t="shared" si="39"/>
        <v>3546810.52</v>
      </c>
      <c r="J442" s="8">
        <f t="shared" si="39"/>
        <v>3654337.58</v>
      </c>
      <c r="K442" s="8">
        <f t="shared" si="39"/>
        <v>3455646.22</v>
      </c>
      <c r="L442" s="8">
        <f t="shared" si="39"/>
        <v>3241472.97</v>
      </c>
      <c r="M442" s="8">
        <f t="shared" si="39"/>
        <v>3403170.45</v>
      </c>
      <c r="N442" s="8">
        <f t="shared" si="39"/>
        <v>6710598.96</v>
      </c>
      <c r="O442" s="8">
        <f t="shared" si="39"/>
        <v>8168823.9400000004</v>
      </c>
      <c r="P442" s="6"/>
      <c r="Q442" s="9" t="s">
        <v>13</v>
      </c>
    </row>
    <row r="443" spans="1:17">
      <c r="B443" s="8">
        <f t="shared" si="39"/>
        <v>1806752</v>
      </c>
      <c r="C443" s="8">
        <f t="shared" si="39"/>
        <v>1805640.92</v>
      </c>
      <c r="D443" s="8">
        <f t="shared" si="39"/>
        <v>1828311.72</v>
      </c>
      <c r="E443" s="8">
        <f t="shared" si="39"/>
        <v>1969784.28</v>
      </c>
      <c r="F443" s="8">
        <f t="shared" si="39"/>
        <v>1851595.1</v>
      </c>
      <c r="G443" s="8">
        <f t="shared" si="39"/>
        <v>2350990.31</v>
      </c>
      <c r="H443" s="8">
        <f t="shared" si="39"/>
        <v>3505274.37</v>
      </c>
      <c r="I443" s="8">
        <f t="shared" si="39"/>
        <v>3390606.37</v>
      </c>
      <c r="J443" s="8">
        <f t="shared" si="39"/>
        <v>3697490.2</v>
      </c>
      <c r="K443" s="8">
        <f t="shared" si="39"/>
        <v>3392461.79</v>
      </c>
      <c r="L443" s="8">
        <f t="shared" si="39"/>
        <v>3210168.92</v>
      </c>
      <c r="M443" s="8">
        <f t="shared" si="39"/>
        <v>4942341.33</v>
      </c>
      <c r="N443" s="8">
        <f t="shared" si="39"/>
        <v>6954811.5700000003</v>
      </c>
      <c r="O443" s="8">
        <f t="shared" si="39"/>
        <v>9004016.9600000009</v>
      </c>
      <c r="P443" s="6"/>
      <c r="Q443" s="9" t="s">
        <v>14</v>
      </c>
    </row>
    <row r="444" spans="1:17">
      <c r="B444" s="8">
        <f t="shared" si="39"/>
        <v>1806322</v>
      </c>
      <c r="C444" s="8">
        <f t="shared" si="39"/>
        <v>1699907.75</v>
      </c>
      <c r="D444" s="8">
        <f t="shared" si="39"/>
        <v>1927645.71</v>
      </c>
      <c r="E444" s="8">
        <f t="shared" si="39"/>
        <v>2020030.4</v>
      </c>
      <c r="F444" s="8">
        <f t="shared" si="39"/>
        <v>2057618.82</v>
      </c>
      <c r="G444" s="8">
        <f t="shared" si="39"/>
        <v>2568138.58</v>
      </c>
      <c r="H444" s="8">
        <f t="shared" si="39"/>
        <v>3869528.09</v>
      </c>
      <c r="I444" s="8">
        <f t="shared" si="39"/>
        <v>3605112.57</v>
      </c>
      <c r="J444" s="8">
        <f t="shared" si="39"/>
        <v>3705618.37</v>
      </c>
      <c r="K444" s="8">
        <f t="shared" si="39"/>
        <v>3586755.55</v>
      </c>
      <c r="L444" s="8">
        <f t="shared" si="39"/>
        <v>2580724.11</v>
      </c>
      <c r="M444" s="8">
        <f t="shared" si="39"/>
        <v>5215935.9800000004</v>
      </c>
      <c r="N444" s="8">
        <f>IFERROR(VLOOKUP($B$440,$4:$126,MATCH($Q444&amp;"/"&amp;N$348,$2:$2,0),FALSE),IFERROR(VLOOKUP($B$440,$4:$126,MATCH($Q443&amp;"/"&amp;N$348,$2:$2,0),FALSE),IFERROR(VLOOKUP($B$440,$4:$126,MATCH($Q442&amp;"/"&amp;N$348,$2:$2,0),FALSE),IFERROR(VLOOKUP($B$440,$4:$126,MATCH($Q441&amp;"/"&amp;N$348,$2:$2,0),FALSE),""))))</f>
        <v>7701217.9000000004</v>
      </c>
      <c r="O444" s="8">
        <f>IFERROR(VLOOKUP($B$440,$4:$126,MATCH($Q444&amp;"/"&amp;O$348,$2:$2,0),FALSE),IFERROR(VLOOKUP($B$440,$4:$126,MATCH($Q443&amp;"/"&amp;O$348,$2:$2,0),FALSE),IFERROR(VLOOKUP($B$440,$4:$126,MATCH($Q442&amp;"/"&amp;O$348,$2:$2,0),FALSE),IFERROR(VLOOKUP($B$440,$4:$126,MATCH($Q441&amp;"/"&amp;O$348,$2:$2,0),FALSE),""))))</f>
        <v>8895741.0999999996</v>
      </c>
      <c r="P444" s="6"/>
      <c r="Q444" s="9" t="s">
        <v>15</v>
      </c>
    </row>
    <row r="445" spans="1:17">
      <c r="B445" s="12">
        <f t="shared" ref="B445:M445" si="40">+B444/B$402</f>
        <v>0.53440483209928336</v>
      </c>
      <c r="C445" s="12">
        <f t="shared" si="40"/>
        <v>0.4834342272659472</v>
      </c>
      <c r="D445" s="12">
        <f t="shared" si="40"/>
        <v>0.4539425227208494</v>
      </c>
      <c r="E445" s="12">
        <f t="shared" si="40"/>
        <v>0.45056252352899118</v>
      </c>
      <c r="F445" s="12">
        <f t="shared" si="40"/>
        <v>0.35653733847571134</v>
      </c>
      <c r="G445" s="12">
        <f t="shared" si="40"/>
        <v>0.38477210693950259</v>
      </c>
      <c r="H445" s="12">
        <f t="shared" si="40"/>
        <v>0.41086573594199854</v>
      </c>
      <c r="I445" s="12">
        <f t="shared" si="40"/>
        <v>0.37315973341849762</v>
      </c>
      <c r="J445" s="12">
        <f t="shared" si="40"/>
        <v>0.32579208632561268</v>
      </c>
      <c r="K445" s="12">
        <f t="shared" si="40"/>
        <v>0.2840848469812714</v>
      </c>
      <c r="L445" s="12">
        <f t="shared" si="40"/>
        <v>0.21034475559102619</v>
      </c>
      <c r="M445" s="12">
        <f t="shared" si="40"/>
        <v>0.33533075286422898</v>
      </c>
      <c r="N445" s="12">
        <f>+N444/N$402</f>
        <v>0.42440507226257701</v>
      </c>
      <c r="O445" s="12">
        <f>+O444/O$402</f>
        <v>0.43789276597921306</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f t="shared" ref="B448:O451" si="41">IFERROR(VLOOKUP($B$447,$4:$126,MATCH($Q448&amp;"/"&amp;B$348,$2:$2,0),FALSE),"")</f>
        <v>815128</v>
      </c>
      <c r="C448" s="8">
        <f t="shared" si="41"/>
        <v>1042790</v>
      </c>
      <c r="D448" s="8">
        <f t="shared" si="41"/>
        <v>1277290.46</v>
      </c>
      <c r="E448" s="8">
        <f t="shared" si="41"/>
        <v>1758621.96</v>
      </c>
      <c r="F448" s="8">
        <f t="shared" si="41"/>
        <v>2335963.35</v>
      </c>
      <c r="G448" s="8">
        <f t="shared" si="41"/>
        <v>3624764.81</v>
      </c>
      <c r="H448" s="8">
        <f t="shared" si="41"/>
        <v>4036019.61</v>
      </c>
      <c r="I448" s="8">
        <f t="shared" si="41"/>
        <v>4904852.22</v>
      </c>
      <c r="J448" s="8">
        <f t="shared" si="41"/>
        <v>5730349.9699999997</v>
      </c>
      <c r="K448" s="8">
        <f t="shared" si="41"/>
        <v>6517665.5499999998</v>
      </c>
      <c r="L448" s="8">
        <f t="shared" si="41"/>
        <v>7452655.2199999997</v>
      </c>
      <c r="M448" s="8">
        <f t="shared" si="41"/>
        <v>8641919.4399999995</v>
      </c>
      <c r="N448" s="8">
        <f t="shared" si="41"/>
        <v>8930967.0299999993</v>
      </c>
      <c r="O448" s="8">
        <f t="shared" si="41"/>
        <v>9024146.4399999995</v>
      </c>
      <c r="P448" s="6"/>
      <c r="Q448" s="9" t="s">
        <v>12</v>
      </c>
    </row>
    <row r="449" spans="1:18">
      <c r="B449" s="8">
        <f t="shared" si="41"/>
        <v>851347</v>
      </c>
      <c r="C449" s="8">
        <f t="shared" si="41"/>
        <v>1062790.07</v>
      </c>
      <c r="D449" s="8">
        <f t="shared" si="41"/>
        <v>1313500.8799999999</v>
      </c>
      <c r="E449" s="8">
        <f t="shared" si="41"/>
        <v>1901890.63</v>
      </c>
      <c r="F449" s="8">
        <f t="shared" si="41"/>
        <v>2482367.83</v>
      </c>
      <c r="G449" s="8">
        <f t="shared" si="41"/>
        <v>3782360.67</v>
      </c>
      <c r="H449" s="8">
        <f t="shared" si="41"/>
        <v>4284043.04</v>
      </c>
      <c r="I449" s="8">
        <f t="shared" si="41"/>
        <v>5160914.63</v>
      </c>
      <c r="J449" s="8">
        <f t="shared" si="41"/>
        <v>6041961.1600000001</v>
      </c>
      <c r="K449" s="8">
        <f t="shared" si="41"/>
        <v>6855735.3899999997</v>
      </c>
      <c r="L449" s="8">
        <f t="shared" si="41"/>
        <v>7885012.5099999998</v>
      </c>
      <c r="M449" s="8">
        <f t="shared" si="41"/>
        <v>8753635.9199999999</v>
      </c>
      <c r="N449" s="8">
        <f t="shared" si="41"/>
        <v>8976479.0500000007</v>
      </c>
      <c r="O449" s="8">
        <f t="shared" si="41"/>
        <v>9909289.2599999998</v>
      </c>
      <c r="P449" s="6"/>
      <c r="Q449" s="9" t="s">
        <v>13</v>
      </c>
    </row>
    <row r="450" spans="1:18">
      <c r="B450" s="8">
        <f t="shared" si="41"/>
        <v>880463</v>
      </c>
      <c r="C450" s="8">
        <f t="shared" si="41"/>
        <v>1089106.31</v>
      </c>
      <c r="D450" s="8">
        <f t="shared" si="41"/>
        <v>1458971.39</v>
      </c>
      <c r="E450" s="8">
        <f t="shared" si="41"/>
        <v>2016631.19</v>
      </c>
      <c r="F450" s="8">
        <f t="shared" si="41"/>
        <v>3350635.33</v>
      </c>
      <c r="G450" s="8">
        <f t="shared" si="41"/>
        <v>3835333.01</v>
      </c>
      <c r="H450" s="8">
        <f t="shared" si="41"/>
        <v>4673385.9800000004</v>
      </c>
      <c r="I450" s="8">
        <f t="shared" si="41"/>
        <v>5345968.2300000004</v>
      </c>
      <c r="J450" s="8">
        <f t="shared" si="41"/>
        <v>6213239.3099999996</v>
      </c>
      <c r="K450" s="8">
        <f t="shared" si="41"/>
        <v>7147555.9100000001</v>
      </c>
      <c r="L450" s="8">
        <f t="shared" si="41"/>
        <v>8388982.5600000005</v>
      </c>
      <c r="M450" s="8">
        <f t="shared" si="41"/>
        <v>8844999.2300000004</v>
      </c>
      <c r="N450" s="8">
        <f t="shared" si="41"/>
        <v>9005723.9199999999</v>
      </c>
      <c r="O450" s="8">
        <f t="shared" si="41"/>
        <v>10094841.289999999</v>
      </c>
      <c r="P450" s="6"/>
      <c r="Q450" s="9" t="s">
        <v>14</v>
      </c>
    </row>
    <row r="451" spans="1:18">
      <c r="B451" s="8">
        <f t="shared" si="41"/>
        <v>974042</v>
      </c>
      <c r="C451" s="8">
        <f t="shared" si="41"/>
        <v>1175118.49</v>
      </c>
      <c r="D451" s="8">
        <f t="shared" si="41"/>
        <v>1605313.72</v>
      </c>
      <c r="E451" s="8">
        <f t="shared" si="41"/>
        <v>2190707.84</v>
      </c>
      <c r="F451" s="8">
        <f t="shared" si="41"/>
        <v>3324298.92</v>
      </c>
      <c r="G451" s="8">
        <f t="shared" si="41"/>
        <v>3953468.96</v>
      </c>
      <c r="H451" s="8">
        <f t="shared" si="41"/>
        <v>4771963.7</v>
      </c>
      <c r="I451" s="8">
        <f t="shared" si="41"/>
        <v>5544541.4900000002</v>
      </c>
      <c r="J451" s="8">
        <f t="shared" si="41"/>
        <v>6398367.9000000004</v>
      </c>
      <c r="K451" s="8">
        <f t="shared" si="41"/>
        <v>7243424.54</v>
      </c>
      <c r="L451" s="8">
        <f t="shared" si="41"/>
        <v>8412761.4100000001</v>
      </c>
      <c r="M451" s="8">
        <f t="shared" si="41"/>
        <v>8794177.2100000009</v>
      </c>
      <c r="N451" s="8">
        <f>IFERROR(VLOOKUP($B$447,$4:$126,MATCH($Q451&amp;"/"&amp;N$348,$2:$2,0),FALSE),IFERROR(VLOOKUP($B$447,$4:$126,MATCH($Q450&amp;"/"&amp;N$348,$2:$2,0),FALSE),IFERROR(VLOOKUP($B$447,$4:$126,MATCH($Q449&amp;"/"&amp;N$348,$2:$2,0),FALSE),IFERROR(VLOOKUP($B$447,$4:$126,MATCH($Q448&amp;"/"&amp;N$348,$2:$2,0),FALSE),""))))</f>
        <v>9206396.6699999999</v>
      </c>
      <c r="O451" s="8">
        <f>IFERROR(VLOOKUP($B$447,$4:$126,MATCH($Q451&amp;"/"&amp;O$348,$2:$2,0),FALSE),IFERROR(VLOOKUP($B$447,$4:$126,MATCH($Q450&amp;"/"&amp;O$348,$2:$2,0),FALSE),IFERROR(VLOOKUP($B$447,$4:$126,MATCH($Q449&amp;"/"&amp;O$348,$2:$2,0),FALSE),IFERROR(VLOOKUP($B$447,$4:$126,MATCH($Q448&amp;"/"&amp;O$348,$2:$2,0),FALSE),""))))</f>
        <v>9866107.4399999995</v>
      </c>
      <c r="P451" s="6"/>
      <c r="Q451" s="9" t="s">
        <v>15</v>
      </c>
    </row>
    <row r="452" spans="1:18">
      <c r="A452" s="85"/>
      <c r="B452" s="12">
        <f t="shared" ref="B452:M452" si="42">+B451/B$402</f>
        <v>0.28817273524191711</v>
      </c>
      <c r="C452" s="12">
        <f t="shared" si="42"/>
        <v>0.33419019306140391</v>
      </c>
      <c r="D452" s="12">
        <f t="shared" si="42"/>
        <v>0.37803635597289881</v>
      </c>
      <c r="E452" s="12">
        <f t="shared" si="42"/>
        <v>0.48863168232772408</v>
      </c>
      <c r="F452" s="12">
        <f t="shared" si="42"/>
        <v>0.57602344890803514</v>
      </c>
      <c r="G452" s="12">
        <f t="shared" si="42"/>
        <v>0.59232963256177718</v>
      </c>
      <c r="H452" s="12">
        <f t="shared" si="42"/>
        <v>0.50668617254798176</v>
      </c>
      <c r="I452" s="12">
        <f t="shared" si="42"/>
        <v>0.57390707895043613</v>
      </c>
      <c r="J452" s="12">
        <f t="shared" si="42"/>
        <v>0.5625343516471798</v>
      </c>
      <c r="K452" s="12">
        <f t="shared" si="42"/>
        <v>0.57370710754634124</v>
      </c>
      <c r="L452" s="12">
        <f t="shared" si="42"/>
        <v>0.68569136692107202</v>
      </c>
      <c r="M452" s="12">
        <f t="shared" si="42"/>
        <v>0.56537466639894318</v>
      </c>
      <c r="N452" s="12">
        <f>+N451/N$402</f>
        <v>0.50735370622473863</v>
      </c>
      <c r="O452" s="12">
        <f>+O451/O$402</f>
        <v>0.48565903928450582</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f t="shared" ref="B454:O457" si="43">IFERROR(VLOOKUP($B$453,$4:$126,MATCH($Q454&amp;"/"&amp;B$348,$2:$2,0),FALSE),"")</f>
        <v>1408843</v>
      </c>
      <c r="C454" s="8">
        <f t="shared" si="43"/>
        <v>1638376</v>
      </c>
      <c r="D454" s="8">
        <f t="shared" si="43"/>
        <v>1923802.95</v>
      </c>
      <c r="E454" s="8">
        <f t="shared" si="43"/>
        <v>2123510.58</v>
      </c>
      <c r="F454" s="8">
        <f t="shared" si="43"/>
        <v>2795896.55</v>
      </c>
      <c r="G454" s="8">
        <f t="shared" si="43"/>
        <v>4524986.21</v>
      </c>
      <c r="H454" s="8">
        <f t="shared" si="43"/>
        <v>4337739.4400000004</v>
      </c>
      <c r="I454" s="8">
        <f t="shared" si="43"/>
        <v>5706858.29</v>
      </c>
      <c r="J454" s="8">
        <f t="shared" si="43"/>
        <v>6556443.0499999998</v>
      </c>
      <c r="K454" s="8">
        <f t="shared" si="43"/>
        <v>8128622.9100000001</v>
      </c>
      <c r="L454" s="8">
        <f t="shared" si="43"/>
        <v>9106257.1400000006</v>
      </c>
      <c r="M454" s="8">
        <f t="shared" si="43"/>
        <v>10074012.859999999</v>
      </c>
      <c r="N454" s="8">
        <f t="shared" si="43"/>
        <v>8653176.0099999998</v>
      </c>
      <c r="O454" s="8">
        <f t="shared" si="43"/>
        <v>10688175.33</v>
      </c>
      <c r="P454" s="6"/>
      <c r="Q454" s="9" t="s">
        <v>12</v>
      </c>
    </row>
    <row r="455" spans="1:18">
      <c r="B455" s="8">
        <f t="shared" si="43"/>
        <v>1444227</v>
      </c>
      <c r="C455" s="8">
        <f t="shared" si="43"/>
        <v>1691327.56</v>
      </c>
      <c r="D455" s="8">
        <f t="shared" si="43"/>
        <v>2013484.13</v>
      </c>
      <c r="E455" s="8">
        <f t="shared" si="43"/>
        <v>2218535.7400000002</v>
      </c>
      <c r="F455" s="8">
        <f t="shared" si="43"/>
        <v>2897858.35</v>
      </c>
      <c r="G455" s="8">
        <f t="shared" si="43"/>
        <v>4251211.37</v>
      </c>
      <c r="H455" s="8">
        <f t="shared" si="43"/>
        <v>4688320.91</v>
      </c>
      <c r="I455" s="8">
        <f t="shared" si="43"/>
        <v>5850718.6500000004</v>
      </c>
      <c r="J455" s="8">
        <f t="shared" si="43"/>
        <v>6873587.8600000003</v>
      </c>
      <c r="K455" s="8">
        <f t="shared" si="43"/>
        <v>8490316.7599999998</v>
      </c>
      <c r="L455" s="8">
        <f t="shared" si="43"/>
        <v>9232495.5299999993</v>
      </c>
      <c r="M455" s="8">
        <f t="shared" si="43"/>
        <v>10268654.220000001</v>
      </c>
      <c r="N455" s="8">
        <f t="shared" si="43"/>
        <v>9181846.8599999994</v>
      </c>
      <c r="O455" s="8">
        <f t="shared" si="43"/>
        <v>11151842.619999999</v>
      </c>
      <c r="P455" s="6"/>
      <c r="Q455" s="9" t="s">
        <v>13</v>
      </c>
    </row>
    <row r="456" spans="1:18">
      <c r="B456" s="8">
        <f t="shared" si="43"/>
        <v>1472550</v>
      </c>
      <c r="C456" s="8">
        <f t="shared" si="43"/>
        <v>1736397.08</v>
      </c>
      <c r="D456" s="8">
        <f t="shared" si="43"/>
        <v>2209095.4700000002</v>
      </c>
      <c r="E456" s="8">
        <f t="shared" si="43"/>
        <v>2233033.54</v>
      </c>
      <c r="F456" s="8">
        <f t="shared" si="43"/>
        <v>3817715.9</v>
      </c>
      <c r="G456" s="8">
        <f t="shared" si="43"/>
        <v>4136767.13</v>
      </c>
      <c r="H456" s="8">
        <f t="shared" si="43"/>
        <v>5118093.3</v>
      </c>
      <c r="I456" s="8">
        <f t="shared" si="43"/>
        <v>5810314.8899999997</v>
      </c>
      <c r="J456" s="8">
        <f t="shared" si="43"/>
        <v>7294305.5499999998</v>
      </c>
      <c r="K456" s="8">
        <f t="shared" si="43"/>
        <v>8770320.3200000003</v>
      </c>
      <c r="L456" s="8">
        <f t="shared" si="43"/>
        <v>10077470.9</v>
      </c>
      <c r="M456" s="8">
        <f t="shared" si="43"/>
        <v>10255715.630000001</v>
      </c>
      <c r="N456" s="8">
        <f t="shared" si="43"/>
        <v>8894814.6099999994</v>
      </c>
      <c r="O456" s="8">
        <f t="shared" si="43"/>
        <v>11476355.85</v>
      </c>
      <c r="P456" s="6"/>
      <c r="Q456" s="9" t="s">
        <v>14</v>
      </c>
    </row>
    <row r="457" spans="1:18">
      <c r="B457" s="8">
        <f t="shared" si="43"/>
        <v>1573741</v>
      </c>
      <c r="C457" s="8">
        <f t="shared" si="43"/>
        <v>1816408.75</v>
      </c>
      <c r="D457" s="8">
        <f t="shared" si="43"/>
        <v>2318807.56</v>
      </c>
      <c r="E457" s="8">
        <f t="shared" si="43"/>
        <v>2463321.62</v>
      </c>
      <c r="F457" s="8">
        <f t="shared" si="43"/>
        <v>3713498.53</v>
      </c>
      <c r="G457" s="8">
        <f t="shared" si="43"/>
        <v>4106302.04</v>
      </c>
      <c r="H457" s="8">
        <f t="shared" si="43"/>
        <v>5548458.7400000002</v>
      </c>
      <c r="I457" s="8">
        <f t="shared" si="43"/>
        <v>6055931.3399999999</v>
      </c>
      <c r="J457" s="8">
        <f t="shared" si="43"/>
        <v>7668563.2800000003</v>
      </c>
      <c r="K457" s="8">
        <f t="shared" si="43"/>
        <v>9038893.4000000004</v>
      </c>
      <c r="L457" s="8">
        <f t="shared" si="43"/>
        <v>9688296.3499999996</v>
      </c>
      <c r="M457" s="8">
        <f t="shared" si="43"/>
        <v>10338664.77</v>
      </c>
      <c r="N457" s="8">
        <f>IFERROR(VLOOKUP($B$453,$4:$126,MATCH($Q457&amp;"/"&amp;N$348,$2:$2,0),FALSE),IFERROR(VLOOKUP($B$453,$4:$126,MATCH($Q456&amp;"/"&amp;N$348,$2:$2,0),FALSE),IFERROR(VLOOKUP($B$453,$4:$126,MATCH($Q455&amp;"/"&amp;N$348,$2:$2,0),FALSE),IFERROR(VLOOKUP($B$453,$4:$126,MATCH($Q454&amp;"/"&amp;N$348,$2:$2,0),FALSE),""))))</f>
        <v>10444696</v>
      </c>
      <c r="O457" s="8">
        <f>IFERROR(VLOOKUP($B$453,$4:$126,MATCH($Q457&amp;"/"&amp;O$348,$2:$2,0),FALSE),IFERROR(VLOOKUP($B$453,$4:$126,MATCH($Q456&amp;"/"&amp;O$348,$2:$2,0),FALSE),IFERROR(VLOOKUP($B$453,$4:$126,MATCH($Q455&amp;"/"&amp;O$348,$2:$2,0),FALSE),IFERROR(VLOOKUP($B$453,$4:$126,MATCH($Q454&amp;"/"&amp;O$348,$2:$2,0),FALSE),""))))</f>
        <v>11419143.699999999</v>
      </c>
      <c r="P457" s="6"/>
      <c r="Q457" s="9" t="s">
        <v>15</v>
      </c>
    </row>
    <row r="458" spans="1:18">
      <c r="A458" s="85"/>
      <c r="B458" s="12">
        <f t="shared" ref="B458:M458" si="44">+B457/B$402</f>
        <v>0.46559516790071664</v>
      </c>
      <c r="C458" s="12">
        <f t="shared" si="44"/>
        <v>0.5165657727340528</v>
      </c>
      <c r="D458" s="12">
        <f t="shared" si="44"/>
        <v>0.54605747727915077</v>
      </c>
      <c r="E458" s="12">
        <f t="shared" si="44"/>
        <v>0.54943747647100893</v>
      </c>
      <c r="F458" s="12">
        <f t="shared" si="44"/>
        <v>0.64346266152428866</v>
      </c>
      <c r="G458" s="12">
        <f t="shared" si="44"/>
        <v>0.61522789306049741</v>
      </c>
      <c r="H458" s="12">
        <f t="shared" si="44"/>
        <v>0.58913426405800151</v>
      </c>
      <c r="I458" s="12">
        <f t="shared" si="44"/>
        <v>0.62684026658150238</v>
      </c>
      <c r="J458" s="12">
        <f t="shared" si="44"/>
        <v>0.67420791367438726</v>
      </c>
      <c r="K458" s="12">
        <f t="shared" si="44"/>
        <v>0.71591515301872866</v>
      </c>
      <c r="L458" s="12">
        <f t="shared" si="44"/>
        <v>0.78965524440897372</v>
      </c>
      <c r="M458" s="12">
        <f t="shared" si="44"/>
        <v>0.66466924713577102</v>
      </c>
      <c r="N458" s="12">
        <f>+N457/N$402</f>
        <v>0.57559492773742305</v>
      </c>
      <c r="O458" s="12">
        <f>+O457/O$402</f>
        <v>0.56210723352853709</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f t="shared" ref="B461:O464" si="45">IFERROR(VLOOKUP($B$460,$130:$216,MATCH($Q461&amp;"/"&amp;B$348,$128:$128,0),FALSE),"")</f>
        <v>545179</v>
      </c>
      <c r="C461" s="7">
        <f t="shared" si="45"/>
        <v>546936</v>
      </c>
      <c r="D461" s="7">
        <f t="shared" si="45"/>
        <v>577050.67000000004</v>
      </c>
      <c r="E461" s="7">
        <f t="shared" si="45"/>
        <v>609179.94999999995</v>
      </c>
      <c r="F461" s="7">
        <f t="shared" si="45"/>
        <v>664772.59</v>
      </c>
      <c r="G461" s="7">
        <f t="shared" si="45"/>
        <v>700552.77</v>
      </c>
      <c r="H461" s="7">
        <f t="shared" si="45"/>
        <v>804825.02</v>
      </c>
      <c r="I461" s="7">
        <f t="shared" si="45"/>
        <v>803469.44</v>
      </c>
      <c r="J461" s="7">
        <f t="shared" si="45"/>
        <v>952141.32</v>
      </c>
      <c r="K461" s="7">
        <f t="shared" si="45"/>
        <v>840794.51</v>
      </c>
      <c r="L461" s="7">
        <f t="shared" si="45"/>
        <v>976229.3</v>
      </c>
      <c r="M461" s="7">
        <f t="shared" si="45"/>
        <v>992500.11</v>
      </c>
      <c r="N461" s="7">
        <f t="shared" si="45"/>
        <v>1077518.8799999999</v>
      </c>
      <c r="O461" s="7">
        <f t="shared" si="45"/>
        <v>1087139.1299999999</v>
      </c>
      <c r="P461" s="17"/>
      <c r="Q461" s="9" t="s">
        <v>12</v>
      </c>
      <c r="R461" s="88"/>
    </row>
    <row r="462" spans="1:18">
      <c r="B462" s="7">
        <f t="shared" si="45"/>
        <v>534901</v>
      </c>
      <c r="C462" s="7">
        <f t="shared" si="45"/>
        <v>554211.14</v>
      </c>
      <c r="D462" s="7">
        <f t="shared" si="45"/>
        <v>551722.1</v>
      </c>
      <c r="E462" s="7">
        <f t="shared" si="45"/>
        <v>620169.13</v>
      </c>
      <c r="F462" s="7">
        <f t="shared" si="45"/>
        <v>670142.41</v>
      </c>
      <c r="G462" s="7">
        <f t="shared" si="45"/>
        <v>681162.16</v>
      </c>
      <c r="H462" s="7">
        <f t="shared" si="45"/>
        <v>755518.92</v>
      </c>
      <c r="I462" s="7">
        <f t="shared" si="45"/>
        <v>794803.38</v>
      </c>
      <c r="J462" s="7">
        <f t="shared" si="45"/>
        <v>868682.2</v>
      </c>
      <c r="K462" s="7">
        <f t="shared" si="45"/>
        <v>916250.46</v>
      </c>
      <c r="L462" s="7">
        <f t="shared" si="45"/>
        <v>940313.98</v>
      </c>
      <c r="M462" s="7">
        <f t="shared" si="45"/>
        <v>968296.6</v>
      </c>
      <c r="N462" s="7">
        <f t="shared" si="45"/>
        <v>937900.01</v>
      </c>
      <c r="O462" s="7">
        <f t="shared" si="45"/>
        <v>1349800.63</v>
      </c>
      <c r="P462" s="17"/>
      <c r="Q462" s="9" t="s">
        <v>13</v>
      </c>
    </row>
    <row r="463" spans="1:18">
      <c r="B463" s="7">
        <f t="shared" si="45"/>
        <v>601577</v>
      </c>
      <c r="C463" s="7">
        <f t="shared" si="45"/>
        <v>629487.12</v>
      </c>
      <c r="D463" s="7">
        <f t="shared" si="45"/>
        <v>679745.3</v>
      </c>
      <c r="E463" s="7">
        <f t="shared" si="45"/>
        <v>704943.91</v>
      </c>
      <c r="F463" s="7">
        <f t="shared" si="45"/>
        <v>780676.47</v>
      </c>
      <c r="G463" s="7">
        <f t="shared" si="45"/>
        <v>742019.51</v>
      </c>
      <c r="H463" s="7">
        <f t="shared" si="45"/>
        <v>821577.21</v>
      </c>
      <c r="I463" s="7">
        <f t="shared" si="45"/>
        <v>840236.67</v>
      </c>
      <c r="J463" s="7">
        <f t="shared" si="45"/>
        <v>965310.62</v>
      </c>
      <c r="K463" s="7">
        <f t="shared" si="45"/>
        <v>1021858.82</v>
      </c>
      <c r="L463" s="7">
        <f t="shared" si="45"/>
        <v>1061796.94</v>
      </c>
      <c r="M463" s="7">
        <f t="shared" si="45"/>
        <v>1142714.3999999999</v>
      </c>
      <c r="N463" s="7">
        <f t="shared" si="45"/>
        <v>1039669.78</v>
      </c>
      <c r="O463" s="7">
        <f t="shared" si="45"/>
        <v>1885940.82</v>
      </c>
      <c r="P463" s="17"/>
      <c r="Q463" s="9" t="s">
        <v>14</v>
      </c>
    </row>
    <row r="464" spans="1:18">
      <c r="B464" s="18">
        <f t="shared" si="45"/>
        <v>592251</v>
      </c>
      <c r="C464" s="18">
        <f t="shared" si="45"/>
        <v>584033.80000000005</v>
      </c>
      <c r="D464" s="18">
        <f t="shared" si="45"/>
        <v>619333.04</v>
      </c>
      <c r="E464" s="18">
        <f t="shared" si="45"/>
        <v>629392.26</v>
      </c>
      <c r="F464" s="18">
        <f t="shared" si="45"/>
        <v>726090.28</v>
      </c>
      <c r="G464" s="18">
        <f t="shared" si="45"/>
        <v>698969.73</v>
      </c>
      <c r="H464" s="18">
        <f t="shared" si="45"/>
        <v>858399.87</v>
      </c>
      <c r="I464" s="18">
        <f t="shared" si="45"/>
        <v>905699.5</v>
      </c>
      <c r="J464" s="18">
        <f t="shared" si="45"/>
        <v>963255.5</v>
      </c>
      <c r="K464" s="18">
        <f t="shared" si="45"/>
        <v>965323.39</v>
      </c>
      <c r="L464" s="18">
        <f t="shared" si="45"/>
        <v>981328.31</v>
      </c>
      <c r="M464" s="18">
        <f t="shared" si="45"/>
        <v>1178121.8</v>
      </c>
      <c r="N464" s="18">
        <f t="shared" si="45"/>
        <v>1087861.24</v>
      </c>
      <c r="O464" s="18">
        <f t="shared" si="45"/>
        <v>1342092.3700000001</v>
      </c>
      <c r="P464" s="17"/>
      <c r="Q464" s="9" t="s">
        <v>19</v>
      </c>
    </row>
    <row r="465" spans="1:17">
      <c r="B465" s="16">
        <f>SUM(B461:B464)</f>
        <v>2273908</v>
      </c>
      <c r="C465" s="16">
        <f t="shared" ref="C465:M465" si="46">SUM(C461:C464)</f>
        <v>2314668.0600000005</v>
      </c>
      <c r="D465" s="16">
        <f t="shared" si="46"/>
        <v>2427851.1100000003</v>
      </c>
      <c r="E465" s="16">
        <f t="shared" si="46"/>
        <v>2563685.25</v>
      </c>
      <c r="F465" s="16">
        <f t="shared" si="46"/>
        <v>2841681.75</v>
      </c>
      <c r="G465" s="16">
        <f t="shared" si="46"/>
        <v>2822704.1700000004</v>
      </c>
      <c r="H465" s="16">
        <f t="shared" si="46"/>
        <v>3240321.02</v>
      </c>
      <c r="I465" s="16">
        <f t="shared" si="46"/>
        <v>3344208.9899999998</v>
      </c>
      <c r="J465" s="16">
        <f t="shared" si="46"/>
        <v>3749389.64</v>
      </c>
      <c r="K465" s="16">
        <f t="shared" si="46"/>
        <v>3744227.18</v>
      </c>
      <c r="L465" s="16">
        <f t="shared" si="46"/>
        <v>3959668.53</v>
      </c>
      <c r="M465" s="16">
        <f t="shared" si="46"/>
        <v>4281632.91</v>
      </c>
      <c r="N465" s="16">
        <f>IF(N462="",N461*4,IF(N463="",(N462+N461)*2,IF(N464="",((N463+N462+N461)/3)*4,SUM(N461:N464))))</f>
        <v>4142949.91</v>
      </c>
      <c r="O465" s="16">
        <f>IF(O462="",O461*4,IF(O463="",(O462+O461)*2,IF(O464="",((O463+O462+O461)/3)*4,SUM(O461:O464))))</f>
        <v>5664972.9500000002</v>
      </c>
      <c r="P465" s="6"/>
      <c r="Q465" s="9" t="s">
        <v>15</v>
      </c>
    </row>
    <row r="466" spans="1:17" s="87" customFormat="1">
      <c r="A466" s="86"/>
      <c r="B466" s="19"/>
      <c r="C466" s="20">
        <f t="shared" ref="C466:M466" si="47">C465/B465-1</f>
        <v>1.7925113944803561E-2</v>
      </c>
      <c r="D466" s="20">
        <f t="shared" si="47"/>
        <v>4.8898177650578356E-2</v>
      </c>
      <c r="E466" s="20">
        <f t="shared" si="47"/>
        <v>5.5948299070118779E-2</v>
      </c>
      <c r="F466" s="20">
        <f t="shared" si="47"/>
        <v>0.10843628327619381</v>
      </c>
      <c r="G466" s="20">
        <f t="shared" si="47"/>
        <v>-6.678291824902538E-3</v>
      </c>
      <c r="H466" s="20">
        <f t="shared" si="47"/>
        <v>0.14794920928607258</v>
      </c>
      <c r="I466" s="20">
        <f t="shared" si="47"/>
        <v>3.2061011658653493E-2</v>
      </c>
      <c r="J466" s="20">
        <f t="shared" si="47"/>
        <v>0.12115889025225068</v>
      </c>
      <c r="K466" s="20">
        <f t="shared" si="47"/>
        <v>-1.3768801046775136E-3</v>
      </c>
      <c r="L466" s="20">
        <f t="shared" si="47"/>
        <v>5.7539604207456074E-2</v>
      </c>
      <c r="M466" s="20">
        <f t="shared" si="47"/>
        <v>8.131094245911541E-2</v>
      </c>
      <c r="N466" s="12">
        <f>N465/M465-1</f>
        <v>-3.2390212546268948E-2</v>
      </c>
      <c r="O466" s="12">
        <f>O465/N465-1</f>
        <v>0.36737664540095771</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f t="shared" ref="B468:O471" si="48">IFERROR(VLOOKUP($B$467,$130:$216,MATCH($Q468&amp;"/"&amp;B$348,$128:$128,0),FALSE),"")</f>
        <v>12016</v>
      </c>
      <c r="C468" s="7">
        <f t="shared" si="48"/>
        <v>18354</v>
      </c>
      <c r="D468" s="7">
        <f t="shared" si="48"/>
        <v>18967.740000000002</v>
      </c>
      <c r="E468" s="7">
        <f t="shared" si="48"/>
        <v>15738.01</v>
      </c>
      <c r="F468" s="7">
        <f t="shared" si="48"/>
        <v>33162.57</v>
      </c>
      <c r="G468" s="7">
        <f t="shared" si="48"/>
        <v>32519.53</v>
      </c>
      <c r="H468" s="7">
        <f t="shared" si="48"/>
        <v>3686.61</v>
      </c>
      <c r="I468" s="7">
        <f t="shared" si="48"/>
        <v>5662.96</v>
      </c>
      <c r="J468" s="7">
        <f t="shared" si="48"/>
        <v>6945.05</v>
      </c>
      <c r="K468" s="7">
        <f t="shared" si="48"/>
        <v>8417.0400000000009</v>
      </c>
      <c r="L468" s="7">
        <f t="shared" si="48"/>
        <v>15292.74</v>
      </c>
      <c r="M468" s="7">
        <f t="shared" si="48"/>
        <v>8980.3799999999992</v>
      </c>
      <c r="N468" s="7">
        <f t="shared" si="48"/>
        <v>7212.38</v>
      </c>
      <c r="O468" s="7">
        <f t="shared" si="48"/>
        <v>9592.2199999999993</v>
      </c>
      <c r="P468" s="6"/>
      <c r="Q468" s="9" t="s">
        <v>12</v>
      </c>
    </row>
    <row r="469" spans="1:17">
      <c r="B469" s="7">
        <f t="shared" si="48"/>
        <v>11031</v>
      </c>
      <c r="C469" s="7">
        <f t="shared" si="48"/>
        <v>10543.79</v>
      </c>
      <c r="D469" s="7">
        <f t="shared" si="48"/>
        <v>12884.01</v>
      </c>
      <c r="E469" s="7">
        <f t="shared" si="48"/>
        <v>41678.6</v>
      </c>
      <c r="F469" s="7">
        <f t="shared" si="48"/>
        <v>32211.03</v>
      </c>
      <c r="G469" s="7">
        <f t="shared" si="48"/>
        <v>43673.52</v>
      </c>
      <c r="H469" s="7">
        <f t="shared" si="48"/>
        <v>4657.88</v>
      </c>
      <c r="I469" s="7">
        <f t="shared" si="48"/>
        <v>5114.54</v>
      </c>
      <c r="J469" s="7">
        <f t="shared" si="48"/>
        <v>6174.91</v>
      </c>
      <c r="K469" s="7">
        <f t="shared" si="48"/>
        <v>9853.69</v>
      </c>
      <c r="L469" s="7">
        <f t="shared" si="48"/>
        <v>9483</v>
      </c>
      <c r="M469" s="7">
        <f t="shared" si="48"/>
        <v>8851.27</v>
      </c>
      <c r="N469" s="7">
        <f t="shared" si="48"/>
        <v>8573.11</v>
      </c>
      <c r="O469" s="7">
        <f t="shared" si="48"/>
        <v>10616.98</v>
      </c>
      <c r="P469" s="6"/>
      <c r="Q469" s="9" t="s">
        <v>13</v>
      </c>
    </row>
    <row r="470" spans="1:17">
      <c r="B470" s="7">
        <f t="shared" si="48"/>
        <v>16240</v>
      </c>
      <c r="C470" s="7">
        <f t="shared" si="48"/>
        <v>12717.49</v>
      </c>
      <c r="D470" s="7">
        <f t="shared" si="48"/>
        <v>16137.12</v>
      </c>
      <c r="E470" s="7">
        <f t="shared" si="48"/>
        <v>32924.6</v>
      </c>
      <c r="F470" s="7">
        <f t="shared" si="48"/>
        <v>35602.639999999999</v>
      </c>
      <c r="G470" s="7">
        <f t="shared" si="48"/>
        <v>84717.74</v>
      </c>
      <c r="H470" s="7">
        <f t="shared" si="48"/>
        <v>8015.24</v>
      </c>
      <c r="I470" s="7">
        <f t="shared" si="48"/>
        <v>6434.08</v>
      </c>
      <c r="J470" s="7">
        <f t="shared" si="48"/>
        <v>6434.03</v>
      </c>
      <c r="K470" s="7">
        <f t="shared" si="48"/>
        <v>7158.07</v>
      </c>
      <c r="L470" s="7">
        <f t="shared" si="48"/>
        <v>214957.6</v>
      </c>
      <c r="M470" s="7">
        <f t="shared" si="48"/>
        <v>10375.84</v>
      </c>
      <c r="N470" s="7">
        <f t="shared" si="48"/>
        <v>7846.23</v>
      </c>
      <c r="O470" s="7">
        <f t="shared" si="48"/>
        <v>5563.6</v>
      </c>
      <c r="P470" s="6"/>
      <c r="Q470" s="9" t="s">
        <v>14</v>
      </c>
    </row>
    <row r="471" spans="1:17">
      <c r="B471" s="18">
        <f t="shared" si="48"/>
        <v>13682</v>
      </c>
      <c r="C471" s="18">
        <f t="shared" si="48"/>
        <v>15453.34</v>
      </c>
      <c r="D471" s="18">
        <f t="shared" si="48"/>
        <v>15038.31</v>
      </c>
      <c r="E471" s="18">
        <f t="shared" si="48"/>
        <v>17369.54</v>
      </c>
      <c r="F471" s="18">
        <f t="shared" si="48"/>
        <v>33797.67</v>
      </c>
      <c r="G471" s="18">
        <f t="shared" si="48"/>
        <v>86026.37</v>
      </c>
      <c r="H471" s="18">
        <f t="shared" si="48"/>
        <v>4401.91</v>
      </c>
      <c r="I471" s="18">
        <f t="shared" si="48"/>
        <v>4798.68</v>
      </c>
      <c r="J471" s="18">
        <f t="shared" si="48"/>
        <v>6222.61</v>
      </c>
      <c r="K471" s="18">
        <f t="shared" si="48"/>
        <v>6897.1</v>
      </c>
      <c r="L471" s="18">
        <f t="shared" si="48"/>
        <v>-201658.78</v>
      </c>
      <c r="M471" s="18">
        <f t="shared" si="48"/>
        <v>74319.98</v>
      </c>
      <c r="N471" s="18">
        <f t="shared" si="48"/>
        <v>10006.700000000001</v>
      </c>
      <c r="O471" s="18">
        <f t="shared" si="48"/>
        <v>6051.17</v>
      </c>
      <c r="P471" s="6"/>
      <c r="Q471" s="9" t="s">
        <v>19</v>
      </c>
    </row>
    <row r="472" spans="1:17">
      <c r="B472" s="7">
        <f>SUM(B468:B471)</f>
        <v>52969</v>
      </c>
      <c r="C472" s="112">
        <f t="shared" ref="C472:M472" si="49">SUM(C468:C471)</f>
        <v>57068.619999999995</v>
      </c>
      <c r="D472" s="112">
        <f t="shared" si="49"/>
        <v>63027.18</v>
      </c>
      <c r="E472" s="112">
        <f t="shared" si="49"/>
        <v>107710.75</v>
      </c>
      <c r="F472" s="112">
        <f t="shared" si="49"/>
        <v>134773.90999999997</v>
      </c>
      <c r="G472" s="112">
        <f t="shared" si="49"/>
        <v>246937.15999999997</v>
      </c>
      <c r="H472" s="112">
        <f t="shared" si="49"/>
        <v>20761.64</v>
      </c>
      <c r="I472" s="112">
        <f t="shared" si="49"/>
        <v>22010.260000000002</v>
      </c>
      <c r="J472" s="112">
        <f t="shared" si="49"/>
        <v>25776.6</v>
      </c>
      <c r="K472" s="112">
        <f t="shared" si="49"/>
        <v>32325.9</v>
      </c>
      <c r="L472" s="112">
        <f t="shared" si="49"/>
        <v>38074.559999999998</v>
      </c>
      <c r="M472" s="112">
        <f t="shared" si="49"/>
        <v>102527.47</v>
      </c>
      <c r="N472" s="112">
        <f>IF(N469="",N468*4,IF(N470="",(N469+N468)*2,IF(N471="",((N470+N469+N468)/3)*4,SUM(N468:N471))))</f>
        <v>33638.42</v>
      </c>
      <c r="O472" s="112">
        <f>IF(O469="",O468*4,IF(O470="",(O469+O468)*2,IF(O471="",((O470+O469+O468)/3)*4,SUM(O468:O471))))</f>
        <v>31823.969999999994</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f t="shared" ref="B474:O477" si="50">IFERROR(VLOOKUP($B$473,$130:$216,MATCH($Q474&amp;"/"&amp;B$348,$128:$128,0),FALSE),"")</f>
        <v>5819</v>
      </c>
      <c r="C474" s="7">
        <f t="shared" si="50"/>
        <v>3545</v>
      </c>
      <c r="D474" s="7">
        <f t="shared" si="50"/>
        <v>12413.54</v>
      </c>
      <c r="E474" s="7">
        <f t="shared" si="50"/>
        <v>6663.14</v>
      </c>
      <c r="F474" s="7">
        <f t="shared" si="50"/>
        <v>4350.28</v>
      </c>
      <c r="G474" s="7">
        <f t="shared" si="50"/>
        <v>13824.66</v>
      </c>
      <c r="H474" s="7">
        <f t="shared" si="50"/>
        <v>40340.19</v>
      </c>
      <c r="I474" s="7">
        <f t="shared" si="50"/>
        <v>30343.87</v>
      </c>
      <c r="J474" s="7">
        <f t="shared" si="50"/>
        <v>23982.74</v>
      </c>
      <c r="K474" s="7">
        <f t="shared" si="50"/>
        <v>28786.240000000002</v>
      </c>
      <c r="L474" s="7">
        <f t="shared" si="50"/>
        <v>33042.870000000003</v>
      </c>
      <c r="M474" s="7">
        <f t="shared" si="50"/>
        <v>388459.5</v>
      </c>
      <c r="N474" s="7">
        <f t="shared" si="50"/>
        <v>165036.51</v>
      </c>
      <c r="O474" s="7">
        <f t="shared" si="50"/>
        <v>78874.3</v>
      </c>
      <c r="P474" s="6"/>
      <c r="Q474" s="9" t="s">
        <v>12</v>
      </c>
    </row>
    <row r="475" spans="1:17">
      <c r="B475" s="7">
        <f t="shared" si="50"/>
        <v>25476</v>
      </c>
      <c r="C475" s="7">
        <f t="shared" si="50"/>
        <v>43846.21</v>
      </c>
      <c r="D475" s="7">
        <f t="shared" si="50"/>
        <v>33709.360000000001</v>
      </c>
      <c r="E475" s="7">
        <f t="shared" si="50"/>
        <v>124467.19</v>
      </c>
      <c r="F475" s="7">
        <f t="shared" si="50"/>
        <v>112761.38</v>
      </c>
      <c r="G475" s="7">
        <f t="shared" si="50"/>
        <v>138536.64000000001</v>
      </c>
      <c r="H475" s="7">
        <f t="shared" si="50"/>
        <v>163738.21</v>
      </c>
      <c r="I475" s="7">
        <f t="shared" si="50"/>
        <v>217836.55</v>
      </c>
      <c r="J475" s="7">
        <f t="shared" si="50"/>
        <v>275459.56</v>
      </c>
      <c r="K475" s="7">
        <f t="shared" si="50"/>
        <v>325448.59000000003</v>
      </c>
      <c r="L475" s="7">
        <f t="shared" si="50"/>
        <v>395492.94</v>
      </c>
      <c r="M475" s="7">
        <f t="shared" si="50"/>
        <v>354358.77</v>
      </c>
      <c r="N475" s="7">
        <f t="shared" si="50"/>
        <v>227395.26</v>
      </c>
      <c r="O475" s="7">
        <f t="shared" si="50"/>
        <v>229097.28</v>
      </c>
      <c r="P475" s="6"/>
      <c r="Q475" s="9" t="s">
        <v>13</v>
      </c>
    </row>
    <row r="476" spans="1:17">
      <c r="B476" s="7">
        <f t="shared" si="50"/>
        <v>10939</v>
      </c>
      <c r="C476" s="7">
        <f t="shared" si="50"/>
        <v>13547.33</v>
      </c>
      <c r="D476" s="7">
        <f t="shared" si="50"/>
        <v>66052.22</v>
      </c>
      <c r="E476" s="7">
        <f t="shared" si="50"/>
        <v>48057.32</v>
      </c>
      <c r="F476" s="7">
        <f t="shared" si="50"/>
        <v>278005.48</v>
      </c>
      <c r="G476" s="7">
        <f t="shared" si="50"/>
        <v>51306.63</v>
      </c>
      <c r="H476" s="7">
        <f t="shared" si="50"/>
        <v>262875.28000000003</v>
      </c>
      <c r="I476" s="7">
        <f t="shared" si="50"/>
        <v>82302.649999999994</v>
      </c>
      <c r="J476" s="7">
        <f t="shared" si="50"/>
        <v>113387.4</v>
      </c>
      <c r="K476" s="7">
        <f t="shared" si="50"/>
        <v>99652.74</v>
      </c>
      <c r="L476" s="7">
        <f t="shared" si="50"/>
        <v>101522.55</v>
      </c>
      <c r="M476" s="7">
        <f t="shared" si="50"/>
        <v>94301.84</v>
      </c>
      <c r="N476" s="7">
        <f t="shared" si="50"/>
        <v>92350.26</v>
      </c>
      <c r="O476" s="7">
        <f t="shared" si="50"/>
        <v>62916.08</v>
      </c>
      <c r="P476" s="6"/>
      <c r="Q476" s="9" t="s">
        <v>14</v>
      </c>
    </row>
    <row r="477" spans="1:17">
      <c r="B477" s="18">
        <f t="shared" si="50"/>
        <v>11851</v>
      </c>
      <c r="C477" s="18">
        <f t="shared" si="50"/>
        <v>14283.79</v>
      </c>
      <c r="D477" s="18">
        <f t="shared" si="50"/>
        <v>22891.8</v>
      </c>
      <c r="E477" s="18">
        <f t="shared" si="50"/>
        <v>72150.679999999993</v>
      </c>
      <c r="F477" s="18">
        <f t="shared" si="50"/>
        <v>98494.63</v>
      </c>
      <c r="G477" s="18">
        <f t="shared" si="50"/>
        <v>97873.279999999999</v>
      </c>
      <c r="H477" s="18">
        <f t="shared" si="50"/>
        <v>98294.39</v>
      </c>
      <c r="I477" s="18">
        <f t="shared" si="50"/>
        <v>134339.39000000001</v>
      </c>
      <c r="J477" s="18">
        <f t="shared" si="50"/>
        <v>55226.09</v>
      </c>
      <c r="K477" s="18">
        <f t="shared" si="50"/>
        <v>43365.33</v>
      </c>
      <c r="L477" s="18">
        <f t="shared" si="50"/>
        <v>53785.96</v>
      </c>
      <c r="M477" s="18">
        <f t="shared" si="50"/>
        <v>56335.32</v>
      </c>
      <c r="N477" s="18">
        <f t="shared" si="50"/>
        <v>156435.70000000001</v>
      </c>
      <c r="O477" s="18">
        <f t="shared" si="50"/>
        <v>78370.67</v>
      </c>
      <c r="P477" s="6"/>
      <c r="Q477" s="9" t="s">
        <v>19</v>
      </c>
    </row>
    <row r="478" spans="1:17">
      <c r="B478" s="7">
        <f>SUM(B474:B477)</f>
        <v>54085</v>
      </c>
      <c r="C478" s="112">
        <f t="shared" ref="C478:M478" si="51">SUM(C474:C477)</f>
        <v>75222.33</v>
      </c>
      <c r="D478" s="112">
        <f t="shared" si="51"/>
        <v>135066.91999999998</v>
      </c>
      <c r="E478" s="112">
        <f t="shared" si="51"/>
        <v>251338.33000000002</v>
      </c>
      <c r="F478" s="112">
        <f t="shared" si="51"/>
        <v>493611.77</v>
      </c>
      <c r="G478" s="112">
        <f t="shared" si="51"/>
        <v>301541.21000000002</v>
      </c>
      <c r="H478" s="112">
        <f t="shared" si="51"/>
        <v>565248.07000000007</v>
      </c>
      <c r="I478" s="112">
        <f t="shared" si="51"/>
        <v>464822.45999999996</v>
      </c>
      <c r="J478" s="112">
        <f t="shared" si="51"/>
        <v>468055.78999999992</v>
      </c>
      <c r="K478" s="112">
        <f t="shared" si="51"/>
        <v>497252.9</v>
      </c>
      <c r="L478" s="112">
        <f t="shared" si="51"/>
        <v>583844.31999999995</v>
      </c>
      <c r="M478" s="112">
        <f t="shared" si="51"/>
        <v>893455.42999999993</v>
      </c>
      <c r="N478" s="112">
        <f>IF(N475="",N474*4,IF(N476="",(N475+N474)*2,IF(N477="",((N476+N475+N474)/3)*4,SUM(N474:N477))))</f>
        <v>641217.73</v>
      </c>
      <c r="O478" s="112">
        <f>IF(O475="",O474*4,IF(O476="",(O475+O474)*2,IF(O477="",((O476+O475+O474)/3)*4,SUM(O474:O477))))</f>
        <v>449258.33</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f t="shared" ref="B486:O489" si="54">IFERROR(VLOOKUP($B$485,$130:$216,MATCH($Q486&amp;"/"&amp;B$348,$128:$128,0),FALSE),"")</f>
        <v>0</v>
      </c>
      <c r="C486" s="7">
        <f t="shared" si="54"/>
        <v>0</v>
      </c>
      <c r="D486" s="7">
        <f t="shared" si="54"/>
        <v>0</v>
      </c>
      <c r="E486" s="7">
        <f t="shared" si="54"/>
        <v>98882.06</v>
      </c>
      <c r="F486" s="7">
        <f t="shared" si="54"/>
        <v>20494.419999999998</v>
      </c>
      <c r="G486" s="7">
        <f t="shared" si="54"/>
        <v>172218.01</v>
      </c>
      <c r="H486" s="7">
        <f t="shared" si="54"/>
        <v>0</v>
      </c>
      <c r="I486" s="7">
        <f t="shared" si="54"/>
        <v>-1955.87</v>
      </c>
      <c r="J486" s="7">
        <f t="shared" si="54"/>
        <v>0</v>
      </c>
      <c r="K486" s="7">
        <f t="shared" si="54"/>
        <v>0</v>
      </c>
      <c r="L486" s="7">
        <f t="shared" si="54"/>
        <v>0</v>
      </c>
      <c r="M486" s="7">
        <f t="shared" si="54"/>
        <v>52751.65</v>
      </c>
      <c r="N486" s="7">
        <f t="shared" si="54"/>
        <v>0</v>
      </c>
      <c r="O486" s="7">
        <f t="shared" si="54"/>
        <v>0</v>
      </c>
      <c r="P486" s="6"/>
      <c r="Q486" s="9" t="s">
        <v>12</v>
      </c>
    </row>
    <row r="487" spans="2:17">
      <c r="B487" s="7">
        <f t="shared" si="54"/>
        <v>0</v>
      </c>
      <c r="C487" s="7">
        <f t="shared" si="54"/>
        <v>0</v>
      </c>
      <c r="D487" s="7">
        <f t="shared" si="54"/>
        <v>0</v>
      </c>
      <c r="E487" s="7">
        <f t="shared" si="54"/>
        <v>23233.29</v>
      </c>
      <c r="F487" s="7">
        <f t="shared" si="54"/>
        <v>517.65</v>
      </c>
      <c r="G487" s="7">
        <f t="shared" si="54"/>
        <v>3326.44</v>
      </c>
      <c r="H487" s="7">
        <f t="shared" si="54"/>
        <v>333.43</v>
      </c>
      <c r="I487" s="7">
        <f t="shared" si="54"/>
        <v>12487.09</v>
      </c>
      <c r="J487" s="7">
        <f t="shared" si="54"/>
        <v>0</v>
      </c>
      <c r="K487" s="7">
        <f t="shared" si="54"/>
        <v>0</v>
      </c>
      <c r="L487" s="7">
        <f t="shared" si="54"/>
        <v>0</v>
      </c>
      <c r="M487" s="7">
        <f t="shared" si="54"/>
        <v>2618.34</v>
      </c>
      <c r="N487" s="7">
        <f t="shared" si="54"/>
        <v>0</v>
      </c>
      <c r="O487" s="7">
        <f t="shared" si="54"/>
        <v>0</v>
      </c>
      <c r="P487" s="6"/>
      <c r="Q487" s="9" t="s">
        <v>13</v>
      </c>
    </row>
    <row r="488" spans="2:17">
      <c r="B488" s="7">
        <f t="shared" si="54"/>
        <v>0</v>
      </c>
      <c r="C488" s="7">
        <f t="shared" si="54"/>
        <v>0</v>
      </c>
      <c r="D488" s="7">
        <f t="shared" si="54"/>
        <v>96164.08</v>
      </c>
      <c r="E488" s="7">
        <f t="shared" si="54"/>
        <v>47646.67</v>
      </c>
      <c r="F488" s="7">
        <f t="shared" si="54"/>
        <v>374244.27</v>
      </c>
      <c r="G488" s="7">
        <f t="shared" si="54"/>
        <v>-167361.74</v>
      </c>
      <c r="H488" s="7">
        <f t="shared" si="54"/>
        <v>-10370.6</v>
      </c>
      <c r="I488" s="7">
        <f t="shared" si="54"/>
        <v>-7121.14</v>
      </c>
      <c r="J488" s="7">
        <f t="shared" si="54"/>
        <v>-1636.69</v>
      </c>
      <c r="K488" s="7">
        <f t="shared" si="54"/>
        <v>0</v>
      </c>
      <c r="L488" s="7">
        <f t="shared" si="54"/>
        <v>0</v>
      </c>
      <c r="M488" s="7">
        <f t="shared" si="54"/>
        <v>0</v>
      </c>
      <c r="N488" s="7">
        <f t="shared" si="54"/>
        <v>0</v>
      </c>
      <c r="O488" s="7">
        <f t="shared" si="54"/>
        <v>0</v>
      </c>
      <c r="P488" s="6"/>
      <c r="Q488" s="9" t="s">
        <v>14</v>
      </c>
    </row>
    <row r="489" spans="2:17">
      <c r="B489" s="18">
        <f t="shared" si="54"/>
        <v>0</v>
      </c>
      <c r="C489" s="18">
        <f t="shared" si="54"/>
        <v>0</v>
      </c>
      <c r="D489" s="18">
        <f t="shared" si="54"/>
        <v>26055</v>
      </c>
      <c r="E489" s="18">
        <f t="shared" si="54"/>
        <v>14124.79</v>
      </c>
      <c r="F489" s="18">
        <f t="shared" si="54"/>
        <v>-106361.68</v>
      </c>
      <c r="G489" s="18">
        <f t="shared" si="54"/>
        <v>16.64</v>
      </c>
      <c r="H489" s="18">
        <f t="shared" si="54"/>
        <v>-497.4</v>
      </c>
      <c r="I489" s="18">
        <f t="shared" si="54"/>
        <v>-981.81</v>
      </c>
      <c r="J489" s="18">
        <f t="shared" si="54"/>
        <v>34.46</v>
      </c>
      <c r="K489" s="18">
        <f t="shared" si="54"/>
        <v>0</v>
      </c>
      <c r="L489" s="18">
        <f t="shared" si="54"/>
        <v>0</v>
      </c>
      <c r="M489" s="18">
        <f t="shared" si="54"/>
        <v>0</v>
      </c>
      <c r="N489" s="18">
        <f t="shared" si="54"/>
        <v>0</v>
      </c>
      <c r="O489" s="18">
        <f t="shared" si="54"/>
        <v>0</v>
      </c>
      <c r="P489" s="6"/>
      <c r="Q489" s="9" t="s">
        <v>19</v>
      </c>
    </row>
    <row r="490" spans="2:17">
      <c r="B490" s="7">
        <f>SUM(B486:B489)</f>
        <v>0</v>
      </c>
      <c r="C490" s="112">
        <f t="shared" ref="C490:M490" si="55">SUM(C486:C489)</f>
        <v>0</v>
      </c>
      <c r="D490" s="112">
        <f t="shared" si="55"/>
        <v>122219.08</v>
      </c>
      <c r="E490" s="112">
        <f t="shared" si="55"/>
        <v>183886.81000000003</v>
      </c>
      <c r="F490" s="112">
        <f t="shared" si="55"/>
        <v>288894.66000000003</v>
      </c>
      <c r="G490" s="112">
        <f t="shared" si="55"/>
        <v>8199.3500000000204</v>
      </c>
      <c r="H490" s="112">
        <f t="shared" si="55"/>
        <v>-10534.57</v>
      </c>
      <c r="I490" s="112">
        <f t="shared" si="55"/>
        <v>2428.2700000000009</v>
      </c>
      <c r="J490" s="112">
        <f t="shared" si="55"/>
        <v>-1602.23</v>
      </c>
      <c r="K490" s="112">
        <f t="shared" si="55"/>
        <v>0</v>
      </c>
      <c r="L490" s="112">
        <f t="shared" si="55"/>
        <v>0</v>
      </c>
      <c r="M490" s="112">
        <f t="shared" si="55"/>
        <v>55369.990000000005</v>
      </c>
      <c r="N490" s="112">
        <f>IF(N487="",N486*4,IF(N488="",(N487+N486)*2,IF(N489="",((N488+N487+N486)/3)*4,SUM(N486:N489))))</f>
        <v>0</v>
      </c>
      <c r="O490" s="112">
        <f>IF(O487="",O486*4,IF(O488="",(O487+O486)*2,IF(O489="",((O488+O487+O486)/3)*4,SUM(O486:O489))))</f>
        <v>0</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f t="shared" ref="B492:O495" si="56">IFERROR(VLOOKUP($B$491,$130:$216,MATCH($Q492&amp;"/"&amp;B$348,$128:$128,0),FALSE),"")</f>
        <v>563014</v>
      </c>
      <c r="C492" s="7">
        <f t="shared" si="56"/>
        <v>568835</v>
      </c>
      <c r="D492" s="7">
        <f t="shared" si="56"/>
        <v>608431.94999999995</v>
      </c>
      <c r="E492" s="7">
        <f t="shared" si="56"/>
        <v>631581.1</v>
      </c>
      <c r="F492" s="7">
        <f t="shared" si="56"/>
        <v>702285.44</v>
      </c>
      <c r="G492" s="7">
        <f t="shared" si="56"/>
        <v>746896.95</v>
      </c>
      <c r="H492" s="7">
        <f t="shared" si="56"/>
        <v>848851.82</v>
      </c>
      <c r="I492" s="7">
        <f t="shared" si="56"/>
        <v>839476.26</v>
      </c>
      <c r="J492" s="7">
        <f t="shared" si="56"/>
        <v>983069.11</v>
      </c>
      <c r="K492" s="7">
        <f t="shared" si="56"/>
        <v>877997.79</v>
      </c>
      <c r="L492" s="7">
        <f t="shared" si="56"/>
        <v>1024564.9</v>
      </c>
      <c r="M492" s="7">
        <f t="shared" si="56"/>
        <v>1389939.98</v>
      </c>
      <c r="N492" s="7">
        <f t="shared" si="56"/>
        <v>1249767.77</v>
      </c>
      <c r="O492" s="7">
        <f t="shared" si="56"/>
        <v>1175605.6499999999</v>
      </c>
      <c r="P492" s="6"/>
      <c r="Q492" s="9" t="s">
        <v>12</v>
      </c>
    </row>
    <row r="493" spans="2:17" s="2" customFormat="1">
      <c r="B493" s="7">
        <f t="shared" si="56"/>
        <v>571408</v>
      </c>
      <c r="C493" s="7">
        <f t="shared" si="56"/>
        <v>608601.15</v>
      </c>
      <c r="D493" s="7">
        <f t="shared" si="56"/>
        <v>598315.46</v>
      </c>
      <c r="E493" s="7">
        <f t="shared" si="56"/>
        <v>786314.92</v>
      </c>
      <c r="F493" s="7">
        <f t="shared" si="56"/>
        <v>815114.82</v>
      </c>
      <c r="G493" s="7">
        <f t="shared" si="56"/>
        <v>863372.32</v>
      </c>
      <c r="H493" s="7">
        <f t="shared" si="56"/>
        <v>923915</v>
      </c>
      <c r="I493" s="7">
        <f t="shared" si="56"/>
        <v>1017754.47</v>
      </c>
      <c r="J493" s="7">
        <f t="shared" si="56"/>
        <v>1150316.67</v>
      </c>
      <c r="K493" s="7">
        <f t="shared" si="56"/>
        <v>1251552.74</v>
      </c>
      <c r="L493" s="7">
        <f t="shared" si="56"/>
        <v>1345289.92</v>
      </c>
      <c r="M493" s="7">
        <f t="shared" si="56"/>
        <v>1331506.6499999999</v>
      </c>
      <c r="N493" s="7">
        <f t="shared" si="56"/>
        <v>1173868.3799999999</v>
      </c>
      <c r="O493" s="7">
        <f t="shared" si="56"/>
        <v>1589514.89</v>
      </c>
      <c r="P493" s="6"/>
      <c r="Q493" s="9" t="s">
        <v>13</v>
      </c>
    </row>
    <row r="494" spans="2:17" s="2" customFormat="1">
      <c r="B494" s="7">
        <f t="shared" si="56"/>
        <v>628756</v>
      </c>
      <c r="C494" s="7">
        <f t="shared" si="56"/>
        <v>655751.93000000005</v>
      </c>
      <c r="D494" s="7">
        <f t="shared" si="56"/>
        <v>761934.64</v>
      </c>
      <c r="E494" s="7">
        <f t="shared" si="56"/>
        <v>785925.83</v>
      </c>
      <c r="F494" s="7">
        <f t="shared" si="56"/>
        <v>1094284.5900000001</v>
      </c>
      <c r="G494" s="7">
        <f t="shared" si="56"/>
        <v>878043.87</v>
      </c>
      <c r="H494" s="7">
        <f t="shared" si="56"/>
        <v>1092467.72</v>
      </c>
      <c r="I494" s="7">
        <f t="shared" si="56"/>
        <v>928973.41</v>
      </c>
      <c r="J494" s="7">
        <f t="shared" si="56"/>
        <v>1085132.05</v>
      </c>
      <c r="K494" s="7">
        <f t="shared" si="56"/>
        <v>1128669.6200000001</v>
      </c>
      <c r="L494" s="7">
        <f t="shared" si="56"/>
        <v>1378277.09</v>
      </c>
      <c r="M494" s="7">
        <f t="shared" si="56"/>
        <v>1247392.08</v>
      </c>
      <c r="N494" s="7">
        <f t="shared" si="56"/>
        <v>1139866.27</v>
      </c>
      <c r="O494" s="7">
        <f t="shared" si="56"/>
        <v>1954420.49</v>
      </c>
      <c r="P494" s="6"/>
      <c r="Q494" s="9" t="s">
        <v>14</v>
      </c>
    </row>
    <row r="495" spans="2:17" s="2" customFormat="1">
      <c r="B495" s="7">
        <f t="shared" si="56"/>
        <v>617784</v>
      </c>
      <c r="C495" s="7">
        <f t="shared" si="56"/>
        <v>613770.93000000005</v>
      </c>
      <c r="D495" s="7">
        <f t="shared" si="56"/>
        <v>657263.15</v>
      </c>
      <c r="E495" s="7">
        <f t="shared" si="56"/>
        <v>718912.47</v>
      </c>
      <c r="F495" s="7">
        <f t="shared" si="56"/>
        <v>858382.58</v>
      </c>
      <c r="G495" s="7">
        <f t="shared" si="56"/>
        <v>882869.38</v>
      </c>
      <c r="H495" s="7">
        <f t="shared" si="56"/>
        <v>961096.16</v>
      </c>
      <c r="I495" s="7">
        <f t="shared" si="56"/>
        <v>1044837.57</v>
      </c>
      <c r="J495" s="7">
        <f t="shared" si="56"/>
        <v>1024704.2</v>
      </c>
      <c r="K495" s="7">
        <f t="shared" si="56"/>
        <v>1015585.83</v>
      </c>
      <c r="L495" s="7">
        <f t="shared" si="56"/>
        <v>833455.48</v>
      </c>
      <c r="M495" s="7">
        <f t="shared" si="56"/>
        <v>1308777.0900000001</v>
      </c>
      <c r="N495" s="7">
        <f t="shared" si="56"/>
        <v>1254303.6299999999</v>
      </c>
      <c r="O495" s="7">
        <f t="shared" si="56"/>
        <v>1426514.21</v>
      </c>
      <c r="P495" s="6"/>
      <c r="Q495" s="9" t="s">
        <v>19</v>
      </c>
    </row>
    <row r="496" spans="2:17" s="2" customFormat="1">
      <c r="B496" s="16">
        <f>SUM(B492:B495)</f>
        <v>2380962</v>
      </c>
      <c r="C496" s="16">
        <f t="shared" ref="C496:M496" si="57">SUM(C492:C495)</f>
        <v>2446959.0100000002</v>
      </c>
      <c r="D496" s="16">
        <f t="shared" si="57"/>
        <v>2625945.1999999997</v>
      </c>
      <c r="E496" s="16">
        <f t="shared" si="57"/>
        <v>2922734.3200000003</v>
      </c>
      <c r="F496" s="16">
        <f t="shared" si="57"/>
        <v>3470067.4299999997</v>
      </c>
      <c r="G496" s="16">
        <f t="shared" si="57"/>
        <v>3371182.52</v>
      </c>
      <c r="H496" s="16">
        <f t="shared" si="57"/>
        <v>3826330.7</v>
      </c>
      <c r="I496" s="16">
        <f t="shared" si="57"/>
        <v>3831041.71</v>
      </c>
      <c r="J496" s="16">
        <f t="shared" si="57"/>
        <v>4243222.03</v>
      </c>
      <c r="K496" s="16">
        <f t="shared" si="57"/>
        <v>4273805.9800000004</v>
      </c>
      <c r="L496" s="16">
        <f t="shared" si="57"/>
        <v>4581587.3900000006</v>
      </c>
      <c r="M496" s="16">
        <f t="shared" si="57"/>
        <v>5277615.8</v>
      </c>
      <c r="N496" s="16">
        <f>IF(N493="",N492*4,IF(N494="",(N493+N492)*2,IF(N495="",((N494+N493+N492)/3)*4,SUM(N492:N495))))</f>
        <v>4817806.05</v>
      </c>
      <c r="O496" s="16">
        <f>IF(O493="",O492*4,IF(O494="",(O493+O492)*2,IF(O495="",((O494+O493+O492)/3)*4,SUM(O492:O495))))</f>
        <v>6146055.2400000002</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f t="shared" ref="B499:O502" si="58">IFERROR(VLOOKUP($B$498,$130:$216,MATCH($Q499&amp;"/"&amp;B$348,$128:$128,0),FALSE),"")</f>
        <v>364117</v>
      </c>
      <c r="C499" s="7">
        <f t="shared" si="58"/>
        <v>404639</v>
      </c>
      <c r="D499" s="7">
        <f t="shared" si="58"/>
        <v>406607.1</v>
      </c>
      <c r="E499" s="7">
        <f t="shared" si="58"/>
        <v>413222.03</v>
      </c>
      <c r="F499" s="7">
        <f t="shared" si="58"/>
        <v>447669.29</v>
      </c>
      <c r="G499" s="7">
        <f t="shared" si="58"/>
        <v>472429.42</v>
      </c>
      <c r="H499" s="7">
        <f t="shared" si="58"/>
        <v>537237.27</v>
      </c>
      <c r="I499" s="7">
        <f t="shared" si="58"/>
        <v>545735.93000000005</v>
      </c>
      <c r="J499" s="7">
        <f t="shared" si="58"/>
        <v>628988.88</v>
      </c>
      <c r="K499" s="7">
        <f t="shared" si="58"/>
        <v>594771.64</v>
      </c>
      <c r="L499" s="7">
        <f t="shared" si="58"/>
        <v>641218.16</v>
      </c>
      <c r="M499" s="7">
        <f t="shared" si="58"/>
        <v>684112.26</v>
      </c>
      <c r="N499" s="7">
        <f t="shared" si="58"/>
        <v>737698.63</v>
      </c>
      <c r="O499" s="7">
        <f t="shared" si="58"/>
        <v>772436.29</v>
      </c>
      <c r="P499" s="6"/>
      <c r="Q499" s="9" t="s">
        <v>12</v>
      </c>
    </row>
    <row r="500" spans="1:17">
      <c r="B500" s="7">
        <f t="shared" si="58"/>
        <v>372040</v>
      </c>
      <c r="C500" s="7">
        <f t="shared" si="58"/>
        <v>417998.19</v>
      </c>
      <c r="D500" s="7">
        <f t="shared" si="58"/>
        <v>407567.09</v>
      </c>
      <c r="E500" s="7">
        <f t="shared" si="58"/>
        <v>459220.1</v>
      </c>
      <c r="F500" s="7">
        <f t="shared" si="58"/>
        <v>478835.93</v>
      </c>
      <c r="G500" s="7">
        <f t="shared" si="58"/>
        <v>504305.11</v>
      </c>
      <c r="H500" s="7">
        <f t="shared" si="58"/>
        <v>557040.68000000005</v>
      </c>
      <c r="I500" s="7">
        <f t="shared" si="58"/>
        <v>560078.35</v>
      </c>
      <c r="J500" s="7">
        <f t="shared" si="58"/>
        <v>608010.56999999995</v>
      </c>
      <c r="K500" s="7">
        <f t="shared" si="58"/>
        <v>662126.55000000005</v>
      </c>
      <c r="L500" s="7">
        <f t="shared" si="58"/>
        <v>651867.06000000006</v>
      </c>
      <c r="M500" s="7">
        <f t="shared" si="58"/>
        <v>677531.7</v>
      </c>
      <c r="N500" s="7">
        <f t="shared" si="58"/>
        <v>761511.83</v>
      </c>
      <c r="O500" s="7">
        <f t="shared" si="58"/>
        <v>905255.82</v>
      </c>
      <c r="P500" s="6"/>
      <c r="Q500" s="9" t="s">
        <v>13</v>
      </c>
    </row>
    <row r="501" spans="1:17">
      <c r="B501" s="7">
        <f t="shared" si="58"/>
        <v>421768</v>
      </c>
      <c r="C501" s="7">
        <f t="shared" si="58"/>
        <v>471517.76</v>
      </c>
      <c r="D501" s="7">
        <f t="shared" si="58"/>
        <v>490847.14</v>
      </c>
      <c r="E501" s="7">
        <f t="shared" si="58"/>
        <v>503036.73</v>
      </c>
      <c r="F501" s="7">
        <f t="shared" si="58"/>
        <v>512073.02</v>
      </c>
      <c r="G501" s="7">
        <f t="shared" si="58"/>
        <v>550774.97</v>
      </c>
      <c r="H501" s="7">
        <f t="shared" si="58"/>
        <v>561516.59</v>
      </c>
      <c r="I501" s="7">
        <f t="shared" si="58"/>
        <v>581726.47</v>
      </c>
      <c r="J501" s="7">
        <f t="shared" si="58"/>
        <v>648954.31000000006</v>
      </c>
      <c r="K501" s="7">
        <f t="shared" si="58"/>
        <v>662257.03</v>
      </c>
      <c r="L501" s="7">
        <f t="shared" si="58"/>
        <v>708249.14</v>
      </c>
      <c r="M501" s="7">
        <f t="shared" si="58"/>
        <v>768656.74</v>
      </c>
      <c r="N501" s="7">
        <f t="shared" si="58"/>
        <v>729149.96</v>
      </c>
      <c r="O501" s="7">
        <f t="shared" si="58"/>
        <v>1370542.51</v>
      </c>
      <c r="P501" s="6"/>
      <c r="Q501" s="9" t="s">
        <v>14</v>
      </c>
    </row>
    <row r="502" spans="1:17">
      <c r="B502" s="18">
        <f t="shared" si="58"/>
        <v>420770</v>
      </c>
      <c r="C502" s="18">
        <f t="shared" si="58"/>
        <v>432121.55</v>
      </c>
      <c r="D502" s="18">
        <f t="shared" si="58"/>
        <v>436358.69</v>
      </c>
      <c r="E502" s="18">
        <f t="shared" si="58"/>
        <v>434750.2</v>
      </c>
      <c r="F502" s="18">
        <f t="shared" si="58"/>
        <v>504070.37</v>
      </c>
      <c r="G502" s="18">
        <f t="shared" si="58"/>
        <v>571743.64</v>
      </c>
      <c r="H502" s="18">
        <f t="shared" si="58"/>
        <v>595620.66</v>
      </c>
      <c r="I502" s="18">
        <f t="shared" si="58"/>
        <v>606314.30000000005</v>
      </c>
      <c r="J502" s="18">
        <f t="shared" si="58"/>
        <v>670719.07999999996</v>
      </c>
      <c r="K502" s="18">
        <f t="shared" si="58"/>
        <v>682304.65</v>
      </c>
      <c r="L502" s="18">
        <f t="shared" si="58"/>
        <v>706290.83</v>
      </c>
      <c r="M502" s="18">
        <f t="shared" si="58"/>
        <v>786374.73</v>
      </c>
      <c r="N502" s="18">
        <f t="shared" si="58"/>
        <v>769940.87</v>
      </c>
      <c r="O502" s="18">
        <f t="shared" si="58"/>
        <v>951704.97</v>
      </c>
      <c r="P502" s="6"/>
      <c r="Q502" s="9" t="s">
        <v>19</v>
      </c>
    </row>
    <row r="503" spans="1:17">
      <c r="B503" s="18">
        <f>SUM(B499:B502)</f>
        <v>1578695</v>
      </c>
      <c r="C503" s="18">
        <f t="shared" ref="C503:M503" si="59">SUM(C499:C502)</f>
        <v>1726276.5</v>
      </c>
      <c r="D503" s="18">
        <f t="shared" si="59"/>
        <v>1741380.02</v>
      </c>
      <c r="E503" s="18">
        <f t="shared" si="59"/>
        <v>1810229.0599999998</v>
      </c>
      <c r="F503" s="18">
        <f t="shared" si="59"/>
        <v>1942648.6099999999</v>
      </c>
      <c r="G503" s="18">
        <f t="shared" si="59"/>
        <v>2099253.14</v>
      </c>
      <c r="H503" s="18">
        <f t="shared" si="59"/>
        <v>2251415.2000000002</v>
      </c>
      <c r="I503" s="18">
        <f t="shared" si="59"/>
        <v>2293855.0499999998</v>
      </c>
      <c r="J503" s="18">
        <f t="shared" si="59"/>
        <v>2556672.84</v>
      </c>
      <c r="K503" s="18">
        <f t="shared" si="59"/>
        <v>2601459.87</v>
      </c>
      <c r="L503" s="18">
        <f t="shared" si="59"/>
        <v>2707625.1900000004</v>
      </c>
      <c r="M503" s="18">
        <f t="shared" si="59"/>
        <v>2916675.43</v>
      </c>
      <c r="N503" s="18">
        <f>IF(N500="",N499*4,IF(N501="",(N500+N499)*2,IF(N502="",((N501+N500+N499)/3)*4,SUM(N499:N502))))</f>
        <v>2998301.29</v>
      </c>
      <c r="O503" s="18">
        <f>IF(O500="",O499*4,IF(O501="",(O500+O499)*2,IF(O502="",((O501+O500+O499)/3)*4,SUM(O499:O502))))</f>
        <v>3999939.59</v>
      </c>
      <c r="P503" s="6"/>
      <c r="Q503" s="9" t="s">
        <v>15</v>
      </c>
    </row>
    <row r="504" spans="1:17">
      <c r="B504" s="21">
        <f>B503/B$465</f>
        <v>0.69426511538725399</v>
      </c>
      <c r="C504" s="22">
        <f>C503/C$465</f>
        <v>0.74579873020756138</v>
      </c>
      <c r="D504" s="22">
        <f t="shared" ref="D504:O504" si="60">D503/D$465</f>
        <v>0.7172515698460602</v>
      </c>
      <c r="E504" s="22">
        <f t="shared" si="60"/>
        <v>0.70610425363253926</v>
      </c>
      <c r="F504" s="22">
        <f t="shared" si="60"/>
        <v>0.68362638075146864</v>
      </c>
      <c r="G504" s="22">
        <f t="shared" si="60"/>
        <v>0.74370285143979498</v>
      </c>
      <c r="H504" s="22">
        <f t="shared" si="60"/>
        <v>0.69481239238450521</v>
      </c>
      <c r="I504" s="22">
        <f t="shared" si="60"/>
        <v>0.68591857053766248</v>
      </c>
      <c r="J504" s="22">
        <f t="shared" si="60"/>
        <v>0.68189041030155506</v>
      </c>
      <c r="K504" s="22">
        <f t="shared" si="60"/>
        <v>0.69479220809459541</v>
      </c>
      <c r="L504" s="22">
        <f t="shared" si="60"/>
        <v>0.68380097209803581</v>
      </c>
      <c r="M504" s="22">
        <f t="shared" si="60"/>
        <v>0.68120632742427234</v>
      </c>
      <c r="N504" s="23">
        <f t="shared" si="60"/>
        <v>0.72371169218408438</v>
      </c>
      <c r="O504" s="23">
        <f t="shared" si="60"/>
        <v>0.70608273425206725</v>
      </c>
      <c r="P504" s="6"/>
      <c r="Q504" s="11" t="s">
        <v>390</v>
      </c>
    </row>
    <row r="505" spans="1:17" s="87" customFormat="1">
      <c r="A505" s="86"/>
      <c r="B505" s="19"/>
      <c r="C505" s="10">
        <f t="shared" ref="C505:M505" si="61">C503/B503-1</f>
        <v>9.3483225068806908E-2</v>
      </c>
      <c r="D505" s="10">
        <f t="shared" si="61"/>
        <v>8.7491893679836341E-3</v>
      </c>
      <c r="E505" s="10">
        <f t="shared" si="61"/>
        <v>3.9537056362918266E-2</v>
      </c>
      <c r="F505" s="10">
        <f t="shared" si="61"/>
        <v>7.3150714970844577E-2</v>
      </c>
      <c r="G505" s="10">
        <f t="shared" si="61"/>
        <v>8.0613925335678793E-2</v>
      </c>
      <c r="H505" s="10">
        <f t="shared" si="61"/>
        <v>7.2483902536880418E-2</v>
      </c>
      <c r="I505" s="10">
        <f t="shared" si="61"/>
        <v>1.8850299136294213E-2</v>
      </c>
      <c r="J505" s="10">
        <f t="shared" si="61"/>
        <v>0.11457471560812005</v>
      </c>
      <c r="K505" s="10">
        <f t="shared" si="61"/>
        <v>1.7517700856868546E-2</v>
      </c>
      <c r="L505" s="10">
        <f t="shared" si="61"/>
        <v>4.0809901096033441E-2</v>
      </c>
      <c r="M505" s="10">
        <f t="shared" si="61"/>
        <v>7.7207968359904289E-2</v>
      </c>
      <c r="N505" s="10">
        <f>N503/M503-1</f>
        <v>2.7985925057146366E-2</v>
      </c>
      <c r="O505" s="10">
        <f>O503/N503-1</f>
        <v>0.33406859522112931</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f t="shared" ref="B507:O511" si="62">IFERROR(B461-B499,"")</f>
        <v>181062</v>
      </c>
      <c r="C507" s="16">
        <f t="shared" si="62"/>
        <v>142297</v>
      </c>
      <c r="D507" s="16">
        <f t="shared" si="62"/>
        <v>170443.57000000007</v>
      </c>
      <c r="E507" s="16">
        <f t="shared" si="62"/>
        <v>195957.91999999993</v>
      </c>
      <c r="F507" s="16">
        <f t="shared" si="62"/>
        <v>217103.3</v>
      </c>
      <c r="G507" s="16">
        <f t="shared" si="62"/>
        <v>228123.35000000003</v>
      </c>
      <c r="H507" s="16">
        <f t="shared" si="62"/>
        <v>267587.75</v>
      </c>
      <c r="I507" s="16">
        <f t="shared" si="62"/>
        <v>257733.50999999989</v>
      </c>
      <c r="J507" s="16">
        <f t="shared" si="62"/>
        <v>323152.43999999994</v>
      </c>
      <c r="K507" s="16">
        <f t="shared" si="62"/>
        <v>246022.87</v>
      </c>
      <c r="L507" s="16">
        <f t="shared" si="62"/>
        <v>335011.14</v>
      </c>
      <c r="M507" s="16">
        <f t="shared" si="62"/>
        <v>308387.84999999998</v>
      </c>
      <c r="N507" s="16">
        <f t="shared" si="62"/>
        <v>339820.24999999988</v>
      </c>
      <c r="O507" s="16">
        <f t="shared" si="62"/>
        <v>314702.83999999985</v>
      </c>
      <c r="P507" s="6"/>
      <c r="Q507" s="9" t="s">
        <v>12</v>
      </c>
    </row>
    <row r="508" spans="1:17">
      <c r="B508" s="7">
        <f t="shared" si="62"/>
        <v>162861</v>
      </c>
      <c r="C508" s="7">
        <f t="shared" si="62"/>
        <v>136212.95000000001</v>
      </c>
      <c r="D508" s="7">
        <f t="shared" si="62"/>
        <v>144155.00999999995</v>
      </c>
      <c r="E508" s="7">
        <f t="shared" si="62"/>
        <v>160949.03000000003</v>
      </c>
      <c r="F508" s="7">
        <f t="shared" si="62"/>
        <v>191306.48000000004</v>
      </c>
      <c r="G508" s="7">
        <f t="shared" si="62"/>
        <v>176857.05000000005</v>
      </c>
      <c r="H508" s="7">
        <f t="shared" si="62"/>
        <v>198478.24</v>
      </c>
      <c r="I508" s="7">
        <f t="shared" si="62"/>
        <v>234725.03000000003</v>
      </c>
      <c r="J508" s="7">
        <f t="shared" si="62"/>
        <v>260671.63</v>
      </c>
      <c r="K508" s="7">
        <f t="shared" si="62"/>
        <v>254123.90999999992</v>
      </c>
      <c r="L508" s="7">
        <f t="shared" si="62"/>
        <v>288446.91999999993</v>
      </c>
      <c r="M508" s="7">
        <f t="shared" si="62"/>
        <v>290764.90000000002</v>
      </c>
      <c r="N508" s="7">
        <f t="shared" si="62"/>
        <v>176388.18000000005</v>
      </c>
      <c r="O508" s="7">
        <f t="shared" si="62"/>
        <v>444544.80999999994</v>
      </c>
      <c r="P508" s="6"/>
      <c r="Q508" s="9" t="s">
        <v>13</v>
      </c>
    </row>
    <row r="509" spans="1:17">
      <c r="B509" s="7">
        <f t="shared" si="62"/>
        <v>179809</v>
      </c>
      <c r="C509" s="7">
        <f t="shared" si="62"/>
        <v>157969.35999999999</v>
      </c>
      <c r="D509" s="7">
        <f t="shared" si="62"/>
        <v>188898.16000000003</v>
      </c>
      <c r="E509" s="7">
        <f t="shared" si="62"/>
        <v>201907.18000000005</v>
      </c>
      <c r="F509" s="7">
        <f t="shared" si="62"/>
        <v>268603.44999999995</v>
      </c>
      <c r="G509" s="7">
        <f t="shared" si="62"/>
        <v>191244.54000000004</v>
      </c>
      <c r="H509" s="7">
        <f t="shared" si="62"/>
        <v>260060.62</v>
      </c>
      <c r="I509" s="7">
        <f t="shared" si="62"/>
        <v>258510.20000000007</v>
      </c>
      <c r="J509" s="7">
        <f t="shared" si="62"/>
        <v>316356.30999999994</v>
      </c>
      <c r="K509" s="7">
        <f t="shared" si="62"/>
        <v>359601.78999999992</v>
      </c>
      <c r="L509" s="7">
        <f t="shared" si="62"/>
        <v>353547.79999999993</v>
      </c>
      <c r="M509" s="7">
        <f t="shared" si="62"/>
        <v>374057.65999999992</v>
      </c>
      <c r="N509" s="7">
        <f t="shared" si="62"/>
        <v>310519.82000000007</v>
      </c>
      <c r="O509" s="7">
        <f t="shared" si="62"/>
        <v>515398.31000000006</v>
      </c>
      <c r="P509" s="6"/>
      <c r="Q509" s="9" t="s">
        <v>14</v>
      </c>
    </row>
    <row r="510" spans="1:17">
      <c r="B510" s="18">
        <f t="shared" si="62"/>
        <v>171481</v>
      </c>
      <c r="C510" s="18">
        <f t="shared" si="62"/>
        <v>151912.25000000006</v>
      </c>
      <c r="D510" s="18">
        <f t="shared" si="62"/>
        <v>182974.35000000003</v>
      </c>
      <c r="E510" s="18">
        <f t="shared" si="62"/>
        <v>194642.06</v>
      </c>
      <c r="F510" s="18">
        <f t="shared" si="62"/>
        <v>222019.91000000003</v>
      </c>
      <c r="G510" s="18">
        <f t="shared" si="62"/>
        <v>127226.08999999997</v>
      </c>
      <c r="H510" s="18">
        <f t="shared" si="62"/>
        <v>262779.20999999996</v>
      </c>
      <c r="I510" s="18">
        <f t="shared" si="62"/>
        <v>299385.19999999995</v>
      </c>
      <c r="J510" s="18">
        <f t="shared" si="62"/>
        <v>292536.42000000004</v>
      </c>
      <c r="K510" s="18">
        <f t="shared" si="62"/>
        <v>283018.74</v>
      </c>
      <c r="L510" s="18">
        <f t="shared" si="62"/>
        <v>275037.4800000001</v>
      </c>
      <c r="M510" s="18">
        <f t="shared" si="62"/>
        <v>391747.07000000007</v>
      </c>
      <c r="N510" s="18">
        <f t="shared" si="62"/>
        <v>317920.37</v>
      </c>
      <c r="O510" s="18">
        <f t="shared" si="62"/>
        <v>390387.40000000014</v>
      </c>
      <c r="P510" s="6"/>
      <c r="Q510" s="9" t="s">
        <v>19</v>
      </c>
    </row>
    <row r="511" spans="1:17">
      <c r="B511" s="16">
        <f t="shared" si="62"/>
        <v>695213</v>
      </c>
      <c r="C511" s="16">
        <f t="shared" si="62"/>
        <v>588391.56000000052</v>
      </c>
      <c r="D511" s="16">
        <f t="shared" si="62"/>
        <v>686471.09000000032</v>
      </c>
      <c r="E511" s="16">
        <f t="shared" si="62"/>
        <v>753456.19000000018</v>
      </c>
      <c r="F511" s="16">
        <f t="shared" si="62"/>
        <v>899033.14000000013</v>
      </c>
      <c r="G511" s="16">
        <f t="shared" si="62"/>
        <v>723451.03000000026</v>
      </c>
      <c r="H511" s="16">
        <f t="shared" si="62"/>
        <v>988905.81999999983</v>
      </c>
      <c r="I511" s="16">
        <f t="shared" si="62"/>
        <v>1050353.94</v>
      </c>
      <c r="J511" s="16">
        <f t="shared" si="62"/>
        <v>1192716.8000000003</v>
      </c>
      <c r="K511" s="16">
        <f t="shared" si="62"/>
        <v>1142767.31</v>
      </c>
      <c r="L511" s="16">
        <f t="shared" si="62"/>
        <v>1252043.3399999994</v>
      </c>
      <c r="M511" s="16">
        <f t="shared" si="62"/>
        <v>1364957.48</v>
      </c>
      <c r="N511" s="16">
        <f t="shared" si="62"/>
        <v>1144648.6200000001</v>
      </c>
      <c r="O511" s="16">
        <f t="shared" si="62"/>
        <v>1665033.3600000003</v>
      </c>
      <c r="P511" s="6"/>
      <c r="Q511" s="9" t="s">
        <v>15</v>
      </c>
    </row>
    <row r="512" spans="1:17">
      <c r="B512" s="10">
        <f t="shared" ref="B512:O512" si="63">B511/B$465</f>
        <v>0.30573488461274601</v>
      </c>
      <c r="C512" s="10">
        <f t="shared" si="63"/>
        <v>0.25420126979243857</v>
      </c>
      <c r="D512" s="10">
        <f t="shared" si="63"/>
        <v>0.2827484301539398</v>
      </c>
      <c r="E512" s="10">
        <f t="shared" si="63"/>
        <v>0.29389574636746074</v>
      </c>
      <c r="F512" s="10">
        <f t="shared" si="63"/>
        <v>0.3163736192485313</v>
      </c>
      <c r="G512" s="10">
        <f t="shared" si="63"/>
        <v>0.25629714856020502</v>
      </c>
      <c r="H512" s="10">
        <f t="shared" si="63"/>
        <v>0.30518760761549479</v>
      </c>
      <c r="I512" s="10">
        <f t="shared" si="63"/>
        <v>0.31408142946233752</v>
      </c>
      <c r="J512" s="10">
        <f t="shared" si="63"/>
        <v>0.31810958969844494</v>
      </c>
      <c r="K512" s="10">
        <f t="shared" si="63"/>
        <v>0.30520779190540465</v>
      </c>
      <c r="L512" s="10">
        <f t="shared" si="63"/>
        <v>0.31619902790196419</v>
      </c>
      <c r="M512" s="10">
        <f t="shared" si="63"/>
        <v>0.31879367257572766</v>
      </c>
      <c r="N512" s="10">
        <f t="shared" si="63"/>
        <v>0.27628830781591568</v>
      </c>
      <c r="O512" s="10">
        <f t="shared" si="63"/>
        <v>0.2939172657479327</v>
      </c>
      <c r="P512" s="6"/>
      <c r="Q512" s="24" t="s">
        <v>23</v>
      </c>
    </row>
    <row r="513" spans="1:17" s="87" customFormat="1">
      <c r="A513" s="86"/>
      <c r="B513" s="19"/>
      <c r="C513" s="10">
        <f t="shared" ref="C513:M513" si="64">C511/B511-1</f>
        <v>-0.15365282294778648</v>
      </c>
      <c r="D513" s="10">
        <f t="shared" si="64"/>
        <v>0.16669091922392587</v>
      </c>
      <c r="E513" s="10">
        <f t="shared" si="64"/>
        <v>9.7578908967600908E-2</v>
      </c>
      <c r="F513" s="10">
        <f t="shared" si="64"/>
        <v>0.1932122291012035</v>
      </c>
      <c r="G513" s="10">
        <f t="shared" si="64"/>
        <v>-0.19530104307389584</v>
      </c>
      <c r="H513" s="10">
        <f t="shared" si="64"/>
        <v>0.36692848443383852</v>
      </c>
      <c r="I513" s="10">
        <f t="shared" si="64"/>
        <v>6.2137484437092327E-2</v>
      </c>
      <c r="J513" s="10">
        <f t="shared" si="64"/>
        <v>0.13553798827088737</v>
      </c>
      <c r="K513" s="10">
        <f t="shared" si="64"/>
        <v>-4.1878751100009826E-2</v>
      </c>
      <c r="L513" s="10">
        <f t="shared" si="64"/>
        <v>9.5624042658342567E-2</v>
      </c>
      <c r="M513" s="10">
        <f t="shared" si="64"/>
        <v>9.0183890918664744E-2</v>
      </c>
      <c r="N513" s="10">
        <f>N511/M511-1</f>
        <v>-0.16140345998177164</v>
      </c>
      <c r="O513" s="10">
        <f>O511/N511-1</f>
        <v>0.45462400505056322</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f t="shared" ref="B516:O519" si="65">IFERROR(VLOOKUP($B$515,$130:$216,MATCH($Q516&amp;"/"&amp;B$348,$128:$128,0),FALSE),"")</f>
        <v>0</v>
      </c>
      <c r="C516" s="16">
        <f t="shared" si="65"/>
        <v>0</v>
      </c>
      <c r="D516" s="16">
        <f t="shared" si="65"/>
        <v>0</v>
      </c>
      <c r="E516" s="16">
        <f t="shared" si="65"/>
        <v>52353.61</v>
      </c>
      <c r="F516" s="16">
        <f t="shared" si="65"/>
        <v>0</v>
      </c>
      <c r="G516" s="16">
        <f t="shared" si="65"/>
        <v>0</v>
      </c>
      <c r="H516" s="16">
        <f t="shared" si="65"/>
        <v>0</v>
      </c>
      <c r="I516" s="16">
        <f t="shared" si="65"/>
        <v>0</v>
      </c>
      <c r="J516" s="16">
        <f t="shared" si="65"/>
        <v>0</v>
      </c>
      <c r="K516" s="16">
        <f t="shared" si="65"/>
        <v>0</v>
      </c>
      <c r="L516" s="16">
        <f t="shared" si="65"/>
        <v>0</v>
      </c>
      <c r="M516" s="16">
        <f t="shared" si="65"/>
        <v>0</v>
      </c>
      <c r="N516" s="16">
        <f t="shared" si="65"/>
        <v>2578.33</v>
      </c>
      <c r="O516" s="16">
        <f t="shared" si="65"/>
        <v>0</v>
      </c>
      <c r="P516" s="6"/>
      <c r="Q516" s="9" t="s">
        <v>12</v>
      </c>
    </row>
    <row r="517" spans="1:17">
      <c r="B517" s="7">
        <f t="shared" si="65"/>
        <v>0</v>
      </c>
      <c r="C517" s="7">
        <f t="shared" si="65"/>
        <v>0</v>
      </c>
      <c r="D517" s="7">
        <f t="shared" si="65"/>
        <v>0</v>
      </c>
      <c r="E517" s="7">
        <f t="shared" si="65"/>
        <v>0</v>
      </c>
      <c r="F517" s="7">
        <f t="shared" si="65"/>
        <v>0</v>
      </c>
      <c r="G517" s="7">
        <f t="shared" si="65"/>
        <v>0</v>
      </c>
      <c r="H517" s="7">
        <f t="shared" si="65"/>
        <v>0</v>
      </c>
      <c r="I517" s="7">
        <f t="shared" si="65"/>
        <v>0</v>
      </c>
      <c r="J517" s="7">
        <f t="shared" si="65"/>
        <v>0</v>
      </c>
      <c r="K517" s="7">
        <f t="shared" si="65"/>
        <v>93667.75</v>
      </c>
      <c r="L517" s="7">
        <f t="shared" si="65"/>
        <v>0</v>
      </c>
      <c r="M517" s="7">
        <f t="shared" si="65"/>
        <v>0</v>
      </c>
      <c r="N517" s="7">
        <f t="shared" si="65"/>
        <v>4148.7</v>
      </c>
      <c r="O517" s="7">
        <f t="shared" si="65"/>
        <v>0</v>
      </c>
      <c r="P517" s="6"/>
      <c r="Q517" s="9" t="s">
        <v>13</v>
      </c>
    </row>
    <row r="518" spans="1:17">
      <c r="B518" s="7">
        <f t="shared" si="65"/>
        <v>0</v>
      </c>
      <c r="C518" s="7">
        <f t="shared" si="65"/>
        <v>0</v>
      </c>
      <c r="D518" s="7">
        <f t="shared" si="65"/>
        <v>0</v>
      </c>
      <c r="E518" s="7">
        <f t="shared" si="65"/>
        <v>0</v>
      </c>
      <c r="F518" s="7">
        <f t="shared" si="65"/>
        <v>0</v>
      </c>
      <c r="G518" s="7">
        <f t="shared" si="65"/>
        <v>0</v>
      </c>
      <c r="H518" s="7">
        <f t="shared" si="65"/>
        <v>0</v>
      </c>
      <c r="I518" s="7">
        <f t="shared" si="65"/>
        <v>88361.11</v>
      </c>
      <c r="J518" s="7">
        <f t="shared" si="65"/>
        <v>0</v>
      </c>
      <c r="K518" s="7">
        <f t="shared" si="65"/>
        <v>104380.84</v>
      </c>
      <c r="L518" s="7">
        <f t="shared" si="65"/>
        <v>0</v>
      </c>
      <c r="M518" s="7">
        <f t="shared" si="65"/>
        <v>0</v>
      </c>
      <c r="N518" s="7">
        <f t="shared" si="65"/>
        <v>0</v>
      </c>
      <c r="O518" s="7">
        <f t="shared" si="65"/>
        <v>0</v>
      </c>
      <c r="P518" s="6"/>
      <c r="Q518" s="9" t="s">
        <v>14</v>
      </c>
    </row>
    <row r="519" spans="1:17">
      <c r="B519" s="18">
        <f t="shared" si="65"/>
        <v>0</v>
      </c>
      <c r="C519" s="18">
        <f t="shared" si="65"/>
        <v>0</v>
      </c>
      <c r="D519" s="18">
        <f t="shared" si="65"/>
        <v>0</v>
      </c>
      <c r="E519" s="18">
        <f t="shared" si="65"/>
        <v>0</v>
      </c>
      <c r="F519" s="18">
        <f t="shared" si="65"/>
        <v>0</v>
      </c>
      <c r="G519" s="18">
        <f t="shared" si="65"/>
        <v>0</v>
      </c>
      <c r="H519" s="18">
        <f t="shared" si="65"/>
        <v>76321.320000000007</v>
      </c>
      <c r="I519" s="18">
        <f t="shared" si="65"/>
        <v>98530.81</v>
      </c>
      <c r="J519" s="18">
        <f t="shared" si="65"/>
        <v>0</v>
      </c>
      <c r="K519" s="18">
        <f t="shared" si="65"/>
        <v>88730.49</v>
      </c>
      <c r="L519" s="18">
        <f t="shared" si="65"/>
        <v>102831.58</v>
      </c>
      <c r="M519" s="18">
        <f t="shared" si="65"/>
        <v>2939.73</v>
      </c>
      <c r="N519" s="18">
        <f t="shared" si="65"/>
        <v>0</v>
      </c>
      <c r="O519" s="18">
        <f t="shared" si="65"/>
        <v>0</v>
      </c>
      <c r="P519" s="6"/>
      <c r="Q519" s="9" t="s">
        <v>19</v>
      </c>
    </row>
    <row r="520" spans="1:17">
      <c r="B520" s="18">
        <f>SUM(B516:B519)</f>
        <v>0</v>
      </c>
      <c r="C520" s="18">
        <f t="shared" ref="C520:M520" si="66">SUM(C516:C519)</f>
        <v>0</v>
      </c>
      <c r="D520" s="18">
        <f t="shared" si="66"/>
        <v>0</v>
      </c>
      <c r="E520" s="18">
        <f t="shared" si="66"/>
        <v>52353.61</v>
      </c>
      <c r="F520" s="18">
        <f t="shared" si="66"/>
        <v>0</v>
      </c>
      <c r="G520" s="18">
        <f t="shared" si="66"/>
        <v>0</v>
      </c>
      <c r="H520" s="18">
        <f t="shared" si="66"/>
        <v>76321.320000000007</v>
      </c>
      <c r="I520" s="18">
        <f t="shared" si="66"/>
        <v>186891.91999999998</v>
      </c>
      <c r="J520" s="18">
        <f t="shared" si="66"/>
        <v>0</v>
      </c>
      <c r="K520" s="18">
        <f t="shared" si="66"/>
        <v>286779.08</v>
      </c>
      <c r="L520" s="18">
        <f t="shared" si="66"/>
        <v>102831.58</v>
      </c>
      <c r="M520" s="18">
        <f t="shared" si="66"/>
        <v>2939.73</v>
      </c>
      <c r="N520" s="18">
        <f>IF(N517="",N516*4,IF(N518="",(N517+N516)*2,IF(N519="",((N518+N517+N516)/3)*4,SUM(N516:N519))))</f>
        <v>6727.03</v>
      </c>
      <c r="O520" s="18">
        <f>IF(O517="",O516*4,IF(O518="",(O517+O516)*2,IF(O519="",((O518+O517+O516)/3)*4,SUM(O516:O519))))</f>
        <v>0</v>
      </c>
      <c r="P520" s="6"/>
      <c r="Q520" s="9" t="s">
        <v>15</v>
      </c>
    </row>
    <row r="521" spans="1:17">
      <c r="B521" s="10">
        <f t="shared" ref="B521:M521" si="67">+B520/(B$465+B$472)</f>
        <v>0</v>
      </c>
      <c r="C521" s="10">
        <f t="shared" si="67"/>
        <v>0</v>
      </c>
      <c r="D521" s="10">
        <f t="shared" si="67"/>
        <v>0</v>
      </c>
      <c r="E521" s="10">
        <f t="shared" si="67"/>
        <v>1.9597846968401542E-2</v>
      </c>
      <c r="F521" s="10">
        <f t="shared" si="67"/>
        <v>0</v>
      </c>
      <c r="G521" s="10">
        <f t="shared" si="67"/>
        <v>0</v>
      </c>
      <c r="H521" s="10">
        <f t="shared" si="67"/>
        <v>2.3403675391656588E-2</v>
      </c>
      <c r="I521" s="10">
        <f t="shared" si="67"/>
        <v>5.5519829850655157E-2</v>
      </c>
      <c r="J521" s="10">
        <f t="shared" si="67"/>
        <v>0</v>
      </c>
      <c r="K521" s="10">
        <f t="shared" si="67"/>
        <v>7.5936726937252536E-2</v>
      </c>
      <c r="L521" s="10">
        <f t="shared" si="67"/>
        <v>2.5722408290123518E-2</v>
      </c>
      <c r="M521" s="10">
        <f t="shared" si="67"/>
        <v>6.7053432018835042E-4</v>
      </c>
      <c r="N521" s="10">
        <f>+N520/(N$465+N$472)</f>
        <v>1.6106519169438946E-3</v>
      </c>
      <c r="O521" s="10">
        <f>+O520/(O$465+O$472)</f>
        <v>0</v>
      </c>
      <c r="P521" s="6"/>
      <c r="Q521" s="11" t="s">
        <v>390</v>
      </c>
    </row>
    <row r="522" spans="1:17" s="87" customFormat="1">
      <c r="A522" s="86"/>
      <c r="B522" s="19"/>
      <c r="C522" s="10" t="e">
        <f t="shared" ref="C522:M522" si="68">C520/B520-1</f>
        <v>#DIV/0!</v>
      </c>
      <c r="D522" s="10" t="e">
        <f t="shared" si="68"/>
        <v>#DIV/0!</v>
      </c>
      <c r="E522" s="10" t="e">
        <f t="shared" si="68"/>
        <v>#DIV/0!</v>
      </c>
      <c r="F522" s="10">
        <f t="shared" si="68"/>
        <v>-1</v>
      </c>
      <c r="G522" s="10" t="e">
        <f t="shared" si="68"/>
        <v>#DIV/0!</v>
      </c>
      <c r="H522" s="10" t="e">
        <f t="shared" si="68"/>
        <v>#DIV/0!</v>
      </c>
      <c r="I522" s="10">
        <f t="shared" si="68"/>
        <v>1.448751148434015</v>
      </c>
      <c r="J522" s="10">
        <f t="shared" si="68"/>
        <v>-1</v>
      </c>
      <c r="K522" s="10" t="e">
        <f t="shared" si="68"/>
        <v>#DIV/0!</v>
      </c>
      <c r="L522" s="10">
        <f t="shared" si="68"/>
        <v>-0.6414257971676316</v>
      </c>
      <c r="M522" s="10">
        <f t="shared" si="68"/>
        <v>-0.97141218680098074</v>
      </c>
      <c r="N522" s="10">
        <f>N520/M520-1</f>
        <v>1.288315593608937</v>
      </c>
      <c r="O522" s="10">
        <f>O520/N520-1</f>
        <v>-1</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f t="shared" ref="B524:O527" si="69">IFERROR(VLOOKUP($B$523,$130:$216,MATCH($Q524&amp;"/"&amp;B$348,$128:$128,0),FALSE),"")</f>
        <v>0</v>
      </c>
      <c r="C524" s="16">
        <f t="shared" si="69"/>
        <v>0</v>
      </c>
      <c r="D524" s="16">
        <f t="shared" si="69"/>
        <v>45172.4</v>
      </c>
      <c r="E524" s="16">
        <f t="shared" si="69"/>
        <v>0</v>
      </c>
      <c r="F524" s="16">
        <f t="shared" si="69"/>
        <v>65443.87</v>
      </c>
      <c r="G524" s="16">
        <f t="shared" si="69"/>
        <v>76034.38</v>
      </c>
      <c r="H524" s="16">
        <f t="shared" si="69"/>
        <v>82632.210000000006</v>
      </c>
      <c r="I524" s="16">
        <f t="shared" si="69"/>
        <v>87350.8</v>
      </c>
      <c r="J524" s="16">
        <f t="shared" si="69"/>
        <v>92950.8</v>
      </c>
      <c r="K524" s="16">
        <f t="shared" si="69"/>
        <v>104327.43</v>
      </c>
      <c r="L524" s="16">
        <f t="shared" si="69"/>
        <v>107105.43</v>
      </c>
      <c r="M524" s="16">
        <f t="shared" si="69"/>
        <v>108578.18</v>
      </c>
      <c r="N524" s="16">
        <f t="shared" si="69"/>
        <v>118515.78</v>
      </c>
      <c r="O524" s="16">
        <f t="shared" si="69"/>
        <v>76242.350000000006</v>
      </c>
      <c r="P524" s="6"/>
      <c r="Q524" s="9" t="s">
        <v>12</v>
      </c>
    </row>
    <row r="525" spans="1:17">
      <c r="B525" s="7">
        <f t="shared" si="69"/>
        <v>0</v>
      </c>
      <c r="C525" s="7">
        <f t="shared" si="69"/>
        <v>40328.449999999997</v>
      </c>
      <c r="D525" s="7">
        <f t="shared" si="69"/>
        <v>41815.67</v>
      </c>
      <c r="E525" s="7">
        <f t="shared" si="69"/>
        <v>46154.98</v>
      </c>
      <c r="F525" s="7">
        <f t="shared" si="69"/>
        <v>60830.54</v>
      </c>
      <c r="G525" s="7">
        <f t="shared" si="69"/>
        <v>71041.52</v>
      </c>
      <c r="H525" s="7">
        <f t="shared" si="69"/>
        <v>70797.59</v>
      </c>
      <c r="I525" s="7">
        <f t="shared" si="69"/>
        <v>70992.41</v>
      </c>
      <c r="J525" s="7">
        <f t="shared" si="69"/>
        <v>84479.28</v>
      </c>
      <c r="K525" s="7">
        <f t="shared" si="69"/>
        <v>0</v>
      </c>
      <c r="L525" s="7">
        <f t="shared" si="69"/>
        <v>106205.1</v>
      </c>
      <c r="M525" s="7">
        <f t="shared" si="69"/>
        <v>143712.78</v>
      </c>
      <c r="N525" s="7">
        <f t="shared" si="69"/>
        <v>116724.09</v>
      </c>
      <c r="O525" s="7">
        <f t="shared" si="69"/>
        <v>115051.07</v>
      </c>
      <c r="P525" s="6"/>
      <c r="Q525" s="9" t="s">
        <v>13</v>
      </c>
    </row>
    <row r="526" spans="1:17">
      <c r="B526" s="7">
        <f t="shared" si="69"/>
        <v>0</v>
      </c>
      <c r="C526" s="7">
        <f t="shared" si="69"/>
        <v>41768.160000000003</v>
      </c>
      <c r="D526" s="7">
        <f t="shared" si="69"/>
        <v>57410.79</v>
      </c>
      <c r="E526" s="7">
        <f t="shared" si="69"/>
        <v>50987.86</v>
      </c>
      <c r="F526" s="7">
        <f t="shared" si="69"/>
        <v>62342.720000000001</v>
      </c>
      <c r="G526" s="7">
        <f t="shared" si="69"/>
        <v>80995.42</v>
      </c>
      <c r="H526" s="7">
        <f t="shared" si="69"/>
        <v>74157.63</v>
      </c>
      <c r="I526" s="7">
        <f t="shared" si="69"/>
        <v>0</v>
      </c>
      <c r="J526" s="7">
        <f t="shared" si="69"/>
        <v>97567.71</v>
      </c>
      <c r="K526" s="7">
        <f t="shared" si="69"/>
        <v>0</v>
      </c>
      <c r="L526" s="7">
        <f t="shared" si="69"/>
        <v>104072.51</v>
      </c>
      <c r="M526" s="7">
        <f t="shared" si="69"/>
        <v>104824.23</v>
      </c>
      <c r="N526" s="7">
        <f t="shared" si="69"/>
        <v>88899.79</v>
      </c>
      <c r="O526" s="7">
        <f t="shared" si="69"/>
        <v>53830.05</v>
      </c>
      <c r="P526" s="6"/>
      <c r="Q526" s="9" t="s">
        <v>14</v>
      </c>
    </row>
    <row r="527" spans="1:17">
      <c r="B527" s="18">
        <f t="shared" si="69"/>
        <v>0</v>
      </c>
      <c r="C527" s="18">
        <f t="shared" si="69"/>
        <v>38572.01</v>
      </c>
      <c r="D527" s="18">
        <f t="shared" si="69"/>
        <v>51017.37</v>
      </c>
      <c r="E527" s="18">
        <f t="shared" si="69"/>
        <v>46151.45</v>
      </c>
      <c r="F527" s="18">
        <f t="shared" si="69"/>
        <v>64838.29</v>
      </c>
      <c r="G527" s="18">
        <f t="shared" si="69"/>
        <v>70337.600000000006</v>
      </c>
      <c r="H527" s="18">
        <f t="shared" si="69"/>
        <v>0</v>
      </c>
      <c r="I527" s="18">
        <f t="shared" si="69"/>
        <v>0</v>
      </c>
      <c r="J527" s="18">
        <f t="shared" si="69"/>
        <v>98087.72</v>
      </c>
      <c r="K527" s="18">
        <f t="shared" si="69"/>
        <v>0</v>
      </c>
      <c r="L527" s="18">
        <f t="shared" si="69"/>
        <v>0</v>
      </c>
      <c r="M527" s="18">
        <f t="shared" si="69"/>
        <v>118219.12</v>
      </c>
      <c r="N527" s="18">
        <f t="shared" si="69"/>
        <v>35585.800000000003</v>
      </c>
      <c r="O527" s="18">
        <f t="shared" si="69"/>
        <v>89712.47</v>
      </c>
      <c r="P527" s="6"/>
      <c r="Q527" s="9" t="s">
        <v>19</v>
      </c>
    </row>
    <row r="528" spans="1:17">
      <c r="B528" s="18">
        <f>SUM(B524:B527)</f>
        <v>0</v>
      </c>
      <c r="C528" s="18">
        <f t="shared" ref="C528:M528" si="70">SUM(C524:C527)</f>
        <v>120668.62</v>
      </c>
      <c r="D528" s="18">
        <f t="shared" si="70"/>
        <v>195416.23</v>
      </c>
      <c r="E528" s="18">
        <f t="shared" si="70"/>
        <v>143294.28999999998</v>
      </c>
      <c r="F528" s="18">
        <f t="shared" si="70"/>
        <v>253455.42</v>
      </c>
      <c r="G528" s="18">
        <f t="shared" si="70"/>
        <v>298408.92000000004</v>
      </c>
      <c r="H528" s="18">
        <f t="shared" si="70"/>
        <v>227587.43</v>
      </c>
      <c r="I528" s="18">
        <f t="shared" si="70"/>
        <v>158343.21000000002</v>
      </c>
      <c r="J528" s="18">
        <f t="shared" si="70"/>
        <v>373085.51</v>
      </c>
      <c r="K528" s="18">
        <f t="shared" si="70"/>
        <v>104327.43</v>
      </c>
      <c r="L528" s="18">
        <f t="shared" si="70"/>
        <v>317383.03999999998</v>
      </c>
      <c r="M528" s="18">
        <f t="shared" si="70"/>
        <v>475334.31</v>
      </c>
      <c r="N528" s="18">
        <f>IF(N525="",N524*4,IF(N526="",(N525+N524)*2,IF(N527="",((N526+N525+N524)/3)*4,SUM(N524:N527))))</f>
        <v>359725.45999999996</v>
      </c>
      <c r="O528" s="18">
        <f>IF(O525="",O524*4,IF(O526="",(O525+O524)*2,IF(O527="",((O526+O525+O524)/3)*4,SUM(O524:O527))))</f>
        <v>334835.94000000006</v>
      </c>
      <c r="P528" s="6"/>
      <c r="Q528" s="9" t="s">
        <v>15</v>
      </c>
    </row>
    <row r="529" spans="1:17">
      <c r="B529" s="10">
        <f t="shared" ref="B529:O529" si="71">+B528/(B$465+B$472)</f>
        <v>0</v>
      </c>
      <c r="C529" s="10">
        <f t="shared" si="71"/>
        <v>5.0877747524653523E-2</v>
      </c>
      <c r="D529" s="10">
        <f t="shared" si="71"/>
        <v>7.8452741261798048E-2</v>
      </c>
      <c r="E529" s="10">
        <f t="shared" si="71"/>
        <v>5.3640227805986075E-2</v>
      </c>
      <c r="F529" s="10">
        <f t="shared" si="71"/>
        <v>8.5153433799178446E-2</v>
      </c>
      <c r="G529" s="10">
        <f t="shared" si="71"/>
        <v>9.7212960056150918E-2</v>
      </c>
      <c r="H529" s="10">
        <f t="shared" si="71"/>
        <v>6.9788917892685362E-2</v>
      </c>
      <c r="I529" s="10">
        <f t="shared" si="71"/>
        <v>4.7038887915574736E-2</v>
      </c>
      <c r="J529" s="10">
        <f t="shared" si="71"/>
        <v>9.8826246655564498E-2</v>
      </c>
      <c r="K529" s="10">
        <f t="shared" si="71"/>
        <v>2.7625040027240921E-2</v>
      </c>
      <c r="L529" s="10">
        <f t="shared" si="71"/>
        <v>7.9390554333995486E-2</v>
      </c>
      <c r="M529" s="10">
        <f t="shared" si="71"/>
        <v>0.10842083062663871</v>
      </c>
      <c r="N529" s="10">
        <f t="shared" si="71"/>
        <v>8.6129020046368798E-2</v>
      </c>
      <c r="O529" s="10">
        <f t="shared" si="71"/>
        <v>5.877617627977514E-2</v>
      </c>
      <c r="P529" s="6"/>
      <c r="Q529" s="11" t="s">
        <v>390</v>
      </c>
    </row>
    <row r="530" spans="1:17" s="87" customFormat="1">
      <c r="A530" s="86"/>
      <c r="B530" s="19"/>
      <c r="C530" s="10" t="e">
        <f t="shared" ref="C530:M530" si="72">C528/B528-1</f>
        <v>#DIV/0!</v>
      </c>
      <c r="D530" s="10">
        <f t="shared" si="72"/>
        <v>0.61944530400695741</v>
      </c>
      <c r="E530" s="10">
        <f t="shared" si="72"/>
        <v>-0.26672267702636587</v>
      </c>
      <c r="F530" s="10">
        <f t="shared" si="72"/>
        <v>0.76877543410836569</v>
      </c>
      <c r="G530" s="10">
        <f t="shared" si="72"/>
        <v>0.17736255156824043</v>
      </c>
      <c r="H530" s="10">
        <f t="shared" si="72"/>
        <v>-0.23733033851669061</v>
      </c>
      <c r="I530" s="10">
        <f t="shared" si="72"/>
        <v>-0.30425327092976961</v>
      </c>
      <c r="J530" s="10">
        <f t="shared" si="72"/>
        <v>1.3561825606541635</v>
      </c>
      <c r="K530" s="10">
        <f t="shared" si="72"/>
        <v>-0.72036590217615259</v>
      </c>
      <c r="L530" s="10">
        <f t="shared" si="72"/>
        <v>2.0421820991852289</v>
      </c>
      <c r="M530" s="10">
        <f t="shared" si="72"/>
        <v>0.49766764474875536</v>
      </c>
      <c r="N530" s="10">
        <f>N528/M528-1</f>
        <v>-0.24321587473877082</v>
      </c>
      <c r="O530" s="10">
        <f>O528/N528-1</f>
        <v>-6.9190320863026789E-2</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f t="shared" ref="B532:O535" si="73">IFERROR(VLOOKUP($B$531,$130:$216,MATCH($Q532&amp;"/"&amp;B$348,$128:$128,0),FALSE),"")</f>
        <v>44530</v>
      </c>
      <c r="C532" s="16">
        <f t="shared" si="73"/>
        <v>46339</v>
      </c>
      <c r="D532" s="16">
        <f t="shared" si="73"/>
        <v>45172.4</v>
      </c>
      <c r="E532" s="16">
        <f t="shared" si="73"/>
        <v>52353.61</v>
      </c>
      <c r="F532" s="16">
        <f t="shared" si="73"/>
        <v>65443.87</v>
      </c>
      <c r="G532" s="16">
        <f t="shared" si="73"/>
        <v>76034.38</v>
      </c>
      <c r="H532" s="16">
        <f t="shared" si="73"/>
        <v>82632.210000000006</v>
      </c>
      <c r="I532" s="16">
        <f t="shared" si="73"/>
        <v>87350.8</v>
      </c>
      <c r="J532" s="16">
        <f t="shared" si="73"/>
        <v>92950.8</v>
      </c>
      <c r="K532" s="16">
        <f t="shared" si="73"/>
        <v>104327.43</v>
      </c>
      <c r="L532" s="16">
        <f t="shared" si="73"/>
        <v>107105.43</v>
      </c>
      <c r="M532" s="16">
        <f t="shared" si="73"/>
        <v>108578.18</v>
      </c>
      <c r="N532" s="16">
        <f t="shared" si="73"/>
        <v>121094.11</v>
      </c>
      <c r="O532" s="16">
        <f t="shared" si="73"/>
        <v>76242.350000000006</v>
      </c>
      <c r="P532" s="6"/>
      <c r="Q532" s="9" t="s">
        <v>12</v>
      </c>
    </row>
    <row r="533" spans="1:17">
      <c r="B533" s="7">
        <f t="shared" si="73"/>
        <v>42417</v>
      </c>
      <c r="C533" s="7">
        <f t="shared" si="73"/>
        <v>40328.449999999997</v>
      </c>
      <c r="D533" s="7">
        <f t="shared" si="73"/>
        <v>41815.67</v>
      </c>
      <c r="E533" s="7">
        <f t="shared" si="73"/>
        <v>46154.98</v>
      </c>
      <c r="F533" s="7">
        <f t="shared" si="73"/>
        <v>60830.54</v>
      </c>
      <c r="G533" s="7">
        <f t="shared" si="73"/>
        <v>71041.52</v>
      </c>
      <c r="H533" s="7">
        <f t="shared" si="73"/>
        <v>70797.59</v>
      </c>
      <c r="I533" s="7">
        <f t="shared" si="73"/>
        <v>70992.41</v>
      </c>
      <c r="J533" s="7">
        <f t="shared" si="73"/>
        <v>84479.28</v>
      </c>
      <c r="K533" s="7">
        <f t="shared" si="73"/>
        <v>93667.75</v>
      </c>
      <c r="L533" s="7">
        <f t="shared" si="73"/>
        <v>106205.1</v>
      </c>
      <c r="M533" s="7">
        <f t="shared" si="73"/>
        <v>143712.78</v>
      </c>
      <c r="N533" s="7">
        <f t="shared" si="73"/>
        <v>120872.79</v>
      </c>
      <c r="O533" s="7">
        <f t="shared" si="73"/>
        <v>115051.07</v>
      </c>
      <c r="P533" s="6"/>
      <c r="Q533" s="9" t="s">
        <v>13</v>
      </c>
    </row>
    <row r="534" spans="1:17">
      <c r="B534" s="7">
        <f t="shared" si="73"/>
        <v>47097</v>
      </c>
      <c r="C534" s="7">
        <f t="shared" si="73"/>
        <v>41768.160000000003</v>
      </c>
      <c r="D534" s="7">
        <f t="shared" si="73"/>
        <v>57410.79</v>
      </c>
      <c r="E534" s="7">
        <f t="shared" si="73"/>
        <v>50987.86</v>
      </c>
      <c r="F534" s="7">
        <f t="shared" si="73"/>
        <v>62342.720000000001</v>
      </c>
      <c r="G534" s="7">
        <f t="shared" si="73"/>
        <v>80995.42</v>
      </c>
      <c r="H534" s="7">
        <f t="shared" si="73"/>
        <v>74157.63</v>
      </c>
      <c r="I534" s="7">
        <f t="shared" si="73"/>
        <v>88361.11</v>
      </c>
      <c r="J534" s="7">
        <f t="shared" si="73"/>
        <v>97567.71</v>
      </c>
      <c r="K534" s="7">
        <f t="shared" si="73"/>
        <v>104380.84</v>
      </c>
      <c r="L534" s="7">
        <f t="shared" si="73"/>
        <v>104072.51</v>
      </c>
      <c r="M534" s="7">
        <f t="shared" si="73"/>
        <v>104824.23</v>
      </c>
      <c r="N534" s="7">
        <f t="shared" si="73"/>
        <v>88899.79</v>
      </c>
      <c r="O534" s="7">
        <f t="shared" si="73"/>
        <v>53830.05</v>
      </c>
      <c r="P534" s="6"/>
      <c r="Q534" s="9" t="s">
        <v>14</v>
      </c>
    </row>
    <row r="535" spans="1:17">
      <c r="B535" s="18">
        <f t="shared" si="73"/>
        <v>40774</v>
      </c>
      <c r="C535" s="18">
        <f t="shared" si="73"/>
        <v>38572.01</v>
      </c>
      <c r="D535" s="18">
        <f t="shared" si="73"/>
        <v>51017.37</v>
      </c>
      <c r="E535" s="18">
        <f t="shared" si="73"/>
        <v>46151.45</v>
      </c>
      <c r="F535" s="18">
        <f t="shared" si="73"/>
        <v>64838.29</v>
      </c>
      <c r="G535" s="18">
        <f t="shared" si="73"/>
        <v>70337.600000000006</v>
      </c>
      <c r="H535" s="18">
        <f t="shared" si="73"/>
        <v>77697.87</v>
      </c>
      <c r="I535" s="18">
        <f t="shared" si="73"/>
        <v>98530.81</v>
      </c>
      <c r="J535" s="18">
        <f t="shared" si="73"/>
        <v>98087.72</v>
      </c>
      <c r="K535" s="18">
        <f t="shared" si="73"/>
        <v>88730.49</v>
      </c>
      <c r="L535" s="18">
        <f t="shared" si="73"/>
        <v>97222.59</v>
      </c>
      <c r="M535" s="18">
        <f t="shared" si="73"/>
        <v>129978.05</v>
      </c>
      <c r="N535" s="18">
        <f t="shared" si="73"/>
        <v>35585.800000000003</v>
      </c>
      <c r="O535" s="18">
        <f t="shared" si="73"/>
        <v>89712.47</v>
      </c>
      <c r="P535" s="6"/>
      <c r="Q535" s="9" t="s">
        <v>19</v>
      </c>
    </row>
    <row r="536" spans="1:17">
      <c r="B536" s="25">
        <f t="shared" ref="B536:M536" si="74">SUM(B532:B535)</f>
        <v>174818</v>
      </c>
      <c r="C536" s="25">
        <f t="shared" si="74"/>
        <v>167007.62</v>
      </c>
      <c r="D536" s="25">
        <f t="shared" si="74"/>
        <v>195416.23</v>
      </c>
      <c r="E536" s="25">
        <f t="shared" si="74"/>
        <v>195647.90000000002</v>
      </c>
      <c r="F536" s="25">
        <f t="shared" si="74"/>
        <v>253455.42</v>
      </c>
      <c r="G536" s="25">
        <f t="shared" si="74"/>
        <v>298408.92000000004</v>
      </c>
      <c r="H536" s="25">
        <f t="shared" si="74"/>
        <v>305285.3</v>
      </c>
      <c r="I536" s="25">
        <f t="shared" si="74"/>
        <v>345235.13</v>
      </c>
      <c r="J536" s="25">
        <f t="shared" si="74"/>
        <v>373085.51</v>
      </c>
      <c r="K536" s="25">
        <f t="shared" si="74"/>
        <v>391106.51</v>
      </c>
      <c r="L536" s="25">
        <f t="shared" si="74"/>
        <v>414605.63</v>
      </c>
      <c r="M536" s="25">
        <f t="shared" si="74"/>
        <v>487093.24</v>
      </c>
      <c r="N536" s="25">
        <f>IF(N533="",N532*4,IF(N534="",(N533+N532)*2,IF(N535="",((N534+N533+N532)/3)*4,SUM(N532:N535))))</f>
        <v>366452.49</v>
      </c>
      <c r="O536" s="25">
        <f>IF(O533="",O532*4,IF(O534="",(O533+O532)*2,IF(O535="",((O534+O533+O532)/3)*4,SUM(O532:O535))))</f>
        <v>334835.94000000006</v>
      </c>
      <c r="P536" s="6"/>
      <c r="Q536" s="9" t="s">
        <v>15</v>
      </c>
    </row>
    <row r="537" spans="1:17">
      <c r="B537" s="21">
        <f t="shared" ref="B537:O537" si="75">+B536/(B$465+B$472)</f>
        <v>7.5129884390107426E-2</v>
      </c>
      <c r="C537" s="10">
        <f t="shared" si="75"/>
        <v>7.0415751212314151E-2</v>
      </c>
      <c r="D537" s="10">
        <f t="shared" si="75"/>
        <v>7.8452741261798048E-2</v>
      </c>
      <c r="E537" s="10">
        <f t="shared" si="75"/>
        <v>7.3238074774387638E-2</v>
      </c>
      <c r="F537" s="10">
        <f t="shared" si="75"/>
        <v>8.5153433799178446E-2</v>
      </c>
      <c r="G537" s="10">
        <f t="shared" si="75"/>
        <v>9.7212960056150918E-2</v>
      </c>
      <c r="H537" s="10">
        <f t="shared" si="75"/>
        <v>9.3614707699558888E-2</v>
      </c>
      <c r="I537" s="10">
        <f t="shared" si="75"/>
        <v>0.10255871776622989</v>
      </c>
      <c r="J537" s="10">
        <f t="shared" si="75"/>
        <v>9.8826246655564498E-2</v>
      </c>
      <c r="K537" s="10">
        <f t="shared" si="75"/>
        <v>0.10356176696449346</v>
      </c>
      <c r="L537" s="10">
        <f t="shared" si="75"/>
        <v>0.10370992349085645</v>
      </c>
      <c r="M537" s="10">
        <f t="shared" si="75"/>
        <v>0.11110297018833057</v>
      </c>
      <c r="N537" s="10">
        <f t="shared" si="75"/>
        <v>8.7739671963312699E-2</v>
      </c>
      <c r="O537" s="10">
        <f t="shared" si="75"/>
        <v>5.877617627977514E-2</v>
      </c>
      <c r="P537" s="6"/>
      <c r="Q537" s="11" t="s">
        <v>390</v>
      </c>
    </row>
    <row r="538" spans="1:17" s="87" customFormat="1">
      <c r="A538" s="86"/>
      <c r="B538" s="19"/>
      <c r="C538" s="10">
        <f t="shared" ref="C538:M538" si="76">C536/B536-1</f>
        <v>-4.4677207152581611E-2</v>
      </c>
      <c r="D538" s="10">
        <f t="shared" si="76"/>
        <v>0.17010367550893801</v>
      </c>
      <c r="E538" s="10">
        <f t="shared" si="76"/>
        <v>1.1855207727629047E-3</v>
      </c>
      <c r="F538" s="10">
        <f t="shared" si="76"/>
        <v>0.29546711209269305</v>
      </c>
      <c r="G538" s="10">
        <f t="shared" si="76"/>
        <v>0.17736255156824043</v>
      </c>
      <c r="H538" s="10">
        <f t="shared" si="76"/>
        <v>2.3043480067552746E-2</v>
      </c>
      <c r="I538" s="10">
        <f t="shared" si="76"/>
        <v>0.13086064084972326</v>
      </c>
      <c r="J538" s="10">
        <f t="shared" si="76"/>
        <v>8.0670759085264665E-2</v>
      </c>
      <c r="K538" s="10">
        <f t="shared" si="76"/>
        <v>4.830259958367189E-2</v>
      </c>
      <c r="L538" s="10">
        <f t="shared" si="76"/>
        <v>6.0083684109476954E-2</v>
      </c>
      <c r="M538" s="10">
        <f t="shared" si="76"/>
        <v>0.1748350836432202</v>
      </c>
      <c r="N538" s="10">
        <f>N536/M536-1</f>
        <v>-0.24767485995083816</v>
      </c>
      <c r="O538" s="10">
        <f>O536/N536-1</f>
        <v>-8.6277350714685896E-2</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f t="shared" ref="B540:O543" si="77">IFERROR(VLOOKUP($B$539,$130:$216,MATCH($Q540&amp;"/"&amp;B$348,$128:$128,0),FALSE),"")</f>
        <v>2073</v>
      </c>
      <c r="C540" s="16">
        <f t="shared" si="77"/>
        <v>4055</v>
      </c>
      <c r="D540" s="16">
        <f t="shared" si="77"/>
        <v>4084.05</v>
      </c>
      <c r="E540" s="16">
        <f t="shared" si="77"/>
        <v>6049.69</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f t="shared" si="77"/>
        <v>1972</v>
      </c>
      <c r="C541" s="7">
        <f t="shared" si="77"/>
        <v>4095.48</v>
      </c>
      <c r="D541" s="7">
        <f t="shared" si="77"/>
        <v>4102.45</v>
      </c>
      <c r="E541" s="7">
        <f t="shared" si="77"/>
        <v>6191.69</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c r="B542" s="7">
        <f t="shared" si="77"/>
        <v>2038</v>
      </c>
      <c r="C542" s="7">
        <f t="shared" si="77"/>
        <v>4508.3999999999996</v>
      </c>
      <c r="D542" s="7">
        <f t="shared" si="77"/>
        <v>4394.45</v>
      </c>
      <c r="E542" s="7">
        <f t="shared" si="77"/>
        <v>6362.32</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c r="B543" s="18">
        <f t="shared" si="77"/>
        <v>2242</v>
      </c>
      <c r="C543" s="18">
        <f t="shared" si="77"/>
        <v>4410.1099999999997</v>
      </c>
      <c r="D543" s="18">
        <f t="shared" si="77"/>
        <v>4530.3900000000003</v>
      </c>
      <c r="E543" s="18">
        <f t="shared" si="77"/>
        <v>6363.72</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c r="B544" s="18">
        <f>SUM(B540:B543)</f>
        <v>8325</v>
      </c>
      <c r="C544" s="18">
        <f t="shared" ref="C544:M544" si="78">SUM(C540:C543)</f>
        <v>17068.989999999998</v>
      </c>
      <c r="D544" s="18">
        <f t="shared" si="78"/>
        <v>17111.34</v>
      </c>
      <c r="E544" s="18">
        <f t="shared" si="78"/>
        <v>24967.42</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f t="shared" ref="B545:O545" si="79">+B544/(B$465+B$472)</f>
        <v>3.5777567959114297E-3</v>
      </c>
      <c r="C545" s="22">
        <f t="shared" si="79"/>
        <v>7.1968318169283417E-3</v>
      </c>
      <c r="D545" s="22">
        <f t="shared" si="79"/>
        <v>6.8696010032670033E-3</v>
      </c>
      <c r="E545" s="22">
        <f t="shared" si="79"/>
        <v>9.3462070018821616E-3</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f t="shared" ref="B547:O551" si="80">IFERROR(B507+B468-B532-B540,"")</f>
        <v>146475</v>
      </c>
      <c r="C547" s="16">
        <f t="shared" si="80"/>
        <v>110257</v>
      </c>
      <c r="D547" s="16">
        <f t="shared" si="80"/>
        <v>140154.86000000007</v>
      </c>
      <c r="E547" s="16">
        <f t="shared" si="80"/>
        <v>153292.62999999995</v>
      </c>
      <c r="F547" s="16">
        <f t="shared" si="80"/>
        <v>184822</v>
      </c>
      <c r="G547" s="16">
        <f t="shared" si="80"/>
        <v>184608.50000000003</v>
      </c>
      <c r="H547" s="16">
        <f t="shared" si="80"/>
        <v>188642.14999999997</v>
      </c>
      <c r="I547" s="16">
        <f t="shared" si="80"/>
        <v>176045.66999999993</v>
      </c>
      <c r="J547" s="16">
        <f t="shared" si="80"/>
        <v>237146.68999999994</v>
      </c>
      <c r="K547" s="16">
        <f t="shared" si="80"/>
        <v>150112.48000000001</v>
      </c>
      <c r="L547" s="16">
        <f t="shared" si="80"/>
        <v>243198.45</v>
      </c>
      <c r="M547" s="16">
        <f t="shared" si="80"/>
        <v>208790.05</v>
      </c>
      <c r="N547" s="16">
        <f t="shared" si="80"/>
        <v>225938.5199999999</v>
      </c>
      <c r="O547" s="16">
        <f t="shared" si="80"/>
        <v>248052.70999999982</v>
      </c>
      <c r="P547" s="6"/>
      <c r="Q547" s="9" t="s">
        <v>12</v>
      </c>
    </row>
    <row r="548" spans="1:17">
      <c r="B548" s="7">
        <f t="shared" si="80"/>
        <v>129503</v>
      </c>
      <c r="C548" s="7">
        <f t="shared" si="80"/>
        <v>102332.81000000003</v>
      </c>
      <c r="D548" s="7">
        <f t="shared" si="80"/>
        <v>111120.89999999997</v>
      </c>
      <c r="E548" s="7">
        <f t="shared" si="80"/>
        <v>150280.96000000002</v>
      </c>
      <c r="F548" s="7">
        <f t="shared" si="80"/>
        <v>162686.97000000003</v>
      </c>
      <c r="G548" s="7">
        <f t="shared" si="80"/>
        <v>149489.05000000005</v>
      </c>
      <c r="H548" s="7">
        <f t="shared" si="80"/>
        <v>132338.53</v>
      </c>
      <c r="I548" s="7">
        <f t="shared" si="80"/>
        <v>168847.16000000003</v>
      </c>
      <c r="J548" s="7">
        <f t="shared" si="80"/>
        <v>182367.25999999998</v>
      </c>
      <c r="K548" s="7">
        <f t="shared" si="80"/>
        <v>170309.84999999992</v>
      </c>
      <c r="L548" s="7">
        <f t="shared" si="80"/>
        <v>191724.81999999992</v>
      </c>
      <c r="M548" s="7">
        <f t="shared" si="80"/>
        <v>155903.39000000004</v>
      </c>
      <c r="N548" s="7">
        <f t="shared" si="80"/>
        <v>64088.500000000044</v>
      </c>
      <c r="O548" s="7">
        <f t="shared" si="80"/>
        <v>340110.71999999991</v>
      </c>
      <c r="P548" s="6"/>
      <c r="Q548" s="9" t="s">
        <v>13</v>
      </c>
    </row>
    <row r="549" spans="1:17">
      <c r="B549" s="7">
        <f t="shared" si="80"/>
        <v>146914</v>
      </c>
      <c r="C549" s="7">
        <f t="shared" si="80"/>
        <v>124410.28999999998</v>
      </c>
      <c r="D549" s="7">
        <f t="shared" si="80"/>
        <v>143230.04</v>
      </c>
      <c r="E549" s="7">
        <f t="shared" si="80"/>
        <v>177481.60000000003</v>
      </c>
      <c r="F549" s="7">
        <f t="shared" si="80"/>
        <v>241863.36999999997</v>
      </c>
      <c r="G549" s="7">
        <f t="shared" si="80"/>
        <v>194966.86000000004</v>
      </c>
      <c r="H549" s="7">
        <f t="shared" si="80"/>
        <v>193918.22999999998</v>
      </c>
      <c r="I549" s="7">
        <f t="shared" si="80"/>
        <v>176583.1700000001</v>
      </c>
      <c r="J549" s="7">
        <f t="shared" si="80"/>
        <v>225222.62999999995</v>
      </c>
      <c r="K549" s="7">
        <f t="shared" si="80"/>
        <v>262379.0199999999</v>
      </c>
      <c r="L549" s="7">
        <f t="shared" si="80"/>
        <v>464432.8899999999</v>
      </c>
      <c r="M549" s="7">
        <f t="shared" si="80"/>
        <v>279609.26999999996</v>
      </c>
      <c r="N549" s="7">
        <f t="shared" si="80"/>
        <v>229466.26000000007</v>
      </c>
      <c r="O549" s="7">
        <f t="shared" si="80"/>
        <v>467131.86000000004</v>
      </c>
      <c r="P549" s="6"/>
      <c r="Q549" s="9" t="s">
        <v>14</v>
      </c>
    </row>
    <row r="550" spans="1:17">
      <c r="B550" s="18">
        <f t="shared" si="80"/>
        <v>142147</v>
      </c>
      <c r="C550" s="18">
        <f t="shared" si="80"/>
        <v>124383.47000000004</v>
      </c>
      <c r="D550" s="18">
        <f t="shared" si="80"/>
        <v>142464.90000000002</v>
      </c>
      <c r="E550" s="18">
        <f t="shared" si="80"/>
        <v>159496.43000000002</v>
      </c>
      <c r="F550" s="18">
        <f t="shared" si="80"/>
        <v>190979.29</v>
      </c>
      <c r="G550" s="18">
        <f t="shared" si="80"/>
        <v>142914.85999999996</v>
      </c>
      <c r="H550" s="18">
        <f t="shared" si="80"/>
        <v>189483.24999999994</v>
      </c>
      <c r="I550" s="18">
        <f t="shared" si="80"/>
        <v>205653.06999999995</v>
      </c>
      <c r="J550" s="18">
        <f t="shared" si="80"/>
        <v>200671.31000000003</v>
      </c>
      <c r="K550" s="18">
        <f t="shared" si="80"/>
        <v>201185.34999999998</v>
      </c>
      <c r="L550" s="18">
        <f t="shared" si="80"/>
        <v>-23843.889999999898</v>
      </c>
      <c r="M550" s="18">
        <f t="shared" si="80"/>
        <v>336089.00000000006</v>
      </c>
      <c r="N550" s="18">
        <f t="shared" si="80"/>
        <v>292341.27</v>
      </c>
      <c r="O550" s="18">
        <f t="shared" si="80"/>
        <v>306726.10000000009</v>
      </c>
      <c r="P550" s="6"/>
      <c r="Q550" s="9" t="s">
        <v>19</v>
      </c>
    </row>
    <row r="551" spans="1:17">
      <c r="B551" s="25">
        <f t="shared" si="80"/>
        <v>565039</v>
      </c>
      <c r="C551" s="18">
        <f t="shared" si="80"/>
        <v>461383.57000000053</v>
      </c>
      <c r="D551" s="18">
        <f t="shared" si="80"/>
        <v>536970.70000000042</v>
      </c>
      <c r="E551" s="18">
        <f t="shared" si="80"/>
        <v>640551.62000000011</v>
      </c>
      <c r="F551" s="18">
        <f t="shared" si="80"/>
        <v>780351.63</v>
      </c>
      <c r="G551" s="18">
        <f t="shared" si="80"/>
        <v>671979.27000000014</v>
      </c>
      <c r="H551" s="18">
        <f t="shared" si="80"/>
        <v>704382.15999999992</v>
      </c>
      <c r="I551" s="18">
        <f t="shared" si="80"/>
        <v>727129.07</v>
      </c>
      <c r="J551" s="18">
        <f t="shared" si="80"/>
        <v>845407.89000000036</v>
      </c>
      <c r="K551" s="18">
        <f t="shared" si="80"/>
        <v>783986.7</v>
      </c>
      <c r="L551" s="18">
        <f t="shared" si="80"/>
        <v>875512.26999999944</v>
      </c>
      <c r="M551" s="18">
        <f t="shared" si="80"/>
        <v>980391.71</v>
      </c>
      <c r="N551" s="18">
        <f t="shared" si="80"/>
        <v>811834.55</v>
      </c>
      <c r="O551" s="18">
        <f t="shared" si="80"/>
        <v>1362021.3900000001</v>
      </c>
      <c r="P551" s="6"/>
      <c r="Q551" s="9" t="s">
        <v>15</v>
      </c>
    </row>
    <row r="552" spans="1:17">
      <c r="B552" s="10">
        <f t="shared" ref="B552:O552" si="81">+B551/(B$465+B$472)</f>
        <v>0.24283148615075056</v>
      </c>
      <c r="C552" s="10">
        <f t="shared" si="81"/>
        <v>0.19453406185040761</v>
      </c>
      <c r="D552" s="10">
        <f t="shared" si="81"/>
        <v>0.21557484448587824</v>
      </c>
      <c r="E552" s="10">
        <f t="shared" si="81"/>
        <v>0.23978160482384495</v>
      </c>
      <c r="F552" s="10">
        <f t="shared" si="81"/>
        <v>0.26217478744501099</v>
      </c>
      <c r="G552" s="10">
        <f t="shared" si="81"/>
        <v>0.21891133124663786</v>
      </c>
      <c r="H552" s="10">
        <f t="shared" si="81"/>
        <v>0.21599641390261476</v>
      </c>
      <c r="I552" s="10">
        <f t="shared" si="81"/>
        <v>0.21600763824281502</v>
      </c>
      <c r="J552" s="10">
        <f t="shared" si="81"/>
        <v>0.22393924830181791</v>
      </c>
      <c r="K552" s="10">
        <f t="shared" si="81"/>
        <v>0.20759318971362106</v>
      </c>
      <c r="L552" s="10">
        <f t="shared" si="81"/>
        <v>0.2190016342445856</v>
      </c>
      <c r="M552" s="10">
        <f t="shared" si="81"/>
        <v>0.22362131514905939</v>
      </c>
      <c r="N552" s="10">
        <f t="shared" si="81"/>
        <v>0.19437744059395962</v>
      </c>
      <c r="O552" s="10">
        <f t="shared" si="81"/>
        <v>0.2390854736664898</v>
      </c>
      <c r="P552" s="6"/>
      <c r="Q552" s="11" t="s">
        <v>26</v>
      </c>
    </row>
    <row r="553" spans="1:17" s="87" customFormat="1">
      <c r="A553" s="86"/>
      <c r="B553" s="19"/>
      <c r="C553" s="10">
        <f t="shared" ref="C553:M553" si="82">C551/B551-1</f>
        <v>-0.18344827525179586</v>
      </c>
      <c r="D553" s="10">
        <f t="shared" si="82"/>
        <v>0.16382709510006999</v>
      </c>
      <c r="E553" s="10">
        <f t="shared" si="82"/>
        <v>0.19289864419045522</v>
      </c>
      <c r="F553" s="10">
        <f t="shared" si="82"/>
        <v>0.21824940509868651</v>
      </c>
      <c r="G553" s="10">
        <f t="shared" si="82"/>
        <v>-0.13887631656513599</v>
      </c>
      <c r="H553" s="10">
        <f t="shared" si="82"/>
        <v>4.822007381269322E-2</v>
      </c>
      <c r="I553" s="10">
        <f t="shared" si="82"/>
        <v>3.2293421514252962E-2</v>
      </c>
      <c r="J553" s="10">
        <f t="shared" si="82"/>
        <v>0.1626655086145854</v>
      </c>
      <c r="K553" s="10">
        <f t="shared" si="82"/>
        <v>-7.2652728613640472E-2</v>
      </c>
      <c r="L553" s="10">
        <f t="shared" si="82"/>
        <v>0.11674377894420851</v>
      </c>
      <c r="M553" s="10">
        <f t="shared" si="82"/>
        <v>0.11979208469574121</v>
      </c>
      <c r="N553" s="10">
        <f>N551/M551-1</f>
        <v>-0.17192838156495627</v>
      </c>
      <c r="O553" s="10">
        <f>O551/N551-1</f>
        <v>0.67770808719584563</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f t="shared" ref="B555:O555" si="83">IFERROR(B547+B593,"")</f>
        <v>182267</v>
      </c>
      <c r="C555" s="16">
        <f t="shared" si="83"/>
        <v>169013</v>
      </c>
      <c r="D555" s="16">
        <f t="shared" si="83"/>
        <v>188596.96000000008</v>
      </c>
      <c r="E555" s="16">
        <f t="shared" si="83"/>
        <v>193420.30999999994</v>
      </c>
      <c r="F555" s="16">
        <f t="shared" si="83"/>
        <v>219868.39</v>
      </c>
      <c r="G555" s="16">
        <f t="shared" si="83"/>
        <v>215846.26000000004</v>
      </c>
      <c r="H555" s="16">
        <f t="shared" si="83"/>
        <v>226539.01999999996</v>
      </c>
      <c r="I555" s="16">
        <f t="shared" si="83"/>
        <v>212348.20999999993</v>
      </c>
      <c r="J555" s="16">
        <f t="shared" si="83"/>
        <v>271195.27999999991</v>
      </c>
      <c r="K555" s="16">
        <f t="shared" si="83"/>
        <v>192290.5</v>
      </c>
      <c r="L555" s="16">
        <f t="shared" si="83"/>
        <v>283675.49</v>
      </c>
      <c r="M555" s="16">
        <f t="shared" si="83"/>
        <v>242980.9</v>
      </c>
      <c r="N555" s="16">
        <f t="shared" si="83"/>
        <v>263276.00999999989</v>
      </c>
      <c r="O555" s="16">
        <f t="shared" si="83"/>
        <v>298302.20999999985</v>
      </c>
      <c r="P555" s="6"/>
      <c r="Q555" s="9" t="s">
        <v>12</v>
      </c>
    </row>
    <row r="556" spans="1:17">
      <c r="B556" s="7">
        <f t="shared" ref="B556:O558" si="84">IFERROR(B548+B594-B593,"")</f>
        <v>167579</v>
      </c>
      <c r="C556" s="7">
        <f t="shared" si="84"/>
        <v>167399.74000000002</v>
      </c>
      <c r="D556" s="7">
        <f t="shared" si="84"/>
        <v>161533.26999999996</v>
      </c>
      <c r="E556" s="7">
        <f t="shared" si="84"/>
        <v>193441.67000000004</v>
      </c>
      <c r="F556" s="7">
        <f t="shared" si="84"/>
        <v>198047.84000000003</v>
      </c>
      <c r="G556" s="7">
        <f t="shared" si="84"/>
        <v>183279.35000000003</v>
      </c>
      <c r="H556" s="7">
        <f t="shared" si="84"/>
        <v>170262.39</v>
      </c>
      <c r="I556" s="7">
        <f t="shared" si="84"/>
        <v>207835.02000000002</v>
      </c>
      <c r="J556" s="7">
        <f t="shared" si="84"/>
        <v>219330.49</v>
      </c>
      <c r="K556" s="7">
        <f t="shared" si="84"/>
        <v>214961.29999999993</v>
      </c>
      <c r="L556" s="7">
        <f t="shared" si="84"/>
        <v>236793.13999999993</v>
      </c>
      <c r="M556" s="7">
        <f t="shared" si="84"/>
        <v>195349.44000000003</v>
      </c>
      <c r="N556" s="7">
        <f t="shared" si="84"/>
        <v>109442.27000000005</v>
      </c>
      <c r="O556" s="7">
        <f t="shared" si="84"/>
        <v>391622.16999999993</v>
      </c>
      <c r="P556" s="6"/>
      <c r="Q556" s="9" t="s">
        <v>13</v>
      </c>
    </row>
    <row r="557" spans="1:17">
      <c r="B557" s="7">
        <f t="shared" si="84"/>
        <v>188908</v>
      </c>
      <c r="C557" s="7">
        <f t="shared" si="84"/>
        <v>190994.12</v>
      </c>
      <c r="D557" s="7">
        <f t="shared" si="84"/>
        <v>198301.11000000002</v>
      </c>
      <c r="E557" s="7">
        <f t="shared" si="84"/>
        <v>224955.28000000003</v>
      </c>
      <c r="F557" s="7">
        <f t="shared" si="84"/>
        <v>279990.00999999995</v>
      </c>
      <c r="G557" s="7">
        <f t="shared" si="84"/>
        <v>236689.22000000003</v>
      </c>
      <c r="H557" s="7">
        <f t="shared" si="84"/>
        <v>235918.16999999998</v>
      </c>
      <c r="I557" s="7">
        <f t="shared" si="84"/>
        <v>217262.18000000008</v>
      </c>
      <c r="J557" s="7">
        <f t="shared" si="84"/>
        <v>270268.50999999995</v>
      </c>
      <c r="K557" s="7">
        <f t="shared" si="84"/>
        <v>309302.00999999989</v>
      </c>
      <c r="L557" s="7">
        <f t="shared" si="84"/>
        <v>506066.87999999989</v>
      </c>
      <c r="M557" s="7">
        <f t="shared" si="84"/>
        <v>319765.2699999999</v>
      </c>
      <c r="N557" s="7">
        <f t="shared" si="84"/>
        <v>284028.29000000004</v>
      </c>
      <c r="O557" s="7">
        <f t="shared" si="84"/>
        <v>524530.54</v>
      </c>
      <c r="P557" s="6"/>
      <c r="Q557" s="9" t="s">
        <v>14</v>
      </c>
    </row>
    <row r="558" spans="1:17">
      <c r="B558" s="18">
        <f t="shared" si="84"/>
        <v>193744</v>
      </c>
      <c r="C558" s="18">
        <f t="shared" si="84"/>
        <v>191739.46000000002</v>
      </c>
      <c r="D558" s="18">
        <f t="shared" si="84"/>
        <v>197121.88000000003</v>
      </c>
      <c r="E558" s="18">
        <f t="shared" si="84"/>
        <v>204812.48000000004</v>
      </c>
      <c r="F558" s="18">
        <f t="shared" si="84"/>
        <v>228416.18999999997</v>
      </c>
      <c r="G558" s="18">
        <f t="shared" si="84"/>
        <v>194580.19</v>
      </c>
      <c r="H558" s="18">
        <f t="shared" si="84"/>
        <v>233078.60999999993</v>
      </c>
      <c r="I558" s="18">
        <f t="shared" si="84"/>
        <v>248039.75999999992</v>
      </c>
      <c r="J558" s="18">
        <f t="shared" si="84"/>
        <v>247066.78999999998</v>
      </c>
      <c r="K558" s="18">
        <f t="shared" si="84"/>
        <v>251634.83</v>
      </c>
      <c r="L558" s="18">
        <f t="shared" si="84"/>
        <v>17622.580000000104</v>
      </c>
      <c r="M558" s="18">
        <f t="shared" si="84"/>
        <v>381016.15</v>
      </c>
      <c r="N558" s="18">
        <f t="shared" si="84"/>
        <v>348726.79000000004</v>
      </c>
      <c r="O558" s="18">
        <f t="shared" si="84"/>
        <v>363923.56000000006</v>
      </c>
      <c r="P558" s="6"/>
      <c r="Q558" s="9" t="s">
        <v>19</v>
      </c>
    </row>
    <row r="559" spans="1:17">
      <c r="B559" s="25">
        <f t="shared" ref="B559:O559" si="85">IFERROR(B551+B596,"")</f>
        <v>732498</v>
      </c>
      <c r="C559" s="18">
        <f t="shared" si="85"/>
        <v>719146.32000000053</v>
      </c>
      <c r="D559" s="18">
        <f t="shared" si="85"/>
        <v>745553.22000000044</v>
      </c>
      <c r="E559" s="18">
        <f t="shared" si="85"/>
        <v>816629.74000000011</v>
      </c>
      <c r="F559" s="18">
        <f t="shared" si="85"/>
        <v>926322.42999999993</v>
      </c>
      <c r="G559" s="18">
        <f t="shared" si="85"/>
        <v>830395.02000000014</v>
      </c>
      <c r="H559" s="18">
        <f t="shared" si="85"/>
        <v>865798.19</v>
      </c>
      <c r="I559" s="18">
        <f t="shared" si="85"/>
        <v>885485.16999999993</v>
      </c>
      <c r="J559" s="18">
        <f t="shared" si="85"/>
        <v>1007861.0700000003</v>
      </c>
      <c r="K559" s="18">
        <f t="shared" si="85"/>
        <v>968188.6399999999</v>
      </c>
      <c r="L559" s="18">
        <f t="shared" si="85"/>
        <v>1044158.0899999994</v>
      </c>
      <c r="M559" s="18">
        <f t="shared" si="85"/>
        <v>1139111.76</v>
      </c>
      <c r="N559" s="18">
        <f t="shared" si="85"/>
        <v>1005473.3600000001</v>
      </c>
      <c r="O559" s="18">
        <f t="shared" si="85"/>
        <v>1578378.4800000002</v>
      </c>
      <c r="P559" s="6"/>
      <c r="Q559" s="9" t="s">
        <v>15</v>
      </c>
    </row>
    <row r="560" spans="1:17">
      <c r="B560" s="10">
        <f t="shared" ref="B560:O560" si="86">+B559/(B$465+B$472)</f>
        <v>0.31479876246144511</v>
      </c>
      <c r="C560" s="10">
        <f t="shared" si="86"/>
        <v>0.30321507697895045</v>
      </c>
      <c r="D560" s="10">
        <f t="shared" si="86"/>
        <v>0.29931338796967083</v>
      </c>
      <c r="E560" s="10">
        <f t="shared" si="86"/>
        <v>0.30569400418358045</v>
      </c>
      <c r="F560" s="10">
        <f t="shared" si="86"/>
        <v>0.31121660653261668</v>
      </c>
      <c r="G560" s="10">
        <f t="shared" si="86"/>
        <v>0.27051858205206014</v>
      </c>
      <c r="H560" s="10">
        <f t="shared" si="86"/>
        <v>0.26549409514201028</v>
      </c>
      <c r="I560" s="10">
        <f t="shared" si="86"/>
        <v>0.26305035538014943</v>
      </c>
      <c r="J560" s="10">
        <f t="shared" si="86"/>
        <v>0.26697130826217608</v>
      </c>
      <c r="K560" s="10">
        <f t="shared" si="86"/>
        <v>0.25636833892984762</v>
      </c>
      <c r="L560" s="10">
        <f t="shared" si="86"/>
        <v>0.2611868913267259</v>
      </c>
      <c r="M560" s="10">
        <f t="shared" si="86"/>
        <v>0.25982438169837208</v>
      </c>
      <c r="N560" s="10">
        <f t="shared" si="86"/>
        <v>0.24074035565770019</v>
      </c>
      <c r="O560" s="10">
        <f t="shared" si="86"/>
        <v>0.27706419978895797</v>
      </c>
      <c r="P560" s="6"/>
      <c r="Q560" s="11" t="s">
        <v>28</v>
      </c>
    </row>
    <row r="561" spans="1:17" s="87" customFormat="1">
      <c r="A561" s="86"/>
      <c r="B561" s="19"/>
      <c r="C561" s="10">
        <f t="shared" ref="C561:M561" si="87">C559/B559-1</f>
        <v>-1.8227599256242955E-2</v>
      </c>
      <c r="D561" s="10">
        <f t="shared" si="87"/>
        <v>3.6719787427960338E-2</v>
      </c>
      <c r="E561" s="10">
        <f t="shared" si="87"/>
        <v>9.5333932029694202E-2</v>
      </c>
      <c r="F561" s="10">
        <f t="shared" si="87"/>
        <v>0.13432365321400108</v>
      </c>
      <c r="G561" s="10">
        <f t="shared" si="87"/>
        <v>-0.10355725705573149</v>
      </c>
      <c r="H561" s="10">
        <f t="shared" si="87"/>
        <v>4.2634130922412972E-2</v>
      </c>
      <c r="I561" s="10">
        <f t="shared" si="87"/>
        <v>2.2738532174570558E-2</v>
      </c>
      <c r="J561" s="10">
        <f t="shared" si="87"/>
        <v>0.13820208869223682</v>
      </c>
      <c r="K561" s="10">
        <f t="shared" si="87"/>
        <v>-3.9362994742916713E-2</v>
      </c>
      <c r="L561" s="10">
        <f t="shared" si="87"/>
        <v>7.8465545722576913E-2</v>
      </c>
      <c r="M561" s="10">
        <f t="shared" si="87"/>
        <v>9.0938020697613586E-2</v>
      </c>
      <c r="N561" s="10">
        <f>N559/M559-1</f>
        <v>-0.11731807597175536</v>
      </c>
      <c r="O561" s="10">
        <f>O559/N559-1</f>
        <v>0.56978647350736389</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f t="shared" ref="B563:O566" si="88">IFERROR(VLOOKUP($B$562,$130:$216,MATCH($Q563&amp;"/"&amp;B$348,$128:$128,0),FALSE),"")</f>
        <v>12778</v>
      </c>
      <c r="C563" s="16">
        <f t="shared" si="88"/>
        <v>18638</v>
      </c>
      <c r="D563" s="16">
        <f t="shared" si="88"/>
        <v>17112.689999999999</v>
      </c>
      <c r="E563" s="16">
        <f t="shared" si="88"/>
        <v>16505.98</v>
      </c>
      <c r="F563" s="16">
        <f t="shared" si="88"/>
        <v>18377.73</v>
      </c>
      <c r="G563" s="16">
        <f t="shared" si="88"/>
        <v>20057.259999999998</v>
      </c>
      <c r="H563" s="16">
        <f t="shared" si="88"/>
        <v>19748.59</v>
      </c>
      <c r="I563" s="16">
        <f t="shared" si="88"/>
        <v>28372.53</v>
      </c>
      <c r="J563" s="16">
        <f t="shared" si="88"/>
        <v>24522.65</v>
      </c>
      <c r="K563" s="16">
        <f t="shared" si="88"/>
        <v>24563.87</v>
      </c>
      <c r="L563" s="16">
        <f t="shared" si="88"/>
        <v>21725.599999999999</v>
      </c>
      <c r="M563" s="16">
        <f t="shared" si="88"/>
        <v>12211.93</v>
      </c>
      <c r="N563" s="16">
        <f t="shared" si="88"/>
        <v>27149.02</v>
      </c>
      <c r="O563" s="16">
        <f t="shared" si="88"/>
        <v>36717.5</v>
      </c>
      <c r="P563" s="6"/>
      <c r="Q563" s="9" t="s">
        <v>12</v>
      </c>
    </row>
    <row r="564" spans="1:17">
      <c r="B564" s="7">
        <f t="shared" si="88"/>
        <v>12557</v>
      </c>
      <c r="C564" s="7">
        <f t="shared" si="88"/>
        <v>18555.990000000002</v>
      </c>
      <c r="D564" s="7">
        <f t="shared" si="88"/>
        <v>17258.169999999998</v>
      </c>
      <c r="E564" s="7">
        <f t="shared" si="88"/>
        <v>16259.86</v>
      </c>
      <c r="F564" s="7">
        <f t="shared" si="88"/>
        <v>16489.23</v>
      </c>
      <c r="G564" s="7">
        <f t="shared" si="88"/>
        <v>24320.52</v>
      </c>
      <c r="H564" s="7">
        <f t="shared" si="88"/>
        <v>22186.7</v>
      </c>
      <c r="I564" s="7">
        <f t="shared" si="88"/>
        <v>27011.040000000001</v>
      </c>
      <c r="J564" s="7">
        <f t="shared" si="88"/>
        <v>21924.959999999999</v>
      </c>
      <c r="K564" s="7">
        <f t="shared" si="88"/>
        <v>23105.02</v>
      </c>
      <c r="L564" s="7">
        <f t="shared" si="88"/>
        <v>20078.37</v>
      </c>
      <c r="M564" s="7">
        <f t="shared" si="88"/>
        <v>11340.41</v>
      </c>
      <c r="N564" s="7">
        <f t="shared" si="88"/>
        <v>35707.33</v>
      </c>
      <c r="O564" s="7">
        <f t="shared" si="88"/>
        <v>40802.17</v>
      </c>
      <c r="P564" s="6"/>
      <c r="Q564" s="9" t="s">
        <v>13</v>
      </c>
    </row>
    <row r="565" spans="1:17">
      <c r="B565" s="7">
        <f t="shared" si="88"/>
        <v>12791</v>
      </c>
      <c r="C565" s="7">
        <f t="shared" si="88"/>
        <v>18657.11</v>
      </c>
      <c r="D565" s="7">
        <f t="shared" si="88"/>
        <v>17627.849999999999</v>
      </c>
      <c r="E565" s="7">
        <f t="shared" si="88"/>
        <v>16622.240000000002</v>
      </c>
      <c r="F565" s="7">
        <f t="shared" si="88"/>
        <v>15549.39</v>
      </c>
      <c r="G565" s="7">
        <f t="shared" si="88"/>
        <v>23582.58</v>
      </c>
      <c r="H565" s="7">
        <f t="shared" si="88"/>
        <v>21243.87</v>
      </c>
      <c r="I565" s="7">
        <f t="shared" si="88"/>
        <v>25036.52</v>
      </c>
      <c r="J565" s="7">
        <f t="shared" si="88"/>
        <v>25018.48</v>
      </c>
      <c r="K565" s="7">
        <f t="shared" si="88"/>
        <v>22335.599999999999</v>
      </c>
      <c r="L565" s="7">
        <f t="shared" si="88"/>
        <v>17966.29</v>
      </c>
      <c r="M565" s="7">
        <f t="shared" si="88"/>
        <v>16021.08</v>
      </c>
      <c r="N565" s="7">
        <f t="shared" si="88"/>
        <v>37936.94</v>
      </c>
      <c r="O565" s="7">
        <f t="shared" si="88"/>
        <v>44104.03</v>
      </c>
      <c r="P565" s="6"/>
      <c r="Q565" s="9" t="s">
        <v>14</v>
      </c>
    </row>
    <row r="566" spans="1:17">
      <c r="B566" s="18">
        <f t="shared" si="88"/>
        <v>15161</v>
      </c>
      <c r="C566" s="18">
        <f t="shared" si="88"/>
        <v>18256.86</v>
      </c>
      <c r="D566" s="18">
        <f t="shared" si="88"/>
        <v>17149.57</v>
      </c>
      <c r="E566" s="18">
        <f t="shared" si="88"/>
        <v>17690.07</v>
      </c>
      <c r="F566" s="18">
        <f t="shared" si="88"/>
        <v>17927.2</v>
      </c>
      <c r="G566" s="18">
        <f t="shared" si="88"/>
        <v>18519.97</v>
      </c>
      <c r="H566" s="18">
        <f t="shared" si="88"/>
        <v>27613.119999999999</v>
      </c>
      <c r="I566" s="18">
        <f t="shared" si="88"/>
        <v>25308.36</v>
      </c>
      <c r="J566" s="18">
        <f t="shared" si="88"/>
        <v>24500.23</v>
      </c>
      <c r="K566" s="18">
        <f t="shared" si="88"/>
        <v>21020.6</v>
      </c>
      <c r="L566" s="18">
        <f t="shared" si="88"/>
        <v>15463.99</v>
      </c>
      <c r="M566" s="18">
        <f t="shared" si="88"/>
        <v>21887.69</v>
      </c>
      <c r="N566" s="18">
        <f t="shared" si="88"/>
        <v>37774</v>
      </c>
      <c r="O566" s="18">
        <f t="shared" si="88"/>
        <v>47492.98</v>
      </c>
      <c r="P566" s="6"/>
      <c r="Q566" s="9" t="s">
        <v>19</v>
      </c>
    </row>
    <row r="567" spans="1:17">
      <c r="B567" s="18">
        <f>SUM(B563:B566)</f>
        <v>53287</v>
      </c>
      <c r="C567" s="18">
        <f t="shared" ref="C567:M567" si="89">SUM(C563:C566)</f>
        <v>74107.960000000006</v>
      </c>
      <c r="D567" s="18">
        <f t="shared" si="89"/>
        <v>69148.28</v>
      </c>
      <c r="E567" s="18">
        <f t="shared" si="89"/>
        <v>67078.149999999994</v>
      </c>
      <c r="F567" s="18">
        <f t="shared" si="89"/>
        <v>68343.55</v>
      </c>
      <c r="G567" s="18">
        <f t="shared" si="89"/>
        <v>86480.33</v>
      </c>
      <c r="H567" s="18">
        <f t="shared" si="89"/>
        <v>90792.28</v>
      </c>
      <c r="I567" s="18">
        <f t="shared" si="89"/>
        <v>105728.45</v>
      </c>
      <c r="J567" s="18">
        <f t="shared" si="89"/>
        <v>95966.319999999992</v>
      </c>
      <c r="K567" s="18">
        <f t="shared" si="89"/>
        <v>91025.09</v>
      </c>
      <c r="L567" s="18">
        <f t="shared" si="89"/>
        <v>75234.25</v>
      </c>
      <c r="M567" s="18">
        <f t="shared" si="89"/>
        <v>61461.11</v>
      </c>
      <c r="N567" s="18">
        <f>IF(N564="",N563*4,IF(N565="",(N564+N563)*2,IF(N566="",((N565+N564+N563)/3)*4,SUM(N563:N566))))</f>
        <v>138567.29</v>
      </c>
      <c r="O567" s="18">
        <f>IF(O564="",O563*4,IF(O565="",(O564+O563)*2,IF(O566="",((O565+O564+O563)/3)*4,SUM(O563:O566))))</f>
        <v>169116.68</v>
      </c>
      <c r="P567" s="6"/>
      <c r="Q567" s="9" t="s">
        <v>15</v>
      </c>
    </row>
    <row r="568" spans="1:17">
      <c r="B568" s="10">
        <f t="shared" ref="B568:O568" si="90">+B567/(B$465+B$472)</f>
        <v>2.2900651817865748E-2</v>
      </c>
      <c r="C568" s="10">
        <f t="shared" si="90"/>
        <v>3.1246284895336689E-2</v>
      </c>
      <c r="D568" s="10">
        <f t="shared" si="90"/>
        <v>2.7760601663118587E-2</v>
      </c>
      <c r="E568" s="10">
        <f t="shared" si="90"/>
        <v>2.5109774065694489E-2</v>
      </c>
      <c r="F568" s="10">
        <f t="shared" si="90"/>
        <v>2.2961386900015167E-2</v>
      </c>
      <c r="G568" s="10">
        <f t="shared" si="90"/>
        <v>2.8172780042676839E-2</v>
      </c>
      <c r="H568" s="10">
        <f t="shared" si="90"/>
        <v>2.7841146473729678E-2</v>
      </c>
      <c r="I568" s="10">
        <f t="shared" si="90"/>
        <v>3.1408664186089487E-2</v>
      </c>
      <c r="J568" s="10">
        <f t="shared" si="90"/>
        <v>2.542042228052982E-2</v>
      </c>
      <c r="K568" s="10">
        <f t="shared" si="90"/>
        <v>2.4102690488332815E-2</v>
      </c>
      <c r="L568" s="10">
        <f t="shared" si="90"/>
        <v>1.8819180799334458E-2</v>
      </c>
      <c r="M568" s="10">
        <f t="shared" si="90"/>
        <v>1.4018900923510467E-2</v>
      </c>
      <c r="N568" s="10">
        <f t="shared" si="90"/>
        <v>3.3177148201244913E-2</v>
      </c>
      <c r="O568" s="10">
        <f t="shared" si="90"/>
        <v>2.9686275002409598E-2</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f t="shared" ref="B570:O573" si="91">IFERROR(B547-B563,"")</f>
        <v>133697</v>
      </c>
      <c r="C570" s="16">
        <f t="shared" si="91"/>
        <v>91619</v>
      </c>
      <c r="D570" s="16">
        <f t="shared" si="91"/>
        <v>123042.17000000007</v>
      </c>
      <c r="E570" s="16">
        <f t="shared" si="91"/>
        <v>136786.64999999994</v>
      </c>
      <c r="F570" s="16">
        <f t="shared" si="91"/>
        <v>166444.26999999999</v>
      </c>
      <c r="G570" s="16">
        <f t="shared" si="91"/>
        <v>164551.24000000002</v>
      </c>
      <c r="H570" s="16">
        <f t="shared" si="91"/>
        <v>168893.55999999997</v>
      </c>
      <c r="I570" s="16">
        <f t="shared" si="91"/>
        <v>147673.13999999993</v>
      </c>
      <c r="J570" s="16">
        <f t="shared" si="91"/>
        <v>212624.03999999995</v>
      </c>
      <c r="K570" s="16">
        <f t="shared" si="91"/>
        <v>125548.61000000002</v>
      </c>
      <c r="L570" s="16">
        <f t="shared" si="91"/>
        <v>221472.85</v>
      </c>
      <c r="M570" s="16">
        <f t="shared" si="91"/>
        <v>196578.12</v>
      </c>
      <c r="N570" s="16">
        <f t="shared" si="91"/>
        <v>198789.49999999991</v>
      </c>
      <c r="O570" s="16">
        <f t="shared" si="91"/>
        <v>211335.20999999982</v>
      </c>
      <c r="P570" s="6"/>
      <c r="Q570" s="9" t="s">
        <v>12</v>
      </c>
    </row>
    <row r="571" spans="1:17">
      <c r="B571" s="7">
        <f t="shared" si="91"/>
        <v>116946</v>
      </c>
      <c r="C571" s="7">
        <f t="shared" si="91"/>
        <v>83776.820000000022</v>
      </c>
      <c r="D571" s="7">
        <f t="shared" si="91"/>
        <v>93862.729999999967</v>
      </c>
      <c r="E571" s="7">
        <f t="shared" si="91"/>
        <v>134021.10000000003</v>
      </c>
      <c r="F571" s="7">
        <f t="shared" si="91"/>
        <v>146197.74000000002</v>
      </c>
      <c r="G571" s="7">
        <f t="shared" si="91"/>
        <v>125168.53000000004</v>
      </c>
      <c r="H571" s="7">
        <f t="shared" si="91"/>
        <v>110151.83</v>
      </c>
      <c r="I571" s="7">
        <f t="shared" si="91"/>
        <v>141836.12000000002</v>
      </c>
      <c r="J571" s="7">
        <f t="shared" si="91"/>
        <v>160442.29999999999</v>
      </c>
      <c r="K571" s="7">
        <f t="shared" si="91"/>
        <v>147204.82999999993</v>
      </c>
      <c r="L571" s="7">
        <f t="shared" si="91"/>
        <v>171646.44999999992</v>
      </c>
      <c r="M571" s="7">
        <f t="shared" si="91"/>
        <v>144562.98000000004</v>
      </c>
      <c r="N571" s="7">
        <f t="shared" si="91"/>
        <v>28381.170000000042</v>
      </c>
      <c r="O571" s="7">
        <f t="shared" si="91"/>
        <v>299308.54999999993</v>
      </c>
      <c r="P571" s="6"/>
      <c r="Q571" s="9" t="s">
        <v>13</v>
      </c>
    </row>
    <row r="572" spans="1:17">
      <c r="B572" s="7">
        <f t="shared" si="91"/>
        <v>134123</v>
      </c>
      <c r="C572" s="7">
        <f t="shared" si="91"/>
        <v>105753.17999999998</v>
      </c>
      <c r="D572" s="7">
        <f t="shared" si="91"/>
        <v>125602.19</v>
      </c>
      <c r="E572" s="7">
        <f t="shared" si="91"/>
        <v>160859.36000000004</v>
      </c>
      <c r="F572" s="7">
        <f t="shared" si="91"/>
        <v>226313.97999999998</v>
      </c>
      <c r="G572" s="7">
        <f t="shared" si="91"/>
        <v>171384.28000000003</v>
      </c>
      <c r="H572" s="7">
        <f t="shared" si="91"/>
        <v>172674.36</v>
      </c>
      <c r="I572" s="7">
        <f t="shared" si="91"/>
        <v>151546.65000000011</v>
      </c>
      <c r="J572" s="7">
        <f t="shared" si="91"/>
        <v>200204.14999999994</v>
      </c>
      <c r="K572" s="7">
        <f t="shared" si="91"/>
        <v>240043.4199999999</v>
      </c>
      <c r="L572" s="7">
        <f t="shared" si="91"/>
        <v>446466.59999999992</v>
      </c>
      <c r="M572" s="7">
        <f t="shared" si="91"/>
        <v>263588.18999999994</v>
      </c>
      <c r="N572" s="7">
        <f t="shared" si="91"/>
        <v>191529.32000000007</v>
      </c>
      <c r="O572" s="7">
        <f t="shared" si="91"/>
        <v>423027.83000000007</v>
      </c>
      <c r="P572" s="6"/>
      <c r="Q572" s="9" t="s">
        <v>14</v>
      </c>
    </row>
    <row r="573" spans="1:17">
      <c r="B573" s="7">
        <f t="shared" si="91"/>
        <v>126986</v>
      </c>
      <c r="C573" s="18">
        <f t="shared" si="91"/>
        <v>106126.61000000004</v>
      </c>
      <c r="D573" s="18">
        <f t="shared" si="91"/>
        <v>125315.33000000002</v>
      </c>
      <c r="E573" s="18">
        <f t="shared" si="91"/>
        <v>141806.36000000002</v>
      </c>
      <c r="F573" s="18">
        <f t="shared" si="91"/>
        <v>173052.09</v>
      </c>
      <c r="G573" s="18">
        <f t="shared" si="91"/>
        <v>124394.88999999996</v>
      </c>
      <c r="H573" s="18">
        <f t="shared" si="91"/>
        <v>161870.12999999995</v>
      </c>
      <c r="I573" s="18">
        <f t="shared" si="91"/>
        <v>180344.70999999996</v>
      </c>
      <c r="J573" s="18">
        <f t="shared" si="91"/>
        <v>176171.08000000002</v>
      </c>
      <c r="K573" s="18">
        <f t="shared" si="91"/>
        <v>180164.74999999997</v>
      </c>
      <c r="L573" s="18">
        <f t="shared" si="91"/>
        <v>-39307.879999999896</v>
      </c>
      <c r="M573" s="18">
        <f t="shared" si="91"/>
        <v>314201.31000000006</v>
      </c>
      <c r="N573" s="18">
        <f t="shared" si="91"/>
        <v>254567.27000000002</v>
      </c>
      <c r="O573" s="18">
        <f t="shared" si="91"/>
        <v>259233.12000000008</v>
      </c>
      <c r="P573" s="6"/>
      <c r="Q573" s="9" t="s">
        <v>19</v>
      </c>
    </row>
    <row r="574" spans="1:17">
      <c r="B574" s="25">
        <f t="shared" ref="B574:M574" si="92">B551-B567</f>
        <v>511752</v>
      </c>
      <c r="C574" s="18">
        <f t="shared" si="92"/>
        <v>387275.61000000051</v>
      </c>
      <c r="D574" s="18">
        <f t="shared" si="92"/>
        <v>467822.42000000039</v>
      </c>
      <c r="E574" s="18">
        <f t="shared" si="92"/>
        <v>573473.47000000009</v>
      </c>
      <c r="F574" s="18">
        <f t="shared" si="92"/>
        <v>712008.08</v>
      </c>
      <c r="G574" s="18">
        <f t="shared" si="92"/>
        <v>585498.94000000018</v>
      </c>
      <c r="H574" s="18">
        <f t="shared" si="92"/>
        <v>613589.87999999989</v>
      </c>
      <c r="I574" s="18">
        <f t="shared" si="92"/>
        <v>621400.62</v>
      </c>
      <c r="J574" s="18">
        <f t="shared" si="92"/>
        <v>749441.57000000041</v>
      </c>
      <c r="K574" s="18">
        <f t="shared" si="92"/>
        <v>692961.61</v>
      </c>
      <c r="L574" s="18">
        <f t="shared" si="92"/>
        <v>800278.01999999944</v>
      </c>
      <c r="M574" s="18">
        <f t="shared" si="92"/>
        <v>918930.6</v>
      </c>
      <c r="N574" s="18">
        <f>IFERROR(N551-N567,"")</f>
        <v>673267.26</v>
      </c>
      <c r="O574" s="18">
        <f>IFERROR(O551-O567,"")</f>
        <v>1192904.7100000002</v>
      </c>
      <c r="P574" s="6"/>
      <c r="Q574" s="9" t="s">
        <v>15</v>
      </c>
    </row>
    <row r="575" spans="1:17">
      <c r="B575" s="10">
        <f t="shared" ref="B575:O575" si="93">+B574/(B$465+B$472)</f>
        <v>0.21993083433288479</v>
      </c>
      <c r="C575" s="10">
        <f t="shared" si="93"/>
        <v>0.16328777695507091</v>
      </c>
      <c r="D575" s="10">
        <f t="shared" si="93"/>
        <v>0.18781424282275963</v>
      </c>
      <c r="E575" s="10">
        <f t="shared" si="93"/>
        <v>0.21467183075815047</v>
      </c>
      <c r="F575" s="10">
        <f t="shared" si="93"/>
        <v>0.23921340054499582</v>
      </c>
      <c r="G575" s="10">
        <f t="shared" si="93"/>
        <v>0.19073855120396105</v>
      </c>
      <c r="H575" s="10">
        <f t="shared" si="93"/>
        <v>0.18815526742888505</v>
      </c>
      <c r="I575" s="10">
        <f t="shared" si="93"/>
        <v>0.18459897405672554</v>
      </c>
      <c r="J575" s="10">
        <f t="shared" si="93"/>
        <v>0.19851882602128809</v>
      </c>
      <c r="K575" s="10">
        <f t="shared" si="93"/>
        <v>0.18349049922528826</v>
      </c>
      <c r="L575" s="10">
        <f t="shared" si="93"/>
        <v>0.20018245344525115</v>
      </c>
      <c r="M575" s="10">
        <f t="shared" si="93"/>
        <v>0.20960241422554893</v>
      </c>
      <c r="N575" s="10">
        <f t="shared" si="93"/>
        <v>0.16120029239271469</v>
      </c>
      <c r="O575" s="10">
        <f t="shared" si="93"/>
        <v>0.20939919866408022</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f t="shared" ref="B577:O580" si="94">IFERROR(VLOOKUP($B$576,$130:$216,MATCH($Q577&amp;"/"&amp;B$348,$128:$128,0),FALSE),"")</f>
        <v>41160</v>
      </c>
      <c r="C577" s="16">
        <f t="shared" si="94"/>
        <v>23986</v>
      </c>
      <c r="D577" s="16">
        <f t="shared" si="94"/>
        <v>31567.25</v>
      </c>
      <c r="E577" s="16">
        <f t="shared" si="94"/>
        <v>71811.990000000005</v>
      </c>
      <c r="F577" s="16">
        <f t="shared" si="94"/>
        <v>43733.47</v>
      </c>
      <c r="G577" s="16">
        <f t="shared" si="94"/>
        <v>68319.14</v>
      </c>
      <c r="H577" s="16">
        <f t="shared" si="94"/>
        <v>34379.550000000003</v>
      </c>
      <c r="I577" s="16">
        <f t="shared" si="94"/>
        <v>30072.62</v>
      </c>
      <c r="J577" s="16">
        <f t="shared" si="94"/>
        <v>43298.29</v>
      </c>
      <c r="K577" s="16">
        <f t="shared" si="94"/>
        <v>25337.19</v>
      </c>
      <c r="L577" s="16">
        <f t="shared" si="94"/>
        <v>43985.03</v>
      </c>
      <c r="M577" s="16">
        <f t="shared" si="94"/>
        <v>48631.22</v>
      </c>
      <c r="N577" s="16">
        <f t="shared" si="94"/>
        <v>52932.5</v>
      </c>
      <c r="O577" s="16">
        <f t="shared" si="94"/>
        <v>40459.760000000002</v>
      </c>
      <c r="P577" s="6"/>
      <c r="Q577" s="9" t="s">
        <v>12</v>
      </c>
    </row>
    <row r="578" spans="1:17">
      <c r="B578" s="7">
        <f t="shared" si="94"/>
        <v>22788</v>
      </c>
      <c r="C578" s="7">
        <f t="shared" si="94"/>
        <v>22444.61</v>
      </c>
      <c r="D578" s="7">
        <f t="shared" si="94"/>
        <v>29370.2</v>
      </c>
      <c r="E578" s="7">
        <f t="shared" si="94"/>
        <v>52270.15</v>
      </c>
      <c r="F578" s="7">
        <f t="shared" si="94"/>
        <v>35199.1</v>
      </c>
      <c r="G578" s="7">
        <f t="shared" si="94"/>
        <v>33881.74</v>
      </c>
      <c r="H578" s="7">
        <f t="shared" si="94"/>
        <v>23100.04</v>
      </c>
      <c r="I578" s="7">
        <f t="shared" si="94"/>
        <v>31597.34</v>
      </c>
      <c r="J578" s="7">
        <f t="shared" si="94"/>
        <v>33090.68</v>
      </c>
      <c r="K578" s="7">
        <f t="shared" si="94"/>
        <v>29583.59</v>
      </c>
      <c r="L578" s="7">
        <f t="shared" si="94"/>
        <v>34082.1</v>
      </c>
      <c r="M578" s="7">
        <f t="shared" si="94"/>
        <v>29823.63</v>
      </c>
      <c r="N578" s="7">
        <f t="shared" si="94"/>
        <v>13029.53</v>
      </c>
      <c r="O578" s="7">
        <f t="shared" si="94"/>
        <v>59113.3</v>
      </c>
      <c r="P578" s="6"/>
      <c r="Q578" s="9" t="s">
        <v>13</v>
      </c>
    </row>
    <row r="579" spans="1:17">
      <c r="B579" s="7">
        <f t="shared" si="94"/>
        <v>39965</v>
      </c>
      <c r="C579" s="7">
        <f t="shared" si="94"/>
        <v>26772.04</v>
      </c>
      <c r="D579" s="7">
        <f t="shared" si="94"/>
        <v>66082.880000000005</v>
      </c>
      <c r="E579" s="7">
        <f t="shared" si="94"/>
        <v>64356.43</v>
      </c>
      <c r="F579" s="7">
        <f t="shared" si="94"/>
        <v>54472.21</v>
      </c>
      <c r="G579" s="7">
        <f t="shared" si="94"/>
        <v>2556.84</v>
      </c>
      <c r="H579" s="7">
        <f t="shared" si="94"/>
        <v>33136.080000000002</v>
      </c>
      <c r="I579" s="7">
        <f t="shared" si="94"/>
        <v>30074.57</v>
      </c>
      <c r="J579" s="7">
        <f t="shared" si="94"/>
        <v>40676.71</v>
      </c>
      <c r="K579" s="7">
        <f t="shared" si="94"/>
        <v>47875.64</v>
      </c>
      <c r="L579" s="7">
        <f t="shared" si="94"/>
        <v>47619.1</v>
      </c>
      <c r="M579" s="7">
        <f t="shared" si="94"/>
        <v>50526.71</v>
      </c>
      <c r="N579" s="7">
        <f t="shared" si="94"/>
        <v>39793.01</v>
      </c>
      <c r="O579" s="7">
        <f t="shared" si="94"/>
        <v>75316.87</v>
      </c>
      <c r="P579" s="6"/>
      <c r="Q579" s="9" t="s">
        <v>14</v>
      </c>
    </row>
    <row r="580" spans="1:17">
      <c r="B580" s="18">
        <f t="shared" si="94"/>
        <v>39332</v>
      </c>
      <c r="C580" s="18">
        <f t="shared" si="94"/>
        <v>32592.84</v>
      </c>
      <c r="D580" s="18">
        <f t="shared" si="94"/>
        <v>42405.62</v>
      </c>
      <c r="E580" s="18">
        <f t="shared" si="94"/>
        <v>47829.59</v>
      </c>
      <c r="F580" s="18">
        <f t="shared" si="94"/>
        <v>105421.44</v>
      </c>
      <c r="G580" s="18">
        <f t="shared" si="94"/>
        <v>27523.26</v>
      </c>
      <c r="H580" s="18">
        <f t="shared" si="94"/>
        <v>34189.379999999997</v>
      </c>
      <c r="I580" s="18">
        <f t="shared" si="94"/>
        <v>40529.03</v>
      </c>
      <c r="J580" s="18">
        <f t="shared" si="94"/>
        <v>32937.660000000003</v>
      </c>
      <c r="K580" s="18">
        <f t="shared" si="94"/>
        <v>34361.449999999997</v>
      </c>
      <c r="L580" s="18">
        <f t="shared" si="94"/>
        <v>32620.240000000002</v>
      </c>
      <c r="M580" s="18">
        <f t="shared" si="94"/>
        <v>61011.86</v>
      </c>
      <c r="N580" s="18">
        <f t="shared" si="94"/>
        <v>40235.89</v>
      </c>
      <c r="O580" s="18">
        <f t="shared" si="94"/>
        <v>51669.31</v>
      </c>
      <c r="P580" s="6"/>
      <c r="Q580" s="9" t="s">
        <v>19</v>
      </c>
    </row>
    <row r="581" spans="1:17">
      <c r="B581" s="18">
        <f>SUM(B577:B580)</f>
        <v>143245</v>
      </c>
      <c r="C581" s="18">
        <f t="shared" ref="C581:M581" si="95">SUM(C577:C580)</f>
        <v>105795.48999999999</v>
      </c>
      <c r="D581" s="18">
        <f t="shared" si="95"/>
        <v>169425.95</v>
      </c>
      <c r="E581" s="18">
        <f t="shared" si="95"/>
        <v>236268.16</v>
      </c>
      <c r="F581" s="18">
        <f t="shared" si="95"/>
        <v>238826.22</v>
      </c>
      <c r="G581" s="18">
        <f t="shared" si="95"/>
        <v>132280.98000000001</v>
      </c>
      <c r="H581" s="18">
        <f t="shared" si="95"/>
        <v>124805.05000000002</v>
      </c>
      <c r="I581" s="18">
        <f t="shared" si="95"/>
        <v>132273.56</v>
      </c>
      <c r="J581" s="18">
        <f t="shared" si="95"/>
        <v>150003.34</v>
      </c>
      <c r="K581" s="18">
        <f t="shared" si="95"/>
        <v>137157.87</v>
      </c>
      <c r="L581" s="18">
        <f t="shared" si="95"/>
        <v>158306.47</v>
      </c>
      <c r="M581" s="18">
        <f t="shared" si="95"/>
        <v>189993.41999999998</v>
      </c>
      <c r="N581" s="18">
        <f>IF(N578="",N577*4,IF(N579="",(N578+N577)*2,IF(N580="",((N579+N578+N577)/3)*4,SUM(N577:N580))))</f>
        <v>145990.93</v>
      </c>
      <c r="O581" s="18">
        <f>IF(O578="",O577*4,IF(O579="",(O578+O577)*2,IF(O580="",((O579+O578+O577)/3)*4,SUM(O577:O580))))</f>
        <v>226559.24</v>
      </c>
      <c r="P581" s="6"/>
      <c r="Q581" s="9" t="s">
        <v>15</v>
      </c>
    </row>
    <row r="582" spans="1:17">
      <c r="B582" s="10">
        <f t="shared" ref="B582:M582" si="96">+B581/B$574</f>
        <v>0.27991097250230579</v>
      </c>
      <c r="C582" s="10">
        <f t="shared" si="96"/>
        <v>0.27317880927229021</v>
      </c>
      <c r="D582" s="10">
        <f t="shared" si="96"/>
        <v>0.36215867978281135</v>
      </c>
      <c r="E582" s="10">
        <f t="shared" si="96"/>
        <v>0.41199492628665102</v>
      </c>
      <c r="F582" s="10">
        <f t="shared" si="96"/>
        <v>0.33542627774673572</v>
      </c>
      <c r="G582" s="10">
        <f t="shared" si="96"/>
        <v>0.22592864130548207</v>
      </c>
      <c r="H582" s="10">
        <f t="shared" si="96"/>
        <v>0.20340141529061731</v>
      </c>
      <c r="I582" s="10">
        <f t="shared" si="96"/>
        <v>0.21286357905468456</v>
      </c>
      <c r="J582" s="10">
        <f t="shared" si="96"/>
        <v>0.20015348227881183</v>
      </c>
      <c r="K582" s="10">
        <f t="shared" si="96"/>
        <v>0.19792996902093898</v>
      </c>
      <c r="L582" s="10">
        <f t="shared" si="96"/>
        <v>0.197814342070772</v>
      </c>
      <c r="M582" s="10">
        <f t="shared" si="96"/>
        <v>0.20675491707426</v>
      </c>
      <c r="N582" s="10">
        <f>+N581/N$574</f>
        <v>0.21683949105144365</v>
      </c>
      <c r="O582" s="10">
        <f>+O581/O$574</f>
        <v>0.1899223283308186</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f t="shared" ref="B584:O587" si="97">IFERROR(VLOOKUP($B$583,$130:$216,MATCH($Q584&amp;"/"&amp;B$348,$128:$128,0),FALSE),"")</f>
        <v>92238</v>
      </c>
      <c r="C584" s="16">
        <f t="shared" si="97"/>
        <v>68004</v>
      </c>
      <c r="D584" s="16">
        <f t="shared" si="97"/>
        <v>101401.7</v>
      </c>
      <c r="E584" s="16">
        <f t="shared" si="97"/>
        <v>180051.96</v>
      </c>
      <c r="F584" s="16">
        <f t="shared" si="97"/>
        <v>145255.51</v>
      </c>
      <c r="G584" s="16">
        <f t="shared" si="97"/>
        <v>278474.76</v>
      </c>
      <c r="H584" s="16">
        <f t="shared" si="97"/>
        <v>149654.21</v>
      </c>
      <c r="I584" s="16">
        <f t="shared" si="97"/>
        <v>132888.51999999999</v>
      </c>
      <c r="J584" s="16">
        <f t="shared" si="97"/>
        <v>185808.48</v>
      </c>
      <c r="K584" s="16">
        <f t="shared" si="97"/>
        <v>119297.65</v>
      </c>
      <c r="L584" s="16">
        <f t="shared" si="97"/>
        <v>209230.68</v>
      </c>
      <c r="M584" s="16">
        <f t="shared" si="97"/>
        <v>589158.03</v>
      </c>
      <c r="N584" s="16">
        <f t="shared" si="97"/>
        <v>310893.52</v>
      </c>
      <c r="O584" s="16">
        <f t="shared" si="97"/>
        <v>249749.77</v>
      </c>
      <c r="P584" s="6"/>
      <c r="Q584" s="9" t="s">
        <v>12</v>
      </c>
    </row>
    <row r="585" spans="1:17">
      <c r="B585" s="7">
        <f t="shared" si="97"/>
        <v>107492</v>
      </c>
      <c r="C585" s="7">
        <f t="shared" si="97"/>
        <v>91247.74</v>
      </c>
      <c r="D585" s="7">
        <f t="shared" si="97"/>
        <v>107431.59</v>
      </c>
      <c r="E585" s="7">
        <f t="shared" si="97"/>
        <v>215268.68</v>
      </c>
      <c r="F585" s="7">
        <f t="shared" si="97"/>
        <v>218404.48000000001</v>
      </c>
      <c r="G585" s="7">
        <f t="shared" si="97"/>
        <v>229595.86</v>
      </c>
      <c r="H585" s="7">
        <f t="shared" si="97"/>
        <v>248023.43</v>
      </c>
      <c r="I585" s="7">
        <f t="shared" si="97"/>
        <v>328062.42</v>
      </c>
      <c r="J585" s="7">
        <f t="shared" si="97"/>
        <v>383611.19</v>
      </c>
      <c r="K585" s="7">
        <f t="shared" si="97"/>
        <v>434069.84</v>
      </c>
      <c r="L585" s="7">
        <f t="shared" si="97"/>
        <v>528357.29</v>
      </c>
      <c r="M585" s="7">
        <f t="shared" si="97"/>
        <v>471716.47</v>
      </c>
      <c r="N585" s="7">
        <f t="shared" si="97"/>
        <v>242746.91</v>
      </c>
      <c r="O585" s="7">
        <f t="shared" si="97"/>
        <v>469292.54</v>
      </c>
      <c r="P585" s="6"/>
      <c r="Q585" s="9" t="s">
        <v>13</v>
      </c>
    </row>
    <row r="586" spans="1:17">
      <c r="B586" s="7">
        <f t="shared" si="97"/>
        <v>100382</v>
      </c>
      <c r="C586" s="7">
        <f t="shared" si="97"/>
        <v>97555.86</v>
      </c>
      <c r="D586" s="7">
        <f t="shared" si="97"/>
        <v>216683.12</v>
      </c>
      <c r="E586" s="7">
        <f t="shared" si="97"/>
        <v>186740.56</v>
      </c>
      <c r="F586" s="7">
        <f t="shared" si="97"/>
        <v>868267.51</v>
      </c>
      <c r="G586" s="7">
        <f t="shared" si="97"/>
        <v>52972.34</v>
      </c>
      <c r="H586" s="7">
        <f t="shared" si="97"/>
        <v>389342.94</v>
      </c>
      <c r="I586" s="7">
        <f t="shared" si="97"/>
        <v>185053.6</v>
      </c>
      <c r="J586" s="7">
        <f t="shared" si="97"/>
        <v>267278.15000000002</v>
      </c>
      <c r="K586" s="7">
        <f t="shared" si="97"/>
        <v>291820.52</v>
      </c>
      <c r="L586" s="7">
        <f t="shared" si="97"/>
        <v>503970.05</v>
      </c>
      <c r="M586" s="7">
        <f t="shared" si="97"/>
        <v>307363.32</v>
      </c>
      <c r="N586" s="7">
        <f t="shared" si="97"/>
        <v>244086.58</v>
      </c>
      <c r="O586" s="7">
        <f t="shared" si="97"/>
        <v>401552.03</v>
      </c>
      <c r="P586" s="6"/>
      <c r="Q586" s="9" t="s">
        <v>14</v>
      </c>
    </row>
    <row r="587" spans="1:17">
      <c r="B587" s="7">
        <f t="shared" si="97"/>
        <v>92845</v>
      </c>
      <c r="C587" s="18">
        <f t="shared" si="97"/>
        <v>85251.79</v>
      </c>
      <c r="D587" s="18">
        <f t="shared" si="97"/>
        <v>145554.94</v>
      </c>
      <c r="E587" s="18">
        <f t="shared" si="97"/>
        <v>174076.65</v>
      </c>
      <c r="F587" s="18">
        <f t="shared" si="97"/>
        <v>45663.59</v>
      </c>
      <c r="G587" s="18">
        <f t="shared" si="97"/>
        <v>190135.96</v>
      </c>
      <c r="H587" s="18">
        <f t="shared" si="97"/>
        <v>170577.72</v>
      </c>
      <c r="I587" s="18">
        <f t="shared" si="97"/>
        <v>270573.26</v>
      </c>
      <c r="J587" s="18">
        <f t="shared" si="97"/>
        <v>188593.98</v>
      </c>
      <c r="K587" s="18">
        <f t="shared" si="97"/>
        <v>191868.64</v>
      </c>
      <c r="L587" s="18">
        <f t="shared" si="97"/>
        <v>119778.86</v>
      </c>
      <c r="M587" s="18">
        <f t="shared" si="97"/>
        <v>172273.94</v>
      </c>
      <c r="N587" s="18">
        <f t="shared" si="97"/>
        <v>310458.99</v>
      </c>
      <c r="O587" s="18">
        <f t="shared" si="97"/>
        <v>-24877.06</v>
      </c>
      <c r="P587" s="6"/>
      <c r="Q587" s="9" t="s">
        <v>19</v>
      </c>
    </row>
    <row r="588" spans="1:17">
      <c r="B588" s="26">
        <f>SUM(B584:B587)</f>
        <v>392957</v>
      </c>
      <c r="C588" s="18">
        <f t="shared" ref="C588:M588" si="98">SUM(C584:C587)</f>
        <v>342059.38999999996</v>
      </c>
      <c r="D588" s="18">
        <f t="shared" si="98"/>
        <v>571071.35</v>
      </c>
      <c r="E588" s="18">
        <f t="shared" si="98"/>
        <v>756137.85</v>
      </c>
      <c r="F588" s="18">
        <f t="shared" si="98"/>
        <v>1277591.0900000001</v>
      </c>
      <c r="G588" s="18">
        <f t="shared" si="98"/>
        <v>751178.91999999993</v>
      </c>
      <c r="H588" s="18">
        <f t="shared" si="98"/>
        <v>957598.3</v>
      </c>
      <c r="I588" s="18">
        <f t="shared" si="98"/>
        <v>916577.79999999993</v>
      </c>
      <c r="J588" s="18">
        <f t="shared" si="98"/>
        <v>1025291.8</v>
      </c>
      <c r="K588" s="18">
        <f t="shared" si="98"/>
        <v>1037056.65</v>
      </c>
      <c r="L588" s="18">
        <f t="shared" si="98"/>
        <v>1361336.8800000001</v>
      </c>
      <c r="M588" s="18">
        <f t="shared" si="98"/>
        <v>1540511.76</v>
      </c>
      <c r="N588" s="18">
        <f>IF(N585="",N584*4,IF(N586="",(N585+N584)*2,IF(N587="",((N586+N585+N584)/3)*4,SUM(N584:N587))))</f>
        <v>1108186</v>
      </c>
      <c r="O588" s="18">
        <f>IF(O585="",O584*4,IF(O586="",(O585+O584)*2,IF(O587="",((O586+O585+O584)/3)*4,SUM(O584:O587))))</f>
        <v>1095717.2799999998</v>
      </c>
      <c r="P588" s="6"/>
      <c r="Q588" s="9" t="s">
        <v>15</v>
      </c>
    </row>
    <row r="589" spans="1:17">
      <c r="B589" s="10">
        <f t="shared" ref="B589:O589" si="99">+B588/(B$465+B$472)</f>
        <v>0.16887742669681294</v>
      </c>
      <c r="C589" s="10">
        <f t="shared" si="99"/>
        <v>0.1442231732065635</v>
      </c>
      <c r="D589" s="10">
        <f t="shared" si="99"/>
        <v>0.22926505574063993</v>
      </c>
      <c r="E589" s="10">
        <f t="shared" si="99"/>
        <v>0.2830497050980087</v>
      </c>
      <c r="F589" s="10">
        <f t="shared" si="99"/>
        <v>0.42923236088119654</v>
      </c>
      <c r="G589" s="10">
        <f t="shared" si="99"/>
        <v>0.24471227718321079</v>
      </c>
      <c r="H589" s="10">
        <f t="shared" si="99"/>
        <v>0.29364428928642983</v>
      </c>
      <c r="I589" s="10">
        <f t="shared" si="99"/>
        <v>0.27228701754943624</v>
      </c>
      <c r="J589" s="10">
        <f t="shared" si="99"/>
        <v>0.27158851685429353</v>
      </c>
      <c r="K589" s="10">
        <f t="shared" si="99"/>
        <v>0.27460401801104833</v>
      </c>
      <c r="L589" s="10">
        <f t="shared" si="99"/>
        <v>0.3405263543335898</v>
      </c>
      <c r="M589" s="10">
        <f t="shared" si="99"/>
        <v>0.35138125124884234</v>
      </c>
      <c r="N589" s="10">
        <f t="shared" si="99"/>
        <v>0.26533282967823646</v>
      </c>
      <c r="O589" s="10">
        <f t="shared" si="99"/>
        <v>0.19233918557869178</v>
      </c>
      <c r="P589" s="6"/>
      <c r="Q589" s="11" t="s">
        <v>32</v>
      </c>
    </row>
    <row r="590" spans="1:17" s="87" customFormat="1">
      <c r="A590" s="86"/>
      <c r="B590" s="19"/>
      <c r="C590" s="10">
        <f t="shared" ref="C590:M590" si="100">C588/B588-1</f>
        <v>-0.12952462992134006</v>
      </c>
      <c r="D590" s="10">
        <f t="shared" si="100"/>
        <v>0.66950935040841908</v>
      </c>
      <c r="E590" s="10">
        <f t="shared" si="100"/>
        <v>0.32406896266114549</v>
      </c>
      <c r="F590" s="10">
        <f t="shared" si="100"/>
        <v>0.68962721546077899</v>
      </c>
      <c r="G590" s="10">
        <f t="shared" si="100"/>
        <v>-0.4120349414772454</v>
      </c>
      <c r="H590" s="10">
        <f t="shared" si="100"/>
        <v>0.27479389331106385</v>
      </c>
      <c r="I590" s="10">
        <f t="shared" si="100"/>
        <v>-4.2836855495670956E-2</v>
      </c>
      <c r="J590" s="10">
        <f t="shared" si="100"/>
        <v>0.11860858947271047</v>
      </c>
      <c r="K590" s="10">
        <f t="shared" si="100"/>
        <v>1.1474635806118849E-2</v>
      </c>
      <c r="L590" s="10">
        <f t="shared" si="100"/>
        <v>0.31269287941020396</v>
      </c>
      <c r="M590" s="10">
        <f t="shared" si="100"/>
        <v>0.13161685592474348</v>
      </c>
      <c r="N590" s="10">
        <f>N588/M588-1</f>
        <v>-0.28063775378125</v>
      </c>
      <c r="O590" s="10">
        <f>O588/N588-1</f>
        <v>-1.1251468616279348E-2</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f t="shared" ref="B593:O596" si="101">IFERROR(VLOOKUP($B$592,$221:$343,MATCH($Q593&amp;"/"&amp;B$348,$219:$219,0),FALSE),"")</f>
        <v>35792</v>
      </c>
      <c r="C593" s="7">
        <f t="shared" si="101"/>
        <v>58756</v>
      </c>
      <c r="D593" s="7">
        <f t="shared" si="101"/>
        <v>48442.1</v>
      </c>
      <c r="E593" s="7">
        <f t="shared" si="101"/>
        <v>40127.68</v>
      </c>
      <c r="F593" s="7">
        <f t="shared" si="101"/>
        <v>35046.39</v>
      </c>
      <c r="G593" s="7">
        <f t="shared" si="101"/>
        <v>31237.759999999998</v>
      </c>
      <c r="H593" s="7">
        <f t="shared" si="101"/>
        <v>37896.870000000003</v>
      </c>
      <c r="I593" s="7">
        <f t="shared" si="101"/>
        <v>36302.54</v>
      </c>
      <c r="J593" s="7">
        <f t="shared" si="101"/>
        <v>34048.589999999997</v>
      </c>
      <c r="K593" s="7">
        <f t="shared" si="101"/>
        <v>42178.02</v>
      </c>
      <c r="L593" s="7">
        <f t="shared" si="101"/>
        <v>40477.040000000001</v>
      </c>
      <c r="M593" s="7">
        <f t="shared" si="101"/>
        <v>34190.85</v>
      </c>
      <c r="N593" s="8">
        <f t="shared" si="101"/>
        <v>37337.49</v>
      </c>
      <c r="O593" s="8">
        <f t="shared" si="101"/>
        <v>50249.5</v>
      </c>
      <c r="P593" s="6"/>
      <c r="Q593" s="9" t="s">
        <v>12</v>
      </c>
    </row>
    <row r="594" spans="2:17">
      <c r="B594" s="7">
        <f t="shared" si="101"/>
        <v>73868</v>
      </c>
      <c r="C594" s="7">
        <f t="shared" si="101"/>
        <v>123822.93</v>
      </c>
      <c r="D594" s="7">
        <f t="shared" si="101"/>
        <v>98854.47</v>
      </c>
      <c r="E594" s="7">
        <f t="shared" si="101"/>
        <v>83288.39</v>
      </c>
      <c r="F594" s="7">
        <f t="shared" si="101"/>
        <v>70407.259999999995</v>
      </c>
      <c r="G594" s="7">
        <f t="shared" si="101"/>
        <v>65028.06</v>
      </c>
      <c r="H594" s="7">
        <f t="shared" si="101"/>
        <v>75820.73</v>
      </c>
      <c r="I594" s="7">
        <f t="shared" si="101"/>
        <v>75290.399999999994</v>
      </c>
      <c r="J594" s="7">
        <f t="shared" si="101"/>
        <v>71011.820000000007</v>
      </c>
      <c r="K594" s="7">
        <f t="shared" si="101"/>
        <v>86829.47</v>
      </c>
      <c r="L594" s="7">
        <f t="shared" si="101"/>
        <v>85545.36</v>
      </c>
      <c r="M594" s="7">
        <f t="shared" si="101"/>
        <v>73636.899999999994</v>
      </c>
      <c r="N594" s="8">
        <f t="shared" si="101"/>
        <v>82691.259999999995</v>
      </c>
      <c r="O594" s="8">
        <f t="shared" si="101"/>
        <v>101760.95</v>
      </c>
      <c r="P594" s="6"/>
      <c r="Q594" s="9" t="s">
        <v>13</v>
      </c>
    </row>
    <row r="595" spans="2:17">
      <c r="B595" s="7">
        <f t="shared" si="101"/>
        <v>115862</v>
      </c>
      <c r="C595" s="7">
        <f t="shared" si="101"/>
        <v>190406.76</v>
      </c>
      <c r="D595" s="7">
        <f t="shared" si="101"/>
        <v>153925.54</v>
      </c>
      <c r="E595" s="7">
        <f t="shared" si="101"/>
        <v>130762.07</v>
      </c>
      <c r="F595" s="7">
        <f t="shared" si="101"/>
        <v>108533.9</v>
      </c>
      <c r="G595" s="7">
        <f t="shared" si="101"/>
        <v>106750.42</v>
      </c>
      <c r="H595" s="7">
        <f t="shared" si="101"/>
        <v>117820.67</v>
      </c>
      <c r="I595" s="7">
        <f t="shared" si="101"/>
        <v>115969.41</v>
      </c>
      <c r="J595" s="7">
        <f t="shared" si="101"/>
        <v>116057.7</v>
      </c>
      <c r="K595" s="7">
        <f t="shared" si="101"/>
        <v>133752.46</v>
      </c>
      <c r="L595" s="7">
        <f t="shared" si="101"/>
        <v>127179.35</v>
      </c>
      <c r="M595" s="7">
        <f t="shared" si="101"/>
        <v>113792.9</v>
      </c>
      <c r="N595" s="8">
        <f t="shared" si="101"/>
        <v>137253.29</v>
      </c>
      <c r="O595" s="8">
        <f t="shared" si="101"/>
        <v>159159.63</v>
      </c>
      <c r="P595" s="6"/>
      <c r="Q595" s="9" t="s">
        <v>14</v>
      </c>
    </row>
    <row r="596" spans="2:17">
      <c r="B596" s="7">
        <f t="shared" si="101"/>
        <v>167459</v>
      </c>
      <c r="C596" s="7">
        <f t="shared" si="101"/>
        <v>257762.75</v>
      </c>
      <c r="D596" s="7">
        <f t="shared" si="101"/>
        <v>208582.52</v>
      </c>
      <c r="E596" s="7">
        <f t="shared" si="101"/>
        <v>176078.12</v>
      </c>
      <c r="F596" s="7">
        <f t="shared" si="101"/>
        <v>145970.79999999999</v>
      </c>
      <c r="G596" s="7">
        <f t="shared" si="101"/>
        <v>158415.75</v>
      </c>
      <c r="H596" s="7">
        <f t="shared" si="101"/>
        <v>161416.03</v>
      </c>
      <c r="I596" s="7">
        <f t="shared" si="101"/>
        <v>158356.1</v>
      </c>
      <c r="J596" s="7">
        <f t="shared" si="101"/>
        <v>162453.18</v>
      </c>
      <c r="K596" s="7">
        <f t="shared" si="101"/>
        <v>184201.94</v>
      </c>
      <c r="L596" s="7">
        <f t="shared" si="101"/>
        <v>168645.82</v>
      </c>
      <c r="M596" s="7">
        <f t="shared" si="101"/>
        <v>158720.04999999999</v>
      </c>
      <c r="N596" s="8">
        <f>IFERROR(VLOOKUP($B$592,$221:$343,MATCH($Q596&amp;"/"&amp;N$348,$219:$219,0),FALSE),IFERROR((VLOOKUP($B$592,$221:$343,MATCH($Q595&amp;"/"&amp;N$348,$219:$219,0),FALSE)/3)*4,IFERROR(VLOOKUP($B$592,$221:$343,MATCH($Q594&amp;"/"&amp;N$348,$219:$219,0),FALSE)*2,IFERROR(VLOOKUP($B$592,$221:$343,MATCH($Q593&amp;"/"&amp;N$348,$219:$219,0),FALSE)*4,""))))</f>
        <v>193638.81</v>
      </c>
      <c r="O596" s="8">
        <f>IFERROR(VLOOKUP($B$592,$221:$343,MATCH($Q596&amp;"/"&amp;O$348,$219:$219,0),FALSE),IFERROR((VLOOKUP($B$592,$221:$343,MATCH($Q595&amp;"/"&amp;O$348,$219:$219,0),FALSE)/3)*4,IFERROR(VLOOKUP($B$592,$221:$343,MATCH($Q594&amp;"/"&amp;O$348,$219:$219,0),FALSE)*2,IFERROR(VLOOKUP($B$592,$221:$343,MATCH($Q593&amp;"/"&amp;O$348,$219:$219,0),FALSE)*4,""))))</f>
        <v>216357.09</v>
      </c>
      <c r="P596" s="6"/>
      <c r="Q596" s="9" t="s">
        <v>15</v>
      </c>
    </row>
    <row r="597" spans="2:17">
      <c r="B597" s="10">
        <f t="shared" ref="B597:O597" si="102">B596/(B$465+B472)</f>
        <v>7.196727631069455E-2</v>
      </c>
      <c r="C597" s="10">
        <f t="shared" si="102"/>
        <v>0.10868101512854282</v>
      </c>
      <c r="D597" s="10">
        <f t="shared" si="102"/>
        <v>8.3738543483792602E-2</v>
      </c>
      <c r="E597" s="10">
        <f t="shared" si="102"/>
        <v>6.5912399359735502E-2</v>
      </c>
      <c r="F597" s="10">
        <f t="shared" si="102"/>
        <v>4.9041819087605687E-2</v>
      </c>
      <c r="G597" s="10">
        <f t="shared" si="102"/>
        <v>5.1607250805422264E-2</v>
      </c>
      <c r="H597" s="10">
        <f t="shared" si="102"/>
        <v>4.9497681239395505E-2</v>
      </c>
      <c r="I597" s="10">
        <f t="shared" si="102"/>
        <v>4.7042717137334419E-2</v>
      </c>
      <c r="J597" s="10">
        <f t="shared" si="102"/>
        <v>4.3032059960358193E-2</v>
      </c>
      <c r="K597" s="10">
        <f t="shared" si="102"/>
        <v>4.8775149216226561E-2</v>
      </c>
      <c r="L597" s="10">
        <f t="shared" si="102"/>
        <v>4.2185257082140319E-2</v>
      </c>
      <c r="M597" s="10">
        <f t="shared" si="102"/>
        <v>3.6203066549312685E-2</v>
      </c>
      <c r="N597" s="10">
        <f t="shared" si="102"/>
        <v>4.6362915063740552E-2</v>
      </c>
      <c r="O597" s="10">
        <f t="shared" si="102"/>
        <v>3.797872612246813E-2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f t="shared" ref="B599:O602" si="103">IFERROR(VLOOKUP($B$598,$221:$343,MATCH($Q599&amp;"/"&amp;B$348,$219:$219,0),FALSE),"")</f>
        <v>174655</v>
      </c>
      <c r="C599" s="7">
        <f t="shared" si="103"/>
        <v>141770</v>
      </c>
      <c r="D599" s="7">
        <f t="shared" si="103"/>
        <v>170949.29</v>
      </c>
      <c r="E599" s="7">
        <f t="shared" si="103"/>
        <v>161426.62</v>
      </c>
      <c r="F599" s="7">
        <f t="shared" si="103"/>
        <v>209721.14</v>
      </c>
      <c r="G599" s="7">
        <f t="shared" si="103"/>
        <v>192619.54</v>
      </c>
      <c r="H599" s="7">
        <f t="shared" si="103"/>
        <v>215075.74</v>
      </c>
      <c r="I599" s="7">
        <f t="shared" si="103"/>
        <v>197913.89</v>
      </c>
      <c r="J599" s="7">
        <f t="shared" si="103"/>
        <v>255295.86</v>
      </c>
      <c r="K599" s="7">
        <f t="shared" si="103"/>
        <v>201057.54</v>
      </c>
      <c r="L599" s="7">
        <f t="shared" si="103"/>
        <v>306084.56</v>
      </c>
      <c r="M599" s="7">
        <f t="shared" si="103"/>
        <v>266040.28999999998</v>
      </c>
      <c r="N599" s="8">
        <f t="shared" si="103"/>
        <v>194612.64</v>
      </c>
      <c r="O599" s="8">
        <f t="shared" si="103"/>
        <v>245480.95999999999</v>
      </c>
      <c r="P599" s="6"/>
      <c r="Q599" s="9" t="s">
        <v>12</v>
      </c>
    </row>
    <row r="600" spans="2:17">
      <c r="B600" s="7">
        <f t="shared" si="103"/>
        <v>255419</v>
      </c>
      <c r="C600" s="7">
        <f t="shared" si="103"/>
        <v>211764.51</v>
      </c>
      <c r="D600" s="7">
        <f t="shared" si="103"/>
        <v>255044.87</v>
      </c>
      <c r="E600" s="7">
        <f t="shared" si="103"/>
        <v>197449.60000000001</v>
      </c>
      <c r="F600" s="7">
        <f t="shared" si="103"/>
        <v>284957.08</v>
      </c>
      <c r="G600" s="7">
        <f t="shared" si="103"/>
        <v>181235.84</v>
      </c>
      <c r="H600" s="7">
        <f t="shared" si="103"/>
        <v>371813.42</v>
      </c>
      <c r="I600" s="7">
        <f t="shared" si="103"/>
        <v>350419.11</v>
      </c>
      <c r="J600" s="7">
        <f t="shared" si="103"/>
        <v>392391.77</v>
      </c>
      <c r="K600" s="7">
        <f t="shared" si="103"/>
        <v>265423.84000000003</v>
      </c>
      <c r="L600" s="7">
        <f t="shared" si="103"/>
        <v>437002.96</v>
      </c>
      <c r="M600" s="7">
        <f t="shared" si="103"/>
        <v>374543.69</v>
      </c>
      <c r="N600" s="8">
        <f t="shared" si="103"/>
        <v>238823.94</v>
      </c>
      <c r="O600" s="8">
        <f t="shared" si="103"/>
        <v>446854.93</v>
      </c>
      <c r="P600" s="6"/>
      <c r="Q600" s="9" t="s">
        <v>13</v>
      </c>
    </row>
    <row r="601" spans="2:17">
      <c r="B601" s="7">
        <f t="shared" si="103"/>
        <v>396179</v>
      </c>
      <c r="C601" s="7">
        <f t="shared" si="103"/>
        <v>365122.84</v>
      </c>
      <c r="D601" s="7">
        <f t="shared" si="103"/>
        <v>391161.65</v>
      </c>
      <c r="E601" s="7">
        <f t="shared" si="103"/>
        <v>267948.69</v>
      </c>
      <c r="F601" s="7">
        <f t="shared" si="103"/>
        <v>499962.46</v>
      </c>
      <c r="G601" s="7">
        <f t="shared" si="103"/>
        <v>258892.48</v>
      </c>
      <c r="H601" s="7">
        <f t="shared" si="103"/>
        <v>560120.24</v>
      </c>
      <c r="I601" s="7">
        <f t="shared" si="103"/>
        <v>489533.62</v>
      </c>
      <c r="J601" s="7">
        <f t="shared" si="103"/>
        <v>603989.35</v>
      </c>
      <c r="K601" s="7">
        <f t="shared" si="103"/>
        <v>516846.7</v>
      </c>
      <c r="L601" s="7">
        <f t="shared" si="103"/>
        <v>664394.76</v>
      </c>
      <c r="M601" s="7">
        <f t="shared" si="103"/>
        <v>555644.52</v>
      </c>
      <c r="N601" s="8">
        <f t="shared" si="103"/>
        <v>496489.07</v>
      </c>
      <c r="O601" s="8">
        <f t="shared" si="103"/>
        <v>510698.76</v>
      </c>
      <c r="P601" s="6"/>
      <c r="Q601" s="9" t="s">
        <v>14</v>
      </c>
    </row>
    <row r="602" spans="2:17">
      <c r="B602" s="7">
        <f t="shared" si="103"/>
        <v>576722</v>
      </c>
      <c r="C602" s="7">
        <f t="shared" si="103"/>
        <v>533380.15</v>
      </c>
      <c r="D602" s="7">
        <f t="shared" si="103"/>
        <v>576660.49</v>
      </c>
      <c r="E602" s="7">
        <f t="shared" si="103"/>
        <v>487101.99</v>
      </c>
      <c r="F602" s="7">
        <f t="shared" si="103"/>
        <v>667581.04</v>
      </c>
      <c r="G602" s="7">
        <f t="shared" si="103"/>
        <v>408962.39</v>
      </c>
      <c r="H602" s="7">
        <f t="shared" si="103"/>
        <v>750244.12</v>
      </c>
      <c r="I602" s="7">
        <f t="shared" si="103"/>
        <v>750271.08</v>
      </c>
      <c r="J602" s="7">
        <f t="shared" si="103"/>
        <v>879234.08</v>
      </c>
      <c r="K602" s="7">
        <f t="shared" si="103"/>
        <v>849883.38</v>
      </c>
      <c r="L602" s="7">
        <f t="shared" si="103"/>
        <v>869910.24</v>
      </c>
      <c r="M602" s="7">
        <f t="shared" si="103"/>
        <v>746545.61</v>
      </c>
      <c r="N602" s="8">
        <f t="shared" si="103"/>
        <v>848976.79</v>
      </c>
      <c r="O602" s="8">
        <f t="shared" si="103"/>
        <v>934635.02</v>
      </c>
      <c r="P602" s="6"/>
      <c r="Q602" s="9" t="s">
        <v>15</v>
      </c>
    </row>
    <row r="603" spans="2:17">
      <c r="B603" s="111">
        <f t="shared" ref="B603:M603" si="104">B602/B$588</f>
        <v>1.4676465872856317</v>
      </c>
      <c r="C603" s="111">
        <f t="shared" si="104"/>
        <v>1.5593202981505641</v>
      </c>
      <c r="D603" s="111">
        <f t="shared" si="104"/>
        <v>1.0097871132915353</v>
      </c>
      <c r="E603" s="111">
        <f t="shared" si="104"/>
        <v>0.64419733782669386</v>
      </c>
      <c r="F603" s="111">
        <f t="shared" si="104"/>
        <v>0.5225310705634304</v>
      </c>
      <c r="G603" s="111">
        <f t="shared" si="104"/>
        <v>0.54442740485848573</v>
      </c>
      <c r="H603" s="111">
        <f t="shared" si="104"/>
        <v>0.78346433990118813</v>
      </c>
      <c r="I603" s="111">
        <f t="shared" si="104"/>
        <v>0.8185568971886511</v>
      </c>
      <c r="J603" s="111">
        <f t="shared" si="104"/>
        <v>0.85754521785895477</v>
      </c>
      <c r="K603" s="111">
        <f t="shared" si="104"/>
        <v>0.81951490306725283</v>
      </c>
      <c r="L603" s="111">
        <f t="shared" si="104"/>
        <v>0.63901173381859744</v>
      </c>
      <c r="M603" s="111">
        <f t="shared" si="104"/>
        <v>0.48460883544309974</v>
      </c>
      <c r="N603" s="111">
        <f>IFERROR(N602/N$588,IFERROR(N601/N$588,IFERROR(N600/N$588,N599/N$588)))</f>
        <v>0.7660959351588994</v>
      </c>
      <c r="O603" s="111">
        <f>IFERROR(O602/O$588,IFERROR(O601/O$588,IFERROR(O600/O$588,O599/O$588)))</f>
        <v>0.85298921269179961</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f>IFERROR(B599+B611,"")</f>
        <v>16839</v>
      </c>
      <c r="C605" s="7">
        <f t="shared" ref="C605:O608" si="105">IFERROR(C599+C611,"")</f>
        <v>111010</v>
      </c>
      <c r="D605" s="7">
        <f t="shared" si="105"/>
        <v>112946.02000000002</v>
      </c>
      <c r="E605" s="7">
        <f t="shared" si="105"/>
        <v>142517.87</v>
      </c>
      <c r="F605" s="7">
        <f t="shared" si="105"/>
        <v>194491.84000000003</v>
      </c>
      <c r="G605" s="7">
        <f t="shared" si="105"/>
        <v>109630.22</v>
      </c>
      <c r="H605" s="7">
        <f t="shared" si="105"/>
        <v>159074.06</v>
      </c>
      <c r="I605" s="7">
        <f t="shared" si="105"/>
        <v>161455.41</v>
      </c>
      <c r="J605" s="7">
        <f t="shared" si="105"/>
        <v>226289.53999999998</v>
      </c>
      <c r="K605" s="7">
        <f t="shared" si="105"/>
        <v>153372.61000000002</v>
      </c>
      <c r="L605" s="7">
        <f t="shared" si="105"/>
        <v>294732.15000000002</v>
      </c>
      <c r="M605" s="7">
        <f t="shared" si="105"/>
        <v>230101.41999999998</v>
      </c>
      <c r="N605" s="8">
        <f t="shared" si="105"/>
        <v>110952.35000000002</v>
      </c>
      <c r="O605" s="8">
        <f t="shared" si="105"/>
        <v>206168.27</v>
      </c>
      <c r="P605" s="6"/>
      <c r="Q605" s="9" t="s">
        <v>12</v>
      </c>
    </row>
    <row r="606" spans="2:17">
      <c r="B606" s="7">
        <f t="shared" ref="B606:N608" si="106">IFERROR(B600+B612,"")</f>
        <v>27387</v>
      </c>
      <c r="C606" s="7">
        <f t="shared" si="106"/>
        <v>85184.88</v>
      </c>
      <c r="D606" s="7">
        <f t="shared" si="106"/>
        <v>182159.52</v>
      </c>
      <c r="E606" s="7">
        <f t="shared" si="106"/>
        <v>112082.44</v>
      </c>
      <c r="F606" s="7">
        <f t="shared" si="106"/>
        <v>236743.41000000003</v>
      </c>
      <c r="G606" s="7">
        <f t="shared" si="106"/>
        <v>23737.01999999999</v>
      </c>
      <c r="H606" s="7">
        <f t="shared" si="106"/>
        <v>293231.08999999997</v>
      </c>
      <c r="I606" s="7">
        <f t="shared" si="106"/>
        <v>275049.81</v>
      </c>
      <c r="J606" s="7">
        <f t="shared" si="106"/>
        <v>337749.49</v>
      </c>
      <c r="K606" s="7">
        <f t="shared" si="106"/>
        <v>205197.44000000003</v>
      </c>
      <c r="L606" s="7">
        <f t="shared" si="106"/>
        <v>400779.55000000005</v>
      </c>
      <c r="M606" s="7">
        <f t="shared" si="106"/>
        <v>260487.82</v>
      </c>
      <c r="N606" s="8">
        <f t="shared" si="106"/>
        <v>112641.8</v>
      </c>
      <c r="O606" s="8">
        <f t="shared" si="105"/>
        <v>382865.08999999997</v>
      </c>
      <c r="P606" s="6"/>
      <c r="Q606" s="9" t="s">
        <v>13</v>
      </c>
    </row>
    <row r="607" spans="2:17">
      <c r="B607" s="7">
        <f t="shared" si="106"/>
        <v>102251</v>
      </c>
      <c r="C607" s="7">
        <f t="shared" si="106"/>
        <v>222980.72000000003</v>
      </c>
      <c r="D607" s="7">
        <f t="shared" si="106"/>
        <v>298939.64</v>
      </c>
      <c r="E607" s="7">
        <f t="shared" si="106"/>
        <v>118623.04000000001</v>
      </c>
      <c r="F607" s="7">
        <f t="shared" si="106"/>
        <v>427405.24</v>
      </c>
      <c r="G607" s="7">
        <f t="shared" si="106"/>
        <v>67191.610000000015</v>
      </c>
      <c r="H607" s="7">
        <f t="shared" si="106"/>
        <v>399452.76</v>
      </c>
      <c r="I607" s="7">
        <f t="shared" si="106"/>
        <v>364006.43</v>
      </c>
      <c r="J607" s="7">
        <f t="shared" si="106"/>
        <v>532908.99</v>
      </c>
      <c r="K607" s="7">
        <f t="shared" si="106"/>
        <v>423775.72000000003</v>
      </c>
      <c r="L607" s="7">
        <f t="shared" si="106"/>
        <v>546585.61</v>
      </c>
      <c r="M607" s="7">
        <f t="shared" si="106"/>
        <v>381231.44000000006</v>
      </c>
      <c r="N607" s="8">
        <f t="shared" si="106"/>
        <v>258733.99000000002</v>
      </c>
      <c r="O607" s="8">
        <f t="shared" si="105"/>
        <v>361364.03</v>
      </c>
      <c r="P607" s="6"/>
      <c r="Q607" s="9" t="s">
        <v>14</v>
      </c>
    </row>
    <row r="608" spans="2:17">
      <c r="B608" s="7">
        <f t="shared" si="106"/>
        <v>236942</v>
      </c>
      <c r="C608" s="18">
        <f t="shared" si="106"/>
        <v>367408.86</v>
      </c>
      <c r="D608" s="18">
        <f t="shared" si="106"/>
        <v>478172.12</v>
      </c>
      <c r="E608" s="18">
        <f t="shared" si="106"/>
        <v>326251.05</v>
      </c>
      <c r="F608" s="18">
        <f t="shared" si="106"/>
        <v>571646.01</v>
      </c>
      <c r="G608" s="18">
        <f t="shared" si="106"/>
        <v>147308.24000000002</v>
      </c>
      <c r="H608" s="18">
        <f t="shared" si="106"/>
        <v>565801.27</v>
      </c>
      <c r="I608" s="18">
        <f t="shared" si="106"/>
        <v>564306.87</v>
      </c>
      <c r="J608" s="18">
        <f t="shared" si="106"/>
        <v>644960.69999999995</v>
      </c>
      <c r="K608" s="18">
        <f t="shared" si="106"/>
        <v>730214.74</v>
      </c>
      <c r="L608" s="18">
        <f t="shared" si="106"/>
        <v>725648.07</v>
      </c>
      <c r="M608" s="18">
        <f t="shared" si="106"/>
        <v>556696.15999999992</v>
      </c>
      <c r="N608" s="18">
        <f t="shared" si="106"/>
        <v>626976.97</v>
      </c>
      <c r="O608" s="18">
        <f t="shared" si="105"/>
        <v>752719.73</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f t="shared" ref="B611:O614" si="107">IFERROR(VLOOKUP($B$610,$221:$343,MATCH($Q611&amp;"/"&amp;B$348,$219:$219,0),FALSE),"")</f>
        <v>-157816</v>
      </c>
      <c r="C611" s="7">
        <f t="shared" si="107"/>
        <v>-30760</v>
      </c>
      <c r="D611" s="7">
        <f t="shared" si="107"/>
        <v>-58003.27</v>
      </c>
      <c r="E611" s="7">
        <f t="shared" si="107"/>
        <v>-18908.75</v>
      </c>
      <c r="F611" s="7">
        <f t="shared" si="107"/>
        <v>-15229.3</v>
      </c>
      <c r="G611" s="7">
        <f t="shared" si="107"/>
        <v>-82989.320000000007</v>
      </c>
      <c r="H611" s="7">
        <f t="shared" si="107"/>
        <v>-56001.68</v>
      </c>
      <c r="I611" s="7">
        <f t="shared" si="107"/>
        <v>-36458.480000000003</v>
      </c>
      <c r="J611" s="7">
        <f t="shared" si="107"/>
        <v>-29006.32</v>
      </c>
      <c r="K611" s="7">
        <f t="shared" si="107"/>
        <v>-47684.93</v>
      </c>
      <c r="L611" s="7">
        <f t="shared" si="107"/>
        <v>-11352.41</v>
      </c>
      <c r="M611" s="7">
        <f t="shared" si="107"/>
        <v>-35938.870000000003</v>
      </c>
      <c r="N611" s="8">
        <f t="shared" si="107"/>
        <v>-83660.289999999994</v>
      </c>
      <c r="O611" s="8">
        <f t="shared" si="107"/>
        <v>-39312.69</v>
      </c>
      <c r="P611" s="6"/>
      <c r="Q611" s="9" t="s">
        <v>12</v>
      </c>
    </row>
    <row r="612" spans="2:17">
      <c r="B612" s="7">
        <f t="shared" si="107"/>
        <v>-228032</v>
      </c>
      <c r="C612" s="7">
        <f t="shared" si="107"/>
        <v>-126579.63</v>
      </c>
      <c r="D612" s="7">
        <f t="shared" si="107"/>
        <v>-72885.350000000006</v>
      </c>
      <c r="E612" s="7">
        <f t="shared" si="107"/>
        <v>-85367.16</v>
      </c>
      <c r="F612" s="7">
        <f t="shared" si="107"/>
        <v>-48213.67</v>
      </c>
      <c r="G612" s="7">
        <f t="shared" si="107"/>
        <v>-157498.82</v>
      </c>
      <c r="H612" s="7">
        <f t="shared" si="107"/>
        <v>-78582.33</v>
      </c>
      <c r="I612" s="7">
        <f t="shared" si="107"/>
        <v>-75369.3</v>
      </c>
      <c r="J612" s="7">
        <f t="shared" si="107"/>
        <v>-54642.28</v>
      </c>
      <c r="K612" s="7">
        <f t="shared" si="107"/>
        <v>-60226.400000000001</v>
      </c>
      <c r="L612" s="7">
        <f t="shared" si="107"/>
        <v>-36223.410000000003</v>
      </c>
      <c r="M612" s="7">
        <f t="shared" si="107"/>
        <v>-114055.87</v>
      </c>
      <c r="N612" s="8">
        <f t="shared" si="107"/>
        <v>-126182.14</v>
      </c>
      <c r="O612" s="8">
        <f t="shared" si="107"/>
        <v>-63989.84</v>
      </c>
      <c r="P612" s="6"/>
      <c r="Q612" s="9" t="s">
        <v>13</v>
      </c>
    </row>
    <row r="613" spans="2:17">
      <c r="B613" s="7">
        <f t="shared" si="107"/>
        <v>-293928</v>
      </c>
      <c r="C613" s="7">
        <f t="shared" si="107"/>
        <v>-142142.12</v>
      </c>
      <c r="D613" s="7">
        <f t="shared" si="107"/>
        <v>-92222.01</v>
      </c>
      <c r="E613" s="7">
        <f t="shared" si="107"/>
        <v>-149325.65</v>
      </c>
      <c r="F613" s="7">
        <f t="shared" si="107"/>
        <v>-72557.22</v>
      </c>
      <c r="G613" s="7">
        <f t="shared" si="107"/>
        <v>-191700.87</v>
      </c>
      <c r="H613" s="7">
        <f t="shared" si="107"/>
        <v>-160667.48000000001</v>
      </c>
      <c r="I613" s="7">
        <f t="shared" si="107"/>
        <v>-125527.19</v>
      </c>
      <c r="J613" s="7">
        <f t="shared" si="107"/>
        <v>-71080.36</v>
      </c>
      <c r="K613" s="7">
        <f t="shared" si="107"/>
        <v>-93070.98</v>
      </c>
      <c r="L613" s="7">
        <f t="shared" si="107"/>
        <v>-117809.15</v>
      </c>
      <c r="M613" s="7">
        <f t="shared" si="107"/>
        <v>-174413.08</v>
      </c>
      <c r="N613" s="8">
        <f t="shared" si="107"/>
        <v>-237755.08</v>
      </c>
      <c r="O613" s="8">
        <f t="shared" si="107"/>
        <v>-149334.73000000001</v>
      </c>
      <c r="P613" s="6"/>
      <c r="Q613" s="9" t="s">
        <v>14</v>
      </c>
    </row>
    <row r="614" spans="2:17">
      <c r="B614" s="7">
        <f t="shared" si="107"/>
        <v>-339780</v>
      </c>
      <c r="C614" s="7">
        <f t="shared" si="107"/>
        <v>-165971.29</v>
      </c>
      <c r="D614" s="7">
        <f t="shared" si="107"/>
        <v>-98488.37</v>
      </c>
      <c r="E614" s="7">
        <f t="shared" si="107"/>
        <v>-160850.94</v>
      </c>
      <c r="F614" s="7">
        <f t="shared" si="107"/>
        <v>-95935.03</v>
      </c>
      <c r="G614" s="7">
        <f t="shared" si="107"/>
        <v>-261654.15</v>
      </c>
      <c r="H614" s="7">
        <f t="shared" si="107"/>
        <v>-184442.85</v>
      </c>
      <c r="I614" s="7">
        <f t="shared" si="107"/>
        <v>-185964.21</v>
      </c>
      <c r="J614" s="7">
        <f t="shared" si="107"/>
        <v>-234273.38</v>
      </c>
      <c r="K614" s="7">
        <f t="shared" si="107"/>
        <v>-119668.64</v>
      </c>
      <c r="L614" s="7">
        <f t="shared" si="107"/>
        <v>-144262.17000000001</v>
      </c>
      <c r="M614" s="7">
        <f t="shared" si="107"/>
        <v>-189849.45</v>
      </c>
      <c r="N614" s="8">
        <f t="shared" si="107"/>
        <v>-221999.82</v>
      </c>
      <c r="O614" s="8">
        <f t="shared" si="107"/>
        <v>-181915.29</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f t="shared" ref="B616:O619" si="108">IFERROR(VLOOKUP($B$615,$221:$343,MATCH($Q616&amp;"/"&amp;B$348,$219:$219,0),FALSE),"")</f>
        <v>-176924</v>
      </c>
      <c r="C616" s="7">
        <f t="shared" si="108"/>
        <v>-121845</v>
      </c>
      <c r="D616" s="7">
        <f t="shared" si="108"/>
        <v>-75603.67</v>
      </c>
      <c r="E616" s="7">
        <f t="shared" si="108"/>
        <v>-50037.88</v>
      </c>
      <c r="F616" s="7">
        <f t="shared" si="108"/>
        <v>-67401.05</v>
      </c>
      <c r="G616" s="7">
        <f t="shared" si="108"/>
        <v>-918305.91</v>
      </c>
      <c r="H616" s="7">
        <f t="shared" si="108"/>
        <v>-531498.1</v>
      </c>
      <c r="I616" s="7">
        <f t="shared" si="108"/>
        <v>1445.14</v>
      </c>
      <c r="J616" s="7">
        <f t="shared" si="108"/>
        <v>-28191.39</v>
      </c>
      <c r="K616" s="7">
        <f t="shared" si="108"/>
        <v>-99563.83</v>
      </c>
      <c r="L616" s="7">
        <f t="shared" si="108"/>
        <v>-46932.76</v>
      </c>
      <c r="M616" s="7">
        <f t="shared" si="108"/>
        <v>51986.93</v>
      </c>
      <c r="N616" s="8">
        <f t="shared" si="108"/>
        <v>-1045355.36</v>
      </c>
      <c r="O616" s="8">
        <f t="shared" si="108"/>
        <v>109592.31</v>
      </c>
      <c r="P616" s="6"/>
      <c r="Q616" s="9" t="s">
        <v>12</v>
      </c>
    </row>
    <row r="617" spans="2:17">
      <c r="B617" s="7">
        <f t="shared" si="108"/>
        <v>-233491</v>
      </c>
      <c r="C617" s="7">
        <f t="shared" si="108"/>
        <v>-216300.05</v>
      </c>
      <c r="D617" s="7">
        <f t="shared" si="108"/>
        <v>-239754.78</v>
      </c>
      <c r="E617" s="7">
        <f t="shared" si="108"/>
        <v>56549.1</v>
      </c>
      <c r="F617" s="7">
        <f t="shared" si="108"/>
        <v>-85093.48</v>
      </c>
      <c r="G617" s="7">
        <f t="shared" si="108"/>
        <v>-1104989.73</v>
      </c>
      <c r="H617" s="7">
        <f t="shared" si="108"/>
        <v>-461565.62</v>
      </c>
      <c r="I617" s="7">
        <f t="shared" si="108"/>
        <v>151858.62</v>
      </c>
      <c r="J617" s="7">
        <f t="shared" si="108"/>
        <v>-254708.27</v>
      </c>
      <c r="K617" s="7">
        <f t="shared" si="108"/>
        <v>152017.45000000001</v>
      </c>
      <c r="L617" s="7">
        <f t="shared" si="108"/>
        <v>153279.51999999999</v>
      </c>
      <c r="M617" s="7">
        <f t="shared" si="108"/>
        <v>37678.06</v>
      </c>
      <c r="N617" s="8">
        <f t="shared" si="108"/>
        <v>-1687391.15</v>
      </c>
      <c r="O617" s="8">
        <f t="shared" si="108"/>
        <v>-401011.48</v>
      </c>
      <c r="P617" s="6"/>
      <c r="Q617" s="9" t="s">
        <v>13</v>
      </c>
    </row>
    <row r="618" spans="2:17">
      <c r="B618" s="7">
        <f t="shared" si="108"/>
        <v>-297801</v>
      </c>
      <c r="C618" s="7">
        <f t="shared" si="108"/>
        <v>-219874.57</v>
      </c>
      <c r="D618" s="7">
        <f t="shared" si="108"/>
        <v>-189967.45</v>
      </c>
      <c r="E618" s="7">
        <f t="shared" si="108"/>
        <v>-120082.54</v>
      </c>
      <c r="F618" s="7">
        <f t="shared" si="108"/>
        <v>-197456.83</v>
      </c>
      <c r="G618" s="7">
        <f t="shared" si="108"/>
        <v>-584239.19999999995</v>
      </c>
      <c r="H618" s="7">
        <f t="shared" si="108"/>
        <v>-470321.79</v>
      </c>
      <c r="I618" s="7">
        <f t="shared" si="108"/>
        <v>146017.66</v>
      </c>
      <c r="J618" s="7">
        <f t="shared" si="108"/>
        <v>-569187.48</v>
      </c>
      <c r="K618" s="7">
        <f t="shared" si="108"/>
        <v>202737.27</v>
      </c>
      <c r="L618" s="7">
        <f t="shared" si="108"/>
        <v>-87664.98</v>
      </c>
      <c r="M618" s="7">
        <f t="shared" si="108"/>
        <v>-1629441.57</v>
      </c>
      <c r="N618" s="8">
        <f t="shared" si="108"/>
        <v>-1926693.2</v>
      </c>
      <c r="O618" s="8">
        <f t="shared" si="108"/>
        <v>-742944.41</v>
      </c>
      <c r="P618" s="6"/>
      <c r="Q618" s="9" t="s">
        <v>14</v>
      </c>
    </row>
    <row r="619" spans="2:17">
      <c r="B619" s="7">
        <f t="shared" si="108"/>
        <v>-426484</v>
      </c>
      <c r="C619" s="7">
        <f t="shared" si="108"/>
        <v>-260575.25</v>
      </c>
      <c r="D619" s="7">
        <f t="shared" si="108"/>
        <v>-490299.07</v>
      </c>
      <c r="E619" s="7">
        <f t="shared" si="108"/>
        <v>-275360.17</v>
      </c>
      <c r="F619" s="7">
        <f t="shared" si="108"/>
        <v>-300109.31</v>
      </c>
      <c r="G619" s="7">
        <f t="shared" si="108"/>
        <v>-833676.55</v>
      </c>
      <c r="H619" s="7">
        <f t="shared" si="108"/>
        <v>-1610269.47</v>
      </c>
      <c r="I619" s="7">
        <f t="shared" si="108"/>
        <v>4309.22</v>
      </c>
      <c r="J619" s="7">
        <f t="shared" si="108"/>
        <v>-799522.85</v>
      </c>
      <c r="K619" s="7">
        <f t="shared" si="108"/>
        <v>-302645.78000000003</v>
      </c>
      <c r="L619" s="7">
        <f t="shared" si="108"/>
        <v>257296.39</v>
      </c>
      <c r="M619" s="7">
        <f t="shared" si="108"/>
        <v>-1777904.88</v>
      </c>
      <c r="N619" s="8">
        <f t="shared" si="108"/>
        <v>-2290102.4</v>
      </c>
      <c r="O619" s="8">
        <f t="shared" si="108"/>
        <v>-763090.96</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f t="shared" ref="B621:O624" si="109">IFERROR(VLOOKUP($B$620,$221:$343,MATCH($Q621&amp;"/"&amp;B$348,$219:$219,0),FALSE),"")</f>
        <v>-910</v>
      </c>
      <c r="C621" s="7">
        <f t="shared" si="109"/>
        <v>-20315</v>
      </c>
      <c r="D621" s="7">
        <f t="shared" si="109"/>
        <v>-75394.39</v>
      </c>
      <c r="E621" s="7">
        <f t="shared" si="109"/>
        <v>-56147.94</v>
      </c>
      <c r="F621" s="7">
        <f t="shared" si="109"/>
        <v>20695.849999999999</v>
      </c>
      <c r="G621" s="7">
        <f t="shared" si="109"/>
        <v>682282.05</v>
      </c>
      <c r="H621" s="7">
        <f t="shared" si="109"/>
        <v>317631.46999999997</v>
      </c>
      <c r="I621" s="7">
        <f t="shared" si="109"/>
        <v>-149411.44</v>
      </c>
      <c r="J621" s="7">
        <f t="shared" si="109"/>
        <v>-464008.96000000002</v>
      </c>
      <c r="K621" s="7">
        <f t="shared" si="109"/>
        <v>-70372.52</v>
      </c>
      <c r="L621" s="7">
        <f t="shared" si="109"/>
        <v>-270158.40000000002</v>
      </c>
      <c r="M621" s="7">
        <f t="shared" si="109"/>
        <v>-182716.81</v>
      </c>
      <c r="N621" s="7">
        <f t="shared" si="109"/>
        <v>756158.34</v>
      </c>
      <c r="O621" s="7">
        <f t="shared" si="109"/>
        <v>-453314.12</v>
      </c>
      <c r="P621" s="6"/>
      <c r="Q621" s="9" t="s">
        <v>12</v>
      </c>
    </row>
    <row r="622" spans="2:17">
      <c r="B622" s="7">
        <f t="shared" si="109"/>
        <v>-32709</v>
      </c>
      <c r="C622" s="7">
        <f t="shared" si="109"/>
        <v>-5896.66</v>
      </c>
      <c r="D622" s="7">
        <f t="shared" si="109"/>
        <v>-1256.83</v>
      </c>
      <c r="E622" s="7">
        <f t="shared" si="109"/>
        <v>-199541.93</v>
      </c>
      <c r="F622" s="7">
        <f t="shared" si="109"/>
        <v>-212359.23</v>
      </c>
      <c r="G622" s="7">
        <f t="shared" si="109"/>
        <v>841158.97</v>
      </c>
      <c r="H622" s="7">
        <f t="shared" si="109"/>
        <v>92553.88</v>
      </c>
      <c r="I622" s="7">
        <f t="shared" si="109"/>
        <v>-402802.41</v>
      </c>
      <c r="J622" s="7">
        <f t="shared" si="109"/>
        <v>-171582</v>
      </c>
      <c r="K622" s="7">
        <f t="shared" si="109"/>
        <v>-424971</v>
      </c>
      <c r="L622" s="7">
        <f t="shared" si="109"/>
        <v>-376441.23</v>
      </c>
      <c r="M622" s="7">
        <f t="shared" si="109"/>
        <v>-299918.52</v>
      </c>
      <c r="N622" s="7">
        <f t="shared" si="109"/>
        <v>1415788.76</v>
      </c>
      <c r="O622" s="7">
        <f t="shared" si="109"/>
        <v>-183478.86</v>
      </c>
      <c r="P622" s="6"/>
      <c r="Q622" s="9" t="s">
        <v>13</v>
      </c>
    </row>
    <row r="623" spans="2:17">
      <c r="B623" s="7">
        <f t="shared" si="109"/>
        <v>-90191</v>
      </c>
      <c r="C623" s="7">
        <f t="shared" si="109"/>
        <v>-126445.52</v>
      </c>
      <c r="D623" s="7">
        <f t="shared" si="109"/>
        <v>-105667.12</v>
      </c>
      <c r="E623" s="7">
        <f t="shared" si="109"/>
        <v>-157832.04999999999</v>
      </c>
      <c r="F623" s="7">
        <f t="shared" si="109"/>
        <v>-241503.14</v>
      </c>
      <c r="G623" s="7">
        <f t="shared" si="109"/>
        <v>292977.36</v>
      </c>
      <c r="H623" s="7">
        <f t="shared" si="109"/>
        <v>3193.02</v>
      </c>
      <c r="I623" s="7">
        <f t="shared" si="109"/>
        <v>-497376.52</v>
      </c>
      <c r="J623" s="7">
        <f t="shared" si="109"/>
        <v>-280162.44</v>
      </c>
      <c r="K623" s="7">
        <f t="shared" si="109"/>
        <v>-541963.97</v>
      </c>
      <c r="L623" s="7">
        <f t="shared" si="109"/>
        <v>-529437.12</v>
      </c>
      <c r="M623" s="7">
        <f t="shared" si="109"/>
        <v>1257632.92</v>
      </c>
      <c r="N623" s="7">
        <f t="shared" si="109"/>
        <v>1394529.87</v>
      </c>
      <c r="O623" s="7">
        <f t="shared" si="109"/>
        <v>134274.53</v>
      </c>
      <c r="P623" s="6"/>
      <c r="Q623" s="9" t="s">
        <v>14</v>
      </c>
    </row>
    <row r="624" spans="2:17">
      <c r="B624" s="7">
        <f t="shared" si="109"/>
        <v>-149060</v>
      </c>
      <c r="C624" s="7">
        <f t="shared" si="109"/>
        <v>-266410.01</v>
      </c>
      <c r="D624" s="7">
        <f t="shared" si="109"/>
        <v>-49189.05</v>
      </c>
      <c r="E624" s="7">
        <f t="shared" si="109"/>
        <v>-196295.75</v>
      </c>
      <c r="F624" s="7">
        <f t="shared" si="109"/>
        <v>-297277.69</v>
      </c>
      <c r="G624" s="7">
        <f t="shared" si="109"/>
        <v>412141.79</v>
      </c>
      <c r="H624" s="7">
        <f t="shared" si="109"/>
        <v>885133.67</v>
      </c>
      <c r="I624" s="7">
        <f t="shared" si="109"/>
        <v>-450296.36</v>
      </c>
      <c r="J624" s="7">
        <f t="shared" si="109"/>
        <v>-393661.38</v>
      </c>
      <c r="K624" s="7">
        <f t="shared" si="109"/>
        <v>-528447.6</v>
      </c>
      <c r="L624" s="7">
        <f t="shared" si="109"/>
        <v>-1176808.1200000001</v>
      </c>
      <c r="M624" s="7">
        <f t="shared" si="109"/>
        <v>1217154.93</v>
      </c>
      <c r="N624" s="7">
        <f t="shared" si="109"/>
        <v>1525181.14</v>
      </c>
      <c r="O624" s="7">
        <f t="shared" si="109"/>
        <v>-171077.37</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f t="shared" ref="B626:O629" si="110">IFERROR(VLOOKUP($B$625,$221:$343,MATCH($Q626&amp;"/"&amp;B$348,$219:$219,0),FALSE),"")</f>
        <v>-3179</v>
      </c>
      <c r="C626" s="7">
        <f t="shared" si="110"/>
        <v>-390</v>
      </c>
      <c r="D626" s="7">
        <f t="shared" si="110"/>
        <v>19951.22</v>
      </c>
      <c r="E626" s="7">
        <f t="shared" si="110"/>
        <v>55240.800000000003</v>
      </c>
      <c r="F626" s="7">
        <f t="shared" si="110"/>
        <v>163015.95000000001</v>
      </c>
      <c r="G626" s="7">
        <f t="shared" si="110"/>
        <v>-43404.32</v>
      </c>
      <c r="H626" s="7">
        <f t="shared" si="110"/>
        <v>1209.1199999999999</v>
      </c>
      <c r="I626" s="7">
        <f t="shared" si="110"/>
        <v>49947.59</v>
      </c>
      <c r="J626" s="7">
        <f t="shared" si="110"/>
        <v>-236904.5</v>
      </c>
      <c r="K626" s="7">
        <f t="shared" si="110"/>
        <v>31121.18</v>
      </c>
      <c r="L626" s="7">
        <f t="shared" si="110"/>
        <v>-11006.6</v>
      </c>
      <c r="M626" s="7">
        <f t="shared" si="110"/>
        <v>135310.41</v>
      </c>
      <c r="N626" s="8">
        <f t="shared" si="110"/>
        <v>-94584.37</v>
      </c>
      <c r="O626" s="8">
        <f t="shared" si="110"/>
        <v>-98240.85</v>
      </c>
      <c r="P626" s="6"/>
      <c r="Q626" s="9" t="s">
        <v>12</v>
      </c>
    </row>
    <row r="627" spans="2:17">
      <c r="B627" s="7">
        <f t="shared" si="110"/>
        <v>-10781</v>
      </c>
      <c r="C627" s="7">
        <f t="shared" si="110"/>
        <v>-10432.200000000001</v>
      </c>
      <c r="D627" s="7">
        <f t="shared" si="110"/>
        <v>14033.26</v>
      </c>
      <c r="E627" s="7">
        <f t="shared" si="110"/>
        <v>54456.78</v>
      </c>
      <c r="F627" s="7">
        <f t="shared" si="110"/>
        <v>-12495.63</v>
      </c>
      <c r="G627" s="7">
        <f t="shared" si="110"/>
        <v>-82594.92</v>
      </c>
      <c r="H627" s="7">
        <f t="shared" si="110"/>
        <v>2801.68</v>
      </c>
      <c r="I627" s="7">
        <f t="shared" si="110"/>
        <v>99475.32</v>
      </c>
      <c r="J627" s="7">
        <f t="shared" si="110"/>
        <v>-33898.5</v>
      </c>
      <c r="K627" s="7">
        <f t="shared" si="110"/>
        <v>-7529.71</v>
      </c>
      <c r="L627" s="7">
        <f t="shared" si="110"/>
        <v>213841.25</v>
      </c>
      <c r="M627" s="7">
        <f t="shared" si="110"/>
        <v>112303.23</v>
      </c>
      <c r="N627" s="8">
        <f t="shared" si="110"/>
        <v>-32778.449999999997</v>
      </c>
      <c r="O627" s="8">
        <f t="shared" si="110"/>
        <v>-137635.4</v>
      </c>
      <c r="P627" s="6"/>
      <c r="Q627" s="9" t="s">
        <v>13</v>
      </c>
    </row>
    <row r="628" spans="2:17">
      <c r="B628" s="7">
        <f t="shared" si="110"/>
        <v>8187</v>
      </c>
      <c r="C628" s="7">
        <f t="shared" si="110"/>
        <v>18802.75</v>
      </c>
      <c r="D628" s="7">
        <f t="shared" si="110"/>
        <v>95527.08</v>
      </c>
      <c r="E628" s="7">
        <f t="shared" si="110"/>
        <v>-9965.91</v>
      </c>
      <c r="F628" s="7">
        <f t="shared" si="110"/>
        <v>61002.49</v>
      </c>
      <c r="G628" s="7">
        <f t="shared" si="110"/>
        <v>-32369.360000000001</v>
      </c>
      <c r="H628" s="7">
        <f t="shared" si="110"/>
        <v>92991.48</v>
      </c>
      <c r="I628" s="7">
        <f t="shared" si="110"/>
        <v>138174.76999999999</v>
      </c>
      <c r="J628" s="7">
        <f t="shared" si="110"/>
        <v>-245360.57</v>
      </c>
      <c r="K628" s="7">
        <f t="shared" si="110"/>
        <v>177620</v>
      </c>
      <c r="L628" s="7">
        <f t="shared" si="110"/>
        <v>47292.66</v>
      </c>
      <c r="M628" s="7">
        <f t="shared" si="110"/>
        <v>183835.87</v>
      </c>
      <c r="N628" s="8">
        <f t="shared" si="110"/>
        <v>-35674.269999999997</v>
      </c>
      <c r="O628" s="8">
        <f t="shared" si="110"/>
        <v>-97971.13</v>
      </c>
      <c r="P628" s="6"/>
      <c r="Q628" s="9" t="s">
        <v>14</v>
      </c>
    </row>
    <row r="629" spans="2:17">
      <c r="B629" s="7">
        <f t="shared" si="110"/>
        <v>1178</v>
      </c>
      <c r="C629" s="7">
        <f t="shared" si="110"/>
        <v>6394.89</v>
      </c>
      <c r="D629" s="7">
        <f t="shared" si="110"/>
        <v>37172.370000000003</v>
      </c>
      <c r="E629" s="7">
        <f t="shared" si="110"/>
        <v>15446.07</v>
      </c>
      <c r="F629" s="7">
        <f t="shared" si="110"/>
        <v>70194.039999999994</v>
      </c>
      <c r="G629" s="7">
        <f t="shared" si="110"/>
        <v>-12572.37</v>
      </c>
      <c r="H629" s="7">
        <f t="shared" si="110"/>
        <v>25108.32</v>
      </c>
      <c r="I629" s="7">
        <f t="shared" si="110"/>
        <v>304283.94</v>
      </c>
      <c r="J629" s="7">
        <f t="shared" si="110"/>
        <v>-313950.14</v>
      </c>
      <c r="K629" s="7">
        <f t="shared" si="110"/>
        <v>18790</v>
      </c>
      <c r="L629" s="7">
        <f t="shared" si="110"/>
        <v>-49601.5</v>
      </c>
      <c r="M629" s="7">
        <f t="shared" si="110"/>
        <v>185795.66</v>
      </c>
      <c r="N629" s="8">
        <f t="shared" si="110"/>
        <v>84055.53</v>
      </c>
      <c r="O629" s="8">
        <f t="shared" si="110"/>
        <v>466.68</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f t="shared" ref="B632:O632" si="111">B588/B402</f>
        <v>0.11625730052960552</v>
      </c>
      <c r="C632" s="29">
        <f t="shared" si="111"/>
        <v>9.7277759268825759E-2</v>
      </c>
      <c r="D632" s="29">
        <f t="shared" si="111"/>
        <v>0.13448195792815118</v>
      </c>
      <c r="E632" s="29">
        <f t="shared" si="111"/>
        <v>0.16865457957057764</v>
      </c>
      <c r="F632" s="29">
        <f t="shared" si="111"/>
        <v>0.22137673045237941</v>
      </c>
      <c r="G632" s="29">
        <f t="shared" si="111"/>
        <v>0.11254559936440035</v>
      </c>
      <c r="H632" s="29">
        <f t="shared" si="111"/>
        <v>0.10167760024357562</v>
      </c>
      <c r="I632" s="29">
        <f t="shared" si="111"/>
        <v>9.4873577693945069E-2</v>
      </c>
      <c r="J632" s="29">
        <f t="shared" si="111"/>
        <v>9.0142027932180957E-2</v>
      </c>
      <c r="K632" s="29">
        <f t="shared" si="111"/>
        <v>8.2138878889072869E-2</v>
      </c>
      <c r="L632" s="29">
        <f t="shared" si="111"/>
        <v>0.11095725893018847</v>
      </c>
      <c r="M632" s="29">
        <f t="shared" si="111"/>
        <v>9.9038977904977732E-2</v>
      </c>
      <c r="N632" s="29">
        <f t="shared" si="111"/>
        <v>6.1070828733514493E-2</v>
      </c>
      <c r="O632" s="29">
        <f t="shared" si="111"/>
        <v>5.39366720632663E-2</v>
      </c>
      <c r="P632" s="6"/>
      <c r="Q632" s="89" t="s">
        <v>37</v>
      </c>
    </row>
    <row r="633" spans="2:17">
      <c r="B633" s="29">
        <f t="shared" ref="B633:O633" si="112">((B551*(1-B582))/(B457+B432))</f>
        <v>0.14193207549564435</v>
      </c>
      <c r="C633" s="29">
        <f t="shared" si="112"/>
        <v>0.10380560392402741</v>
      </c>
      <c r="D633" s="29">
        <f t="shared" si="112"/>
        <v>8.790036180284333E-2</v>
      </c>
      <c r="E633" s="29">
        <f t="shared" si="112"/>
        <v>9.2859086260702356E-2</v>
      </c>
      <c r="F633" s="29">
        <f t="shared" si="112"/>
        <v>9.9309075334187313E-2</v>
      </c>
      <c r="G633" s="29">
        <f t="shared" si="112"/>
        <v>8.313516218993644E-2</v>
      </c>
      <c r="H633" s="29">
        <f t="shared" si="112"/>
        <v>6.3618944108222983E-2</v>
      </c>
      <c r="I633" s="29">
        <f t="shared" si="112"/>
        <v>6.2682732871495742E-2</v>
      </c>
      <c r="J633" s="29">
        <f t="shared" si="112"/>
        <v>6.3686746748444684E-2</v>
      </c>
      <c r="K633" s="29">
        <f t="shared" si="112"/>
        <v>5.4076240834977654E-2</v>
      </c>
      <c r="L633" s="29">
        <f t="shared" si="112"/>
        <v>6.1144414631748308E-2</v>
      </c>
      <c r="M633" s="29">
        <f t="shared" si="112"/>
        <v>5.3381537219266827E-2</v>
      </c>
      <c r="N633" s="29">
        <f t="shared" si="112"/>
        <v>3.696145607160424E-2</v>
      </c>
      <c r="O633" s="29">
        <f t="shared" si="112"/>
        <v>5.7959281858066175E-2</v>
      </c>
      <c r="P633" s="6"/>
      <c r="Q633" s="89" t="s">
        <v>38</v>
      </c>
    </row>
    <row r="634" spans="2:17">
      <c r="B634" s="29">
        <f t="shared" ref="B634:O634" si="113">B588/B457</f>
        <v>0.24969610628432506</v>
      </c>
      <c r="C634" s="29">
        <f t="shared" si="113"/>
        <v>0.18831630820981232</v>
      </c>
      <c r="D634" s="29">
        <f t="shared" si="113"/>
        <v>0.24627802662502962</v>
      </c>
      <c r="E634" s="29">
        <f t="shared" si="113"/>
        <v>0.30695863823092656</v>
      </c>
      <c r="F634" s="29">
        <f t="shared" si="113"/>
        <v>0.34403974572194057</v>
      </c>
      <c r="G634" s="29">
        <f t="shared" si="113"/>
        <v>0.1829331872528305</v>
      </c>
      <c r="H634" s="29">
        <f t="shared" si="113"/>
        <v>0.17258816274445252</v>
      </c>
      <c r="I634" s="29">
        <f t="shared" si="113"/>
        <v>0.15135207923278732</v>
      </c>
      <c r="J634" s="29">
        <f t="shared" si="113"/>
        <v>0.13370063759844203</v>
      </c>
      <c r="K634" s="29">
        <f t="shared" si="113"/>
        <v>0.11473270057593554</v>
      </c>
      <c r="L634" s="29">
        <f t="shared" si="113"/>
        <v>0.14051354653287418</v>
      </c>
      <c r="M634" s="29">
        <f t="shared" si="113"/>
        <v>0.14900490481809095</v>
      </c>
      <c r="N634" s="29">
        <f t="shared" si="113"/>
        <v>0.10610035945517227</v>
      </c>
      <c r="O634" s="29">
        <f t="shared" si="113"/>
        <v>9.5954417317648769E-2</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f t="shared" ref="B636:N636" si="114">B378/B414</f>
        <v>0.20717899880718765</v>
      </c>
      <c r="C636" s="27">
        <f t="shared" si="114"/>
        <v>0.27066048330054115</v>
      </c>
      <c r="D636" s="27">
        <f t="shared" si="114"/>
        <v>0.24281380154285845</v>
      </c>
      <c r="E636" s="27">
        <f t="shared" si="114"/>
        <v>0.31065189182971009</v>
      </c>
      <c r="F636" s="27">
        <f t="shared" si="114"/>
        <v>0.63878068345620853</v>
      </c>
      <c r="G636" s="27">
        <f t="shared" si="114"/>
        <v>0.43818162146162909</v>
      </c>
      <c r="H636" s="27">
        <f t="shared" si="114"/>
        <v>0.3195947834715504</v>
      </c>
      <c r="I636" s="27">
        <f t="shared" si="114"/>
        <v>0.42283453019052658</v>
      </c>
      <c r="J636" s="27">
        <f t="shared" si="114"/>
        <v>0.3200973453049622</v>
      </c>
      <c r="K636" s="27">
        <f t="shared" si="114"/>
        <v>0.34237576159811423</v>
      </c>
      <c r="L636" s="27">
        <f t="shared" si="114"/>
        <v>0.4614145014274445</v>
      </c>
      <c r="M636" s="27">
        <f t="shared" si="114"/>
        <v>0.31369869710139597</v>
      </c>
      <c r="N636" s="27">
        <f t="shared" si="114"/>
        <v>0.2886007280950425</v>
      </c>
      <c r="O636" s="27">
        <f>O378/O414</f>
        <v>0.30147748133766572</v>
      </c>
      <c r="P636" s="6"/>
      <c r="Q636" s="89" t="s">
        <v>392</v>
      </c>
    </row>
    <row r="637" spans="2:17">
      <c r="B637" s="27">
        <f t="shared" ref="B637:N637" si="115">(B378-B372)/B414</f>
        <v>0.10028281195890569</v>
      </c>
      <c r="C637" s="27">
        <f t="shared" si="115"/>
        <v>0.13169194828213132</v>
      </c>
      <c r="D637" s="27">
        <f t="shared" si="115"/>
        <v>0.10657324841297124</v>
      </c>
      <c r="E637" s="27">
        <f t="shared" si="115"/>
        <v>0.14295795470554856</v>
      </c>
      <c r="F637" s="27">
        <f t="shared" si="115"/>
        <v>0.42917708033460189</v>
      </c>
      <c r="G637" s="27">
        <f t="shared" si="115"/>
        <v>0.2235242887007092</v>
      </c>
      <c r="H637" s="27">
        <f t="shared" si="115"/>
        <v>0.16701469238083985</v>
      </c>
      <c r="I637" s="27">
        <f t="shared" si="115"/>
        <v>0.24998889951682607</v>
      </c>
      <c r="J637" s="27">
        <f t="shared" si="115"/>
        <v>0.1527818759836507</v>
      </c>
      <c r="K637" s="27">
        <f t="shared" si="115"/>
        <v>0.15966496702160013</v>
      </c>
      <c r="L637" s="27">
        <f t="shared" si="115"/>
        <v>0.21397294343585854</v>
      </c>
      <c r="M637" s="27">
        <f t="shared" si="115"/>
        <v>0.18554831458321466</v>
      </c>
      <c r="N637" s="27">
        <f t="shared" si="115"/>
        <v>0.18055760481195079</v>
      </c>
      <c r="O637" s="27">
        <f>(O378-O372)/O414</f>
        <v>0.2059827461479129</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f t="shared" ref="B639:N639" si="116">B432/B457</f>
        <v>0.82159071918441473</v>
      </c>
      <c r="C639" s="27">
        <f t="shared" si="116"/>
        <v>0.77850594476601154</v>
      </c>
      <c r="D639" s="27">
        <f t="shared" si="116"/>
        <v>0.68038141121120033</v>
      </c>
      <c r="E639" s="27">
        <f t="shared" si="116"/>
        <v>0.6466059596391639</v>
      </c>
      <c r="F639" s="27">
        <f t="shared" si="116"/>
        <v>0.40624603936493281</v>
      </c>
      <c r="G639" s="27">
        <f t="shared" si="116"/>
        <v>0.52370620062814466</v>
      </c>
      <c r="H639" s="27">
        <f t="shared" si="116"/>
        <v>0.58960441688352538</v>
      </c>
      <c r="I639" s="27">
        <f t="shared" si="116"/>
        <v>0.50776150147039156</v>
      </c>
      <c r="J639" s="27">
        <f t="shared" si="116"/>
        <v>0.38455395519667668</v>
      </c>
      <c r="K639" s="27">
        <f t="shared" si="116"/>
        <v>0.28646870644585765</v>
      </c>
      <c r="L639" s="27">
        <f t="shared" si="116"/>
        <v>0.18558562156286643</v>
      </c>
      <c r="M639" s="27">
        <f t="shared" si="116"/>
        <v>0.40913139018434391</v>
      </c>
      <c r="N639" s="27">
        <f t="shared" si="116"/>
        <v>0.64692352941627018</v>
      </c>
      <c r="O639" s="27">
        <f>O432/O457</f>
        <v>0.66707084349941237</v>
      </c>
      <c r="P639" s="6"/>
      <c r="Q639" s="89" t="s">
        <v>40</v>
      </c>
    </row>
    <row r="640" spans="2:17">
      <c r="B640" s="27">
        <f t="shared" ref="B640:N640" si="117">B432/B588</f>
        <v>3.2903625587532477</v>
      </c>
      <c r="C640" s="27">
        <f t="shared" si="117"/>
        <v>4.1340335957448797</v>
      </c>
      <c r="D640" s="27">
        <f t="shared" si="117"/>
        <v>2.7626557697212442</v>
      </c>
      <c r="E640" s="27">
        <f t="shared" si="117"/>
        <v>2.1064921429339902</v>
      </c>
      <c r="F640" s="27">
        <f t="shared" si="117"/>
        <v>1.1808113580378836</v>
      </c>
      <c r="G640" s="27">
        <f t="shared" si="117"/>
        <v>2.862827726848352</v>
      </c>
      <c r="H640" s="27">
        <f t="shared" si="117"/>
        <v>3.4162506136445732</v>
      </c>
      <c r="I640" s="27">
        <f t="shared" si="117"/>
        <v>3.3548366434360513</v>
      </c>
      <c r="J640" s="27">
        <f t="shared" si="117"/>
        <v>2.8762312738675955</v>
      </c>
      <c r="K640" s="27">
        <f t="shared" si="117"/>
        <v>2.496835732165644</v>
      </c>
      <c r="L640" s="27">
        <f t="shared" si="117"/>
        <v>1.3207667598045238</v>
      </c>
      <c r="M640" s="27">
        <f t="shared" si="117"/>
        <v>2.7457578707480947</v>
      </c>
      <c r="N640" s="27">
        <f t="shared" si="117"/>
        <v>6.0972793375841237</v>
      </c>
      <c r="O640" s="27">
        <f>O432/O588</f>
        <v>6.951955544590847</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f t="shared" ref="C642:N642" si="118">365/(C465/((C366+B366)/2))</f>
        <v>17.397620438932393</v>
      </c>
      <c r="D642" s="43">
        <f t="shared" si="118"/>
        <v>16.76752570712625</v>
      </c>
      <c r="E642" s="43">
        <f t="shared" si="118"/>
        <v>16.746851461192438</v>
      </c>
      <c r="F642" s="43">
        <f t="shared" si="118"/>
        <v>18.217243618149709</v>
      </c>
      <c r="G642" s="43">
        <f t="shared" si="118"/>
        <v>26.915862856786717</v>
      </c>
      <c r="H642" s="43">
        <f t="shared" si="118"/>
        <v>31.309615281574786</v>
      </c>
      <c r="I642" s="43">
        <f t="shared" si="118"/>
        <v>31.603839290857234</v>
      </c>
      <c r="J642" s="43">
        <f t="shared" si="118"/>
        <v>28.011943211909013</v>
      </c>
      <c r="K642" s="43">
        <f t="shared" si="118"/>
        <v>27.899798624131563</v>
      </c>
      <c r="L642" s="43">
        <f t="shared" si="118"/>
        <v>27.990297738381656</v>
      </c>
      <c r="M642" s="43">
        <f t="shared" si="118"/>
        <v>37.949107230913917</v>
      </c>
      <c r="N642" s="44">
        <f t="shared" si="118"/>
        <v>47.997889570187915</v>
      </c>
      <c r="O642" s="44">
        <f>365/(O465/((O366+N366)/2))</f>
        <v>48.738806109391923</v>
      </c>
      <c r="P642" s="40"/>
      <c r="Q642" s="41" t="s">
        <v>60</v>
      </c>
    </row>
    <row r="643" spans="2:17">
      <c r="B643" s="42"/>
      <c r="C643" s="43">
        <f t="shared" ref="C643:N643" si="119">365/(C503/((C372+B372)/2))</f>
        <v>37.521614295276571</v>
      </c>
      <c r="D643" s="43">
        <f t="shared" si="119"/>
        <v>46.154189523203556</v>
      </c>
      <c r="E643" s="43">
        <f t="shared" si="119"/>
        <v>57.065936616883178</v>
      </c>
      <c r="F643" s="43">
        <f t="shared" si="119"/>
        <v>66.635975393923673</v>
      </c>
      <c r="G643" s="43">
        <f t="shared" si="119"/>
        <v>75.252985449863374</v>
      </c>
      <c r="H643" s="43">
        <f t="shared" si="119"/>
        <v>77.63846549716817</v>
      </c>
      <c r="I643" s="43">
        <f t="shared" si="119"/>
        <v>81.049727619014121</v>
      </c>
      <c r="J643" s="43">
        <f t="shared" si="119"/>
        <v>77.258128067727284</v>
      </c>
      <c r="K643" s="43">
        <f t="shared" si="119"/>
        <v>77.479357234905194</v>
      </c>
      <c r="L643" s="43">
        <f t="shared" si="119"/>
        <v>75.602772101185806</v>
      </c>
      <c r="M643" s="43">
        <f t="shared" si="119"/>
        <v>73.213666270024419</v>
      </c>
      <c r="N643" s="44">
        <f t="shared" si="119"/>
        <v>77.579685520863734</v>
      </c>
      <c r="O643" s="44">
        <f>365/(O503/((O372+N372)/2))</f>
        <v>59.885807462907216</v>
      </c>
      <c r="P643" s="40"/>
      <c r="Q643" s="41" t="s">
        <v>61</v>
      </c>
    </row>
    <row r="644" spans="2:17">
      <c r="B644" s="42"/>
      <c r="C644" s="43">
        <f t="shared" ref="C644:N644" si="120">365/(C503/((C408+B408)/2))</f>
        <v>28.326037963790853</v>
      </c>
      <c r="D644" s="43">
        <f t="shared" si="120"/>
        <v>30.214244519125703</v>
      </c>
      <c r="E644" s="43">
        <f t="shared" si="120"/>
        <v>29.216109424295734</v>
      </c>
      <c r="F644" s="43">
        <f t="shared" si="120"/>
        <v>27.497153242242813</v>
      </c>
      <c r="G644" s="43">
        <f t="shared" si="120"/>
        <v>28.854295711569108</v>
      </c>
      <c r="H644" s="43">
        <f t="shared" si="120"/>
        <v>33.961090661997837</v>
      </c>
      <c r="I644" s="43">
        <f t="shared" si="120"/>
        <v>36.430803942908256</v>
      </c>
      <c r="J644" s="43">
        <f t="shared" si="120"/>
        <v>30.867691366408852</v>
      </c>
      <c r="K644" s="43">
        <f t="shared" si="120"/>
        <v>30.876190375367969</v>
      </c>
      <c r="L644" s="43">
        <f t="shared" si="120"/>
        <v>32.916415187066562</v>
      </c>
      <c r="M644" s="43">
        <f t="shared" si="120"/>
        <v>35.766341191758862</v>
      </c>
      <c r="N644" s="44">
        <f t="shared" si="120"/>
        <v>39.370792728105052</v>
      </c>
      <c r="O644" s="44">
        <f>365/(O503/((O408+N408)/2))</f>
        <v>30.269429906565168</v>
      </c>
      <c r="P644" s="40"/>
      <c r="Q644" s="41" t="s">
        <v>62</v>
      </c>
    </row>
    <row r="645" spans="2:17">
      <c r="B645" s="45"/>
      <c r="C645" s="46">
        <f t="shared" ref="C645:M645" si="121">C643+C642-C644</f>
        <v>26.59319677041811</v>
      </c>
      <c r="D645" s="46">
        <f t="shared" si="121"/>
        <v>32.70747071120411</v>
      </c>
      <c r="E645" s="46">
        <f t="shared" si="121"/>
        <v>44.596678653779875</v>
      </c>
      <c r="F645" s="46">
        <f t="shared" si="121"/>
        <v>57.356065769830565</v>
      </c>
      <c r="G645" s="46">
        <f t="shared" si="121"/>
        <v>73.314552595080983</v>
      </c>
      <c r="H645" s="46">
        <f t="shared" si="121"/>
        <v>74.986990116745119</v>
      </c>
      <c r="I645" s="46">
        <f t="shared" si="121"/>
        <v>76.222762966963103</v>
      </c>
      <c r="J645" s="46">
        <f t="shared" si="121"/>
        <v>74.402379913227449</v>
      </c>
      <c r="K645" s="46">
        <f t="shared" si="121"/>
        <v>74.502965483668788</v>
      </c>
      <c r="L645" s="46">
        <f t="shared" si="121"/>
        <v>70.676654652500901</v>
      </c>
      <c r="M645" s="46">
        <f t="shared" si="121"/>
        <v>75.39643230917946</v>
      </c>
      <c r="N645" s="47">
        <f>N643+N642-N644</f>
        <v>86.206782362946598</v>
      </c>
      <c r="O645" s="47">
        <f>O643+O642-O644</f>
        <v>78.355183665733975</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40">
        <v>1200000</v>
      </c>
      <c r="C647" s="140">
        <v>1200000</v>
      </c>
      <c r="D647" s="140">
        <v>1200000</v>
      </c>
      <c r="E647" s="140">
        <v>1200000</v>
      </c>
      <c r="F647" s="140">
        <v>1200000</v>
      </c>
      <c r="G647" s="140">
        <v>1200000</v>
      </c>
      <c r="H647" s="140">
        <v>1200000</v>
      </c>
      <c r="I647" s="140">
        <v>1200000</v>
      </c>
      <c r="J647" s="140">
        <v>1200000</v>
      </c>
      <c r="K647" s="140">
        <v>1200000</v>
      </c>
      <c r="L647" s="140">
        <v>1200000</v>
      </c>
      <c r="M647" s="140">
        <v>1200000</v>
      </c>
      <c r="N647" s="140">
        <v>1200000</v>
      </c>
      <c r="O647" s="140">
        <v>1200000</v>
      </c>
      <c r="P647" s="30"/>
      <c r="Q647" s="90" t="s">
        <v>43</v>
      </c>
    </row>
    <row r="648" spans="2:17">
      <c r="B648" s="13">
        <f t="shared" ref="B648:O648" si="122">B457/B647</f>
        <v>1.3114508333333332</v>
      </c>
      <c r="C648" s="13">
        <f t="shared" si="122"/>
        <v>1.5136739583333334</v>
      </c>
      <c r="D648" s="13">
        <f t="shared" si="122"/>
        <v>1.9323396333333334</v>
      </c>
      <c r="E648" s="13">
        <f t="shared" si="122"/>
        <v>2.0527680166666666</v>
      </c>
      <c r="F648" s="13">
        <f t="shared" si="122"/>
        <v>3.0945821083333334</v>
      </c>
      <c r="G648" s="13">
        <f t="shared" si="122"/>
        <v>3.4219183666666666</v>
      </c>
      <c r="H648" s="13">
        <f t="shared" si="122"/>
        <v>4.6237156166666669</v>
      </c>
      <c r="I648" s="13">
        <f t="shared" si="122"/>
        <v>5.0466094500000001</v>
      </c>
      <c r="J648" s="13">
        <f t="shared" si="122"/>
        <v>6.3904694000000006</v>
      </c>
      <c r="K648" s="13">
        <f t="shared" si="122"/>
        <v>7.5324111666666669</v>
      </c>
      <c r="L648" s="13">
        <f t="shared" si="122"/>
        <v>8.0735802916666657</v>
      </c>
      <c r="M648" s="13">
        <f t="shared" si="122"/>
        <v>8.6155539749999992</v>
      </c>
      <c r="N648" s="13">
        <f t="shared" si="122"/>
        <v>8.7039133333333325</v>
      </c>
      <c r="O648" s="13">
        <f t="shared" si="122"/>
        <v>9.5159530833333328</v>
      </c>
      <c r="P648" s="6"/>
      <c r="Q648" s="90" t="s">
        <v>44</v>
      </c>
    </row>
    <row r="649" spans="2:17">
      <c r="B649" s="13">
        <f t="shared" ref="B649:O649" si="123">B588/B647</f>
        <v>0.32746416666666667</v>
      </c>
      <c r="C649" s="13">
        <f t="shared" si="123"/>
        <v>0.28504949166666665</v>
      </c>
      <c r="D649" s="13">
        <f t="shared" si="123"/>
        <v>0.47589279166666665</v>
      </c>
      <c r="E649" s="13">
        <f t="shared" si="123"/>
        <v>0.63011487499999996</v>
      </c>
      <c r="F649" s="13">
        <f t="shared" si="123"/>
        <v>1.0646592416666667</v>
      </c>
      <c r="G649" s="13">
        <f t="shared" si="123"/>
        <v>0.62598243333333325</v>
      </c>
      <c r="H649" s="13">
        <f t="shared" si="123"/>
        <v>0.7979985833333334</v>
      </c>
      <c r="I649" s="13">
        <f t="shared" si="123"/>
        <v>0.76381483333333322</v>
      </c>
      <c r="J649" s="13">
        <f t="shared" si="123"/>
        <v>0.85440983333333342</v>
      </c>
      <c r="K649" s="13">
        <f t="shared" si="123"/>
        <v>0.86421387500000002</v>
      </c>
      <c r="L649" s="13">
        <f t="shared" si="123"/>
        <v>1.1344474</v>
      </c>
      <c r="M649" s="13">
        <f t="shared" si="123"/>
        <v>1.2837598000000001</v>
      </c>
      <c r="N649" s="13">
        <f t="shared" si="123"/>
        <v>0.92348833333333336</v>
      </c>
      <c r="O649" s="13">
        <f t="shared" si="123"/>
        <v>0.91309773333333322</v>
      </c>
      <c r="P649" s="6"/>
      <c r="Q649" s="89" t="s">
        <v>45</v>
      </c>
    </row>
    <row r="650" spans="2:17">
      <c r="B650" s="91"/>
      <c r="C650" s="91">
        <f t="shared" ref="C650:M650" si="124">+C649/B649-1</f>
        <v>-0.12952462992134006</v>
      </c>
      <c r="D650" s="92">
        <f t="shared" si="124"/>
        <v>0.66950935040841886</v>
      </c>
      <c r="E650" s="91">
        <f t="shared" si="124"/>
        <v>0.32406896266114549</v>
      </c>
      <c r="F650" s="92">
        <f t="shared" si="124"/>
        <v>0.68962721546077899</v>
      </c>
      <c r="G650" s="91">
        <f t="shared" si="124"/>
        <v>-0.4120349414772454</v>
      </c>
      <c r="H650" s="92">
        <f t="shared" si="124"/>
        <v>0.27479389331106385</v>
      </c>
      <c r="I650" s="91">
        <f t="shared" si="124"/>
        <v>-4.2836855495670956E-2</v>
      </c>
      <c r="J650" s="92">
        <f t="shared" si="124"/>
        <v>0.11860858947271069</v>
      </c>
      <c r="K650" s="91">
        <f t="shared" si="124"/>
        <v>1.1474635806118627E-2</v>
      </c>
      <c r="L650" s="92">
        <f t="shared" si="124"/>
        <v>0.31269287941020374</v>
      </c>
      <c r="M650" s="91">
        <f t="shared" si="124"/>
        <v>0.1316168559247437</v>
      </c>
      <c r="N650" s="93">
        <f>+N649/M649-1</f>
        <v>-0.28063775378125</v>
      </c>
      <c r="O650" s="93">
        <f>+O649/N649-1</f>
        <v>-1.1251468616279348E-2</v>
      </c>
      <c r="P650" s="31"/>
      <c r="Q650" s="94" t="s">
        <v>46</v>
      </c>
    </row>
    <row r="651" spans="2:17">
      <c r="B651" s="138">
        <v>0.12</v>
      </c>
      <c r="C651" s="138">
        <v>0.12</v>
      </c>
      <c r="D651" s="138">
        <v>0.12</v>
      </c>
      <c r="E651" s="138">
        <v>0.12</v>
      </c>
      <c r="F651" s="138">
        <v>0.12</v>
      </c>
      <c r="G651" s="138">
        <v>0.12</v>
      </c>
      <c r="H651" s="138">
        <v>0.12</v>
      </c>
      <c r="I651" s="138">
        <v>0.12</v>
      </c>
      <c r="J651" s="138">
        <v>0.16</v>
      </c>
      <c r="K651" s="138">
        <v>0.16</v>
      </c>
      <c r="L651" s="138">
        <v>0.67999999999999994</v>
      </c>
      <c r="M651" s="138">
        <v>0.72000000000000008</v>
      </c>
      <c r="N651" s="138">
        <v>0.72000000000000008</v>
      </c>
      <c r="O651" s="138"/>
      <c r="P651" s="6"/>
      <c r="Q651" s="90" t="s">
        <v>47</v>
      </c>
    </row>
    <row r="652" spans="2:17">
      <c r="B652" s="91">
        <f t="shared" ref="B652:O652" si="125">+B651/B661</f>
        <v>2.1452849127980119E-2</v>
      </c>
      <c r="C652" s="91">
        <f t="shared" si="125"/>
        <v>2.3047684002351809E-2</v>
      </c>
      <c r="D652" s="92">
        <f t="shared" si="125"/>
        <v>2.0305827650963577E-2</v>
      </c>
      <c r="E652" s="91">
        <f t="shared" si="125"/>
        <v>1.6079992606886598E-2</v>
      </c>
      <c r="F652" s="92">
        <f t="shared" si="125"/>
        <v>9.4197894670738115E-3</v>
      </c>
      <c r="G652" s="91">
        <f t="shared" si="125"/>
        <v>6.5998087671701429E-3</v>
      </c>
      <c r="H652" s="92">
        <f t="shared" si="125"/>
        <v>6.1425249487394393E-3</v>
      </c>
      <c r="I652" s="91">
        <f t="shared" si="125"/>
        <v>5.7640765670618939E-3</v>
      </c>
      <c r="J652" s="92">
        <f t="shared" si="125"/>
        <v>5.7052610540277819E-3</v>
      </c>
      <c r="K652" s="91">
        <f t="shared" si="125"/>
        <v>5.387273603094541E-3</v>
      </c>
      <c r="L652" s="92">
        <f t="shared" si="125"/>
        <v>2.4179635857634864E-2</v>
      </c>
      <c r="M652" s="91">
        <f t="shared" si="125"/>
        <v>2.1878848232169859E-2</v>
      </c>
      <c r="N652" s="93">
        <f t="shared" si="125"/>
        <v>2.5597313256130686E-2</v>
      </c>
      <c r="O652" s="93">
        <f t="shared" si="125"/>
        <v>0</v>
      </c>
      <c r="P652" s="6"/>
      <c r="Q652" s="94" t="s">
        <v>48</v>
      </c>
    </row>
    <row r="653" spans="2:17">
      <c r="B653" s="95">
        <f t="shared" ref="B653:M653" si="126">+B651/B649</f>
        <v>0.36645230903126802</v>
      </c>
      <c r="C653" s="95">
        <f t="shared" si="126"/>
        <v>0.42097952639160119</v>
      </c>
      <c r="D653" s="96">
        <f t="shared" si="126"/>
        <v>0.25215763319241985</v>
      </c>
      <c r="E653" s="95">
        <f t="shared" si="126"/>
        <v>0.19044146513760685</v>
      </c>
      <c r="F653" s="96">
        <f t="shared" si="126"/>
        <v>0.11271211980665895</v>
      </c>
      <c r="G653" s="95">
        <f t="shared" si="126"/>
        <v>0.19169867013840061</v>
      </c>
      <c r="H653" s="96">
        <f t="shared" si="126"/>
        <v>0.15037620680822009</v>
      </c>
      <c r="I653" s="95">
        <f t="shared" si="126"/>
        <v>0.15710613981704555</v>
      </c>
      <c r="J653" s="96">
        <f t="shared" si="126"/>
        <v>0.18726376237476977</v>
      </c>
      <c r="K653" s="95">
        <f t="shared" si="126"/>
        <v>0.18513935569479256</v>
      </c>
      <c r="L653" s="96">
        <f t="shared" si="126"/>
        <v>0.5994107792040424</v>
      </c>
      <c r="M653" s="95">
        <f t="shared" si="126"/>
        <v>0.56085258317015385</v>
      </c>
      <c r="N653" s="97">
        <f>+N651/N649</f>
        <v>0.77965251320626694</v>
      </c>
      <c r="O653" s="97">
        <f>+O651/O649</f>
        <v>0</v>
      </c>
      <c r="P653" s="28"/>
      <c r="Q653" s="98" t="s">
        <v>49</v>
      </c>
    </row>
    <row r="654" spans="2:17">
      <c r="B654" s="16">
        <f t="shared" ref="B654:M654" si="127">+B661*B647</f>
        <v>6712395.1294742655</v>
      </c>
      <c r="C654" s="16">
        <f t="shared" si="127"/>
        <v>6247916.2758959252</v>
      </c>
      <c r="D654" s="16">
        <f t="shared" si="127"/>
        <v>7091560.2395141348</v>
      </c>
      <c r="E654" s="16">
        <f t="shared" si="127"/>
        <v>8955227.9979487639</v>
      </c>
      <c r="F654" s="16">
        <f t="shared" si="127"/>
        <v>15286965.860897582</v>
      </c>
      <c r="G654" s="16">
        <f t="shared" si="127"/>
        <v>21818814.011143558</v>
      </c>
      <c r="H654" s="16">
        <f t="shared" si="127"/>
        <v>23443128.225234393</v>
      </c>
      <c r="I654" s="16">
        <f t="shared" si="127"/>
        <v>24982319.080018867</v>
      </c>
      <c r="J654" s="16">
        <f t="shared" si="127"/>
        <v>33653148.941265792</v>
      </c>
      <c r="K654" s="16">
        <f t="shared" si="127"/>
        <v>35639548.711561993</v>
      </c>
      <c r="L654" s="16">
        <f t="shared" si="127"/>
        <v>33747406.487196662</v>
      </c>
      <c r="M654" s="16">
        <f t="shared" si="127"/>
        <v>39490195.774090432</v>
      </c>
      <c r="N654" s="16">
        <f>+N661*N647</f>
        <v>33753542.465753421</v>
      </c>
      <c r="O654" s="16">
        <f>+O661*O647</f>
        <v>66300000</v>
      </c>
      <c r="P654" s="6"/>
      <c r="Q654" s="89" t="s">
        <v>50</v>
      </c>
    </row>
    <row r="655" spans="2:17">
      <c r="B655" s="32">
        <f t="shared" ref="B655:M655" si="128">+B661/B$648</f>
        <v>4.2652476674842088</v>
      </c>
      <c r="C655" s="32">
        <f t="shared" si="128"/>
        <v>3.4397083122925523</v>
      </c>
      <c r="D655" s="33">
        <f t="shared" si="128"/>
        <v>3.0582789024174715</v>
      </c>
      <c r="E655" s="32">
        <f t="shared" si="128"/>
        <v>3.6354278407010305</v>
      </c>
      <c r="F655" s="33">
        <f t="shared" si="128"/>
        <v>4.1165940251220681</v>
      </c>
      <c r="G655" s="32">
        <f t="shared" si="128"/>
        <v>5.3134946719953309</v>
      </c>
      <c r="H655" s="33">
        <f t="shared" si="128"/>
        <v>4.2251604136889362</v>
      </c>
      <c r="I655" s="32">
        <f t="shared" si="128"/>
        <v>4.1252645839968958</v>
      </c>
      <c r="J655" s="33">
        <f t="shared" si="128"/>
        <v>4.388455531042549</v>
      </c>
      <c r="K655" s="32">
        <f t="shared" si="128"/>
        <v>3.9429106124386855</v>
      </c>
      <c r="L655" s="33">
        <f t="shared" si="128"/>
        <v>3.4833169081576112</v>
      </c>
      <c r="M655" s="32">
        <f t="shared" si="128"/>
        <v>3.8196611122047663</v>
      </c>
      <c r="N655" s="34">
        <f>+N661/N$648</f>
        <v>3.2316443164792377</v>
      </c>
      <c r="O655" s="34">
        <f>+O661/O$648</f>
        <v>5.8060395544369934</v>
      </c>
      <c r="P655" s="35">
        <f>(SUM(INDEX($B655:$O655,,$Q$348-$B$348-$P$348+1):INDEX($B655:$O655,$Q$348-$B$348+1))-MAX(INDEX($B655:$O655,,$Q$348-$B$348-$P$348+1):INDEX($B655:$O655,$Q$348-$B$348+1))-MIN(INDEX($B655:$O655,,$Q$348-$B$348-$P$348+1):INDEX($B655:$O655,$Q$348-$B$348+1)))/(COUNT(INDEX($B655:$O655,,$Q$348-$B$348-$P$348+1):INDEX($B655:$O655,$Q$348-$B$348+1))-2)</f>
        <v>4.1854662619321106</v>
      </c>
      <c r="Q655" s="36" t="s">
        <v>51</v>
      </c>
    </row>
    <row r="656" spans="2:17">
      <c r="B656" s="32">
        <f t="shared" ref="B656:M656" si="129">+B661/B$649</f>
        <v>17.081754821708905</v>
      </c>
      <c r="C656" s="32">
        <f t="shared" si="129"/>
        <v>18.265589130285022</v>
      </c>
      <c r="D656" s="33">
        <f t="shared" si="129"/>
        <v>12.417993372481627</v>
      </c>
      <c r="E656" s="32">
        <f t="shared" si="129"/>
        <v>11.843380142851949</v>
      </c>
      <c r="F656" s="33">
        <f t="shared" si="129"/>
        <v>11.965460608290233</v>
      </c>
      <c r="G656" s="32">
        <f t="shared" si="129"/>
        <v>29.046094652314739</v>
      </c>
      <c r="H656" s="33">
        <f t="shared" si="129"/>
        <v>24.481171515482423</v>
      </c>
      <c r="I656" s="32">
        <f t="shared" si="129"/>
        <v>27.256081349579784</v>
      </c>
      <c r="J656" s="33">
        <f t="shared" si="129"/>
        <v>32.822996283853811</v>
      </c>
      <c r="K656" s="32">
        <f t="shared" si="129"/>
        <v>34.366057738082091</v>
      </c>
      <c r="L656" s="33">
        <f t="shared" si="129"/>
        <v>24.789901003193762</v>
      </c>
      <c r="M656" s="32">
        <f t="shared" si="129"/>
        <v>25.63446563633531</v>
      </c>
      <c r="N656" s="34">
        <f>+N661/N$649</f>
        <v>30.458372931758227</v>
      </c>
      <c r="O656" s="34">
        <f>+O661/O$649</f>
        <v>60.508309223707791</v>
      </c>
      <c r="P656" s="35">
        <f>(SUM(INDEX($B656:$O656,,$Q$348-$B$348-$P$348+1):INDEX($B656:$O656,$Q$348-$B$348+1))-MAX(INDEX($B656:$O656,,$Q$348-$B$348-$P$348+1):INDEX($B656:$O656,$Q$348-$B$348+1))-MIN(INDEX($B656:$O656,,$Q$348-$B$348-$P$348+1):INDEX($B656:$O656,$Q$348-$B$348+1)))/(COUNT(INDEX($B656:$O656,,$Q$348-$B$348-$P$348+1):INDEX($B656:$O656,$Q$348-$B$348+1))-2)</f>
        <v>29.1962813707311</v>
      </c>
      <c r="Q656" s="36" t="s">
        <v>52</v>
      </c>
    </row>
    <row r="657" spans="1:17">
      <c r="B657" s="32">
        <f t="shared" ref="B657:O657" si="130">+(B654+B432-B354-B360)/B559</f>
        <v>10.902181479641262</v>
      </c>
      <c r="C657" s="32">
        <f t="shared" si="130"/>
        <v>10.618237656970726</v>
      </c>
      <c r="D657" s="33">
        <f t="shared" si="130"/>
        <v>11.543276118523277</v>
      </c>
      <c r="E657" s="32">
        <f t="shared" si="130"/>
        <v>12.820342849562106</v>
      </c>
      <c r="F657" s="33">
        <f t="shared" si="130"/>
        <v>17.538989777995102</v>
      </c>
      <c r="G657" s="32">
        <f t="shared" si="130"/>
        <v>28.700960876600092</v>
      </c>
      <c r="H657" s="33">
        <f t="shared" si="130"/>
        <v>30.669087925945416</v>
      </c>
      <c r="I657" s="32">
        <f t="shared" si="130"/>
        <v>31.160003221757929</v>
      </c>
      <c r="J657" s="33">
        <f t="shared" si="130"/>
        <v>36.166203245915419</v>
      </c>
      <c r="K657" s="32">
        <f t="shared" si="130"/>
        <v>39.308973736318571</v>
      </c>
      <c r="L657" s="33">
        <f t="shared" si="130"/>
        <v>33.926480900221421</v>
      </c>
      <c r="M657" s="32">
        <f t="shared" si="130"/>
        <v>38.111683549022821</v>
      </c>
      <c r="N657" s="34">
        <f t="shared" si="130"/>
        <v>39.901410610971752</v>
      </c>
      <c r="O657" s="34">
        <f t="shared" si="130"/>
        <v>46.583411647883075</v>
      </c>
      <c r="P657" s="35">
        <f>(SUM(INDEX($B657:$O657,,$Q$348-$B$348-$P$348+1):INDEX($B657:$O657,$Q$348-$B$348+1))-MAX(INDEX($B657:$O657,,$Q$348-$B$348-$P$348+1):INDEX($B657:$O657,$Q$348-$B$348+1))-MIN(INDEX($B657:$O657,,$Q$348-$B$348-$P$348+1):INDEX($B657:$O657,$Q$348-$B$348+1)))/(COUNT(INDEX($B657:$O657,,$Q$348-$B$348-$P$348+1):INDEX($B657:$O657,$Q$348-$B$348+1))-2)</f>
        <v>35.606263312879044</v>
      </c>
      <c r="Q657" s="36" t="s">
        <v>53</v>
      </c>
    </row>
    <row r="658" spans="1:17">
      <c r="B658" s="32">
        <f t="shared" ref="B658:O658" si="131">B654/B465</f>
        <v>2.9519202753472285</v>
      </c>
      <c r="C658" s="32">
        <f t="shared" si="131"/>
        <v>2.6992709597832891</v>
      </c>
      <c r="D658" s="33">
        <f t="shared" si="131"/>
        <v>2.9209205664651048</v>
      </c>
      <c r="E658" s="32">
        <f t="shared" si="131"/>
        <v>3.4931074311672088</v>
      </c>
      <c r="F658" s="33">
        <f t="shared" si="131"/>
        <v>5.379548874851162</v>
      </c>
      <c r="G658" s="32">
        <f t="shared" si="131"/>
        <v>7.7297558288382575</v>
      </c>
      <c r="H658" s="33">
        <f t="shared" si="131"/>
        <v>7.2348165754374527</v>
      </c>
      <c r="I658" s="32">
        <f t="shared" si="131"/>
        <v>7.4703223257643563</v>
      </c>
      <c r="J658" s="33">
        <f t="shared" si="131"/>
        <v>8.9756339491207928</v>
      </c>
      <c r="K658" s="32">
        <f t="shared" si="131"/>
        <v>9.5185326632776572</v>
      </c>
      <c r="L658" s="33">
        <f t="shared" si="131"/>
        <v>8.5227857411581525</v>
      </c>
      <c r="M658" s="32">
        <f t="shared" si="131"/>
        <v>9.2231624252183799</v>
      </c>
      <c r="N658" s="34">
        <f t="shared" si="131"/>
        <v>8.147224368868466</v>
      </c>
      <c r="O658" s="34">
        <f t="shared" si="131"/>
        <v>11.703498072307653</v>
      </c>
      <c r="P658" s="35">
        <f>(SUM(INDEX($B658:$O658,,$Q$348-$B$348-$P$348+1):INDEX($B658:$O658,$Q$348-$B$348+1))-MAX(INDEX($B658:$O658,,$Q$348-$B$348-$P$348+1):INDEX($B658:$O658,$Q$348-$B$348+1))-MIN(INDEX($B658:$O658,,$Q$348-$B$348-$P$348+1):INDEX($B658:$O658,$Q$348-$B$348+1)))/(COUNT(INDEX($B658:$O658,,$Q$348-$B$348-$P$348+1):INDEX($B658:$O658,$Q$348-$B$348+1))-2)</f>
        <v>8.5124881860351529</v>
      </c>
      <c r="Q658" s="36" t="s">
        <v>54</v>
      </c>
    </row>
    <row r="659" spans="1:17" s="15" customFormat="1" ht="14.25">
      <c r="A659" s="99"/>
      <c r="B659" s="138">
        <v>5.8800000000000008</v>
      </c>
      <c r="C659" s="138">
        <v>5.4000000000000012</v>
      </c>
      <c r="D659" s="138">
        <v>6.5000000000000009</v>
      </c>
      <c r="E659" s="138">
        <v>8.4200000000000017</v>
      </c>
      <c r="F659" s="138">
        <v>19.980000000000004</v>
      </c>
      <c r="G659" s="138">
        <v>20.000000000000004</v>
      </c>
      <c r="H659" s="138">
        <v>20.880000000000003</v>
      </c>
      <c r="I659" s="138">
        <v>22.000000000000004</v>
      </c>
      <c r="J659" s="138">
        <v>35.000000000000007</v>
      </c>
      <c r="K659" s="138">
        <v>34.980000000000004</v>
      </c>
      <c r="L659" s="138">
        <v>30.000000000000007</v>
      </c>
      <c r="M659" s="138">
        <v>40.560000000000009</v>
      </c>
      <c r="N659" s="145">
        <v>30.400000000000002</v>
      </c>
      <c r="O659" s="145">
        <v>40</v>
      </c>
      <c r="P659" s="31"/>
      <c r="Q659" s="37" t="s">
        <v>55</v>
      </c>
    </row>
    <row r="660" spans="1:17" s="71" customFormat="1" ht="14.25">
      <c r="A660" s="100"/>
      <c r="B660" s="138">
        <v>4.8400000000000007</v>
      </c>
      <c r="C660" s="138">
        <v>5.0400000000000009</v>
      </c>
      <c r="D660" s="138">
        <v>5.080000000000001</v>
      </c>
      <c r="E660" s="138">
        <v>6.3000000000000016</v>
      </c>
      <c r="F660" s="138">
        <v>7.1000000000000014</v>
      </c>
      <c r="G660" s="138">
        <v>15.500000000000004</v>
      </c>
      <c r="H660" s="138">
        <v>17.840000000000003</v>
      </c>
      <c r="I660" s="138">
        <v>20.000000000000004</v>
      </c>
      <c r="J660" s="138">
        <v>19.800000000000004</v>
      </c>
      <c r="K660" s="138">
        <v>28.500000000000007</v>
      </c>
      <c r="L660" s="138">
        <v>25.700000000000006</v>
      </c>
      <c r="M660" s="138">
        <v>27.000000000000004</v>
      </c>
      <c r="N660" s="145">
        <v>26.6</v>
      </c>
      <c r="O660" s="145">
        <v>27.1</v>
      </c>
      <c r="P660" s="38"/>
      <c r="Q660" s="39" t="s">
        <v>56</v>
      </c>
    </row>
    <row r="661" spans="1:17" s="3" customFormat="1" ht="14.25">
      <c r="A661" s="101"/>
      <c r="B661" s="146">
        <v>5.5936626078952214</v>
      </c>
      <c r="C661" s="146">
        <v>5.2065968965799376</v>
      </c>
      <c r="D661" s="146">
        <v>5.9096335329284457</v>
      </c>
      <c r="E661" s="146">
        <v>7.462689998290637</v>
      </c>
      <c r="F661" s="146">
        <v>12.739138217414652</v>
      </c>
      <c r="G661" s="146">
        <v>18.182345009286298</v>
      </c>
      <c r="H661" s="146">
        <v>19.535940187695328</v>
      </c>
      <c r="I661" s="146">
        <v>20.818599233349055</v>
      </c>
      <c r="J661" s="146">
        <v>28.04429078438816</v>
      </c>
      <c r="K661" s="146">
        <v>29.699623926301662</v>
      </c>
      <c r="L661" s="146">
        <v>28.122838739330554</v>
      </c>
      <c r="M661" s="146">
        <v>32.908496478408694</v>
      </c>
      <c r="N661" s="147">
        <v>28.12795205479452</v>
      </c>
      <c r="O661" s="149" t="str">
        <f>VLOOKUP($P661,Price!$A$1:$F$1200,6,FALSE)</f>
        <v>55.25</v>
      </c>
      <c r="P661" s="148" t="s">
        <v>1377</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f t="shared" ref="C663:O663" si="132">+C656/C650/100</f>
        <v>-1.4102019933488836</v>
      </c>
      <c r="D663" s="102">
        <f t="shared" si="132"/>
        <v>0.18547901332380667</v>
      </c>
      <c r="E663" s="103">
        <f t="shared" si="132"/>
        <v>0.36545863712458265</v>
      </c>
      <c r="F663" s="102">
        <f t="shared" si="132"/>
        <v>0.17350621234249622</v>
      </c>
      <c r="G663" s="103">
        <f t="shared" si="132"/>
        <v>-0.70494251162722832</v>
      </c>
      <c r="H663" s="102">
        <f t="shared" si="132"/>
        <v>0.89089212356586056</v>
      </c>
      <c r="I663" s="103">
        <f t="shared" si="132"/>
        <v>-6.3627642678707481</v>
      </c>
      <c r="J663" s="102">
        <f t="shared" si="132"/>
        <v>2.7673372080194651</v>
      </c>
      <c r="K663" s="103">
        <f t="shared" si="132"/>
        <v>29.949584735192257</v>
      </c>
      <c r="L663" s="102">
        <f t="shared" si="132"/>
        <v>0.79278751246117507</v>
      </c>
      <c r="M663" s="103">
        <f t="shared" si="132"/>
        <v>1.947658258224362</v>
      </c>
      <c r="N663" s="104">
        <f t="shared" si="132"/>
        <v>-1.0853269925863132</v>
      </c>
      <c r="O663" s="104">
        <f t="shared" si="132"/>
        <v>-53.778143358246126</v>
      </c>
      <c r="P663" s="28"/>
      <c r="Q663" s="89" t="s">
        <v>65</v>
      </c>
    </row>
    <row r="664" spans="1:17">
      <c r="B664" s="105"/>
      <c r="D664" s="105"/>
      <c r="F664" s="105"/>
      <c r="H664" s="105"/>
      <c r="I664" s="106"/>
      <c r="J664" s="107"/>
      <c r="K664" s="106"/>
      <c r="L664" s="107"/>
      <c r="M664" s="106"/>
      <c r="N664" s="108"/>
      <c r="O664" s="135"/>
      <c r="P664" s="30"/>
      <c r="Q664" s="90" t="s">
        <v>66</v>
      </c>
    </row>
    <row r="665" spans="1:17">
      <c r="B665" s="48">
        <f t="shared" ref="B665:O668" si="133">($P655-B655)/$P655</f>
        <v>-1.9061533544716531E-2</v>
      </c>
      <c r="C665" s="49">
        <f t="shared" si="133"/>
        <v>0.17817798614754543</v>
      </c>
      <c r="D665" s="48">
        <f t="shared" si="133"/>
        <v>0.26930986632641085</v>
      </c>
      <c r="E665" s="49">
        <f t="shared" si="133"/>
        <v>0.13141628358919544</v>
      </c>
      <c r="F665" s="48">
        <f t="shared" si="133"/>
        <v>1.6455093052942075E-2</v>
      </c>
      <c r="G665" s="49">
        <f t="shared" si="133"/>
        <v>-0.26951081181156039</v>
      </c>
      <c r="H665" s="48">
        <f t="shared" si="133"/>
        <v>-9.4838064083455076E-3</v>
      </c>
      <c r="I665" s="49">
        <f t="shared" si="133"/>
        <v>1.4383505723786261E-2</v>
      </c>
      <c r="J665" s="48">
        <f t="shared" si="133"/>
        <v>-4.8498603598045441E-2</v>
      </c>
      <c r="K665" s="49">
        <f t="shared" si="133"/>
        <v>5.7951882613301885E-2</v>
      </c>
      <c r="L665" s="48">
        <f t="shared" si="133"/>
        <v>0.16775893289613344</v>
      </c>
      <c r="M665" s="49">
        <f t="shared" si="133"/>
        <v>8.7398900584729572E-2</v>
      </c>
      <c r="N665" s="50">
        <f t="shared" si="133"/>
        <v>0.22788905363498643</v>
      </c>
      <c r="O665" s="50">
        <f t="shared" si="133"/>
        <v>-0.38719062371722179</v>
      </c>
      <c r="P665" s="31"/>
      <c r="Q665" s="51" t="s">
        <v>67</v>
      </c>
    </row>
    <row r="666" spans="1:17">
      <c r="B666" s="48">
        <f t="shared" si="133"/>
        <v>0.4149338881617593</v>
      </c>
      <c r="C666" s="49">
        <f t="shared" si="133"/>
        <v>0.37438645359144801</v>
      </c>
      <c r="D666" s="48">
        <f t="shared" si="133"/>
        <v>0.57467208872255537</v>
      </c>
      <c r="E666" s="49">
        <f t="shared" si="133"/>
        <v>0.59435313037074688</v>
      </c>
      <c r="F666" s="48">
        <f t="shared" si="133"/>
        <v>0.59017176001442928</v>
      </c>
      <c r="G666" s="49">
        <f t="shared" si="133"/>
        <v>5.1440358622835119E-3</v>
      </c>
      <c r="H666" s="48">
        <f t="shared" si="133"/>
        <v>0.16149693159127843</v>
      </c>
      <c r="I666" s="49">
        <f t="shared" si="133"/>
        <v>6.6453669099666296E-2</v>
      </c>
      <c r="J666" s="48">
        <f t="shared" si="133"/>
        <v>-0.12421838476863177</v>
      </c>
      <c r="K666" s="49">
        <f t="shared" si="133"/>
        <v>-0.17706968574887164</v>
      </c>
      <c r="L666" s="48">
        <f t="shared" si="133"/>
        <v>0.15092265729274271</v>
      </c>
      <c r="M666" s="49">
        <f t="shared" si="133"/>
        <v>0.12199552707306296</v>
      </c>
      <c r="N666" s="50">
        <f t="shared" si="133"/>
        <v>-4.3227818810252921E-2</v>
      </c>
      <c r="O666" s="50">
        <f t="shared" si="133"/>
        <v>-1.0724662999160777</v>
      </c>
      <c r="P666" s="31"/>
      <c r="Q666" s="51" t="s">
        <v>68</v>
      </c>
    </row>
    <row r="667" spans="1:17">
      <c r="B667" s="48">
        <f t="shared" si="133"/>
        <v>0.69381281647440196</v>
      </c>
      <c r="C667" s="49">
        <f t="shared" si="133"/>
        <v>0.70178736354145776</v>
      </c>
      <c r="D667" s="48">
        <f t="shared" si="133"/>
        <v>0.67580770784369304</v>
      </c>
      <c r="E667" s="49">
        <f t="shared" si="133"/>
        <v>0.63994135703296628</v>
      </c>
      <c r="F667" s="48">
        <f t="shared" si="133"/>
        <v>0.50741841052298453</v>
      </c>
      <c r="G667" s="49">
        <f t="shared" si="133"/>
        <v>0.19393504944904605</v>
      </c>
      <c r="H667" s="48">
        <f t="shared" si="133"/>
        <v>0.13866030657442832</v>
      </c>
      <c r="I667" s="49">
        <f t="shared" si="133"/>
        <v>0.12487297675835786</v>
      </c>
      <c r="J667" s="48">
        <f t="shared" si="133"/>
        <v>-1.5725883059283026E-2</v>
      </c>
      <c r="K667" s="49">
        <f t="shared" si="133"/>
        <v>-0.10399042412575288</v>
      </c>
      <c r="L667" s="48">
        <f t="shared" si="133"/>
        <v>4.7176599181359018E-2</v>
      </c>
      <c r="M667" s="49">
        <f t="shared" si="133"/>
        <v>-7.0364593277541396E-2</v>
      </c>
      <c r="N667" s="50">
        <f t="shared" si="133"/>
        <v>-0.1206289820515685</v>
      </c>
      <c r="O667" s="50">
        <f t="shared" si="133"/>
        <v>-0.30829262364729854</v>
      </c>
      <c r="P667" s="31"/>
      <c r="Q667" s="51" t="s">
        <v>69</v>
      </c>
    </row>
    <row r="668" spans="1:17">
      <c r="B668" s="48">
        <f t="shared" si="133"/>
        <v>0.65322474336118408</v>
      </c>
      <c r="C668" s="49">
        <f t="shared" si="133"/>
        <v>0.68290458667402576</v>
      </c>
      <c r="D668" s="48">
        <f t="shared" si="133"/>
        <v>0.65686641759375208</v>
      </c>
      <c r="E668" s="49">
        <f t="shared" si="133"/>
        <v>0.58964907147857226</v>
      </c>
      <c r="F668" s="48">
        <f t="shared" si="133"/>
        <v>0.36804037112481619</v>
      </c>
      <c r="G668" s="49">
        <f t="shared" si="133"/>
        <v>9.1951065316129066E-2</v>
      </c>
      <c r="H668" s="48">
        <f t="shared" si="133"/>
        <v>0.15009378958008271</v>
      </c>
      <c r="I668" s="49">
        <f t="shared" si="133"/>
        <v>0.12242787743077085</v>
      </c>
      <c r="J668" s="48">
        <f t="shared" si="133"/>
        <v>-5.4407800981790086E-2</v>
      </c>
      <c r="K668" s="49">
        <f t="shared" si="133"/>
        <v>-0.11818453726525381</v>
      </c>
      <c r="L668" s="48">
        <f t="shared" si="133"/>
        <v>-1.2096997843583314E-3</v>
      </c>
      <c r="M668" s="49">
        <f t="shared" si="133"/>
        <v>-8.3486076415248051E-2</v>
      </c>
      <c r="N668" s="50">
        <f t="shared" si="133"/>
        <v>4.2909171699751301E-2</v>
      </c>
      <c r="O668" s="50">
        <f t="shared" si="133"/>
        <v>-0.37486218089646139</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f t="shared" ref="B670:M670" si="134">AVERAGE(B665:B669)</f>
        <v>0.43572747861315719</v>
      </c>
      <c r="C670" s="110">
        <f t="shared" si="134"/>
        <v>0.48431409748861926</v>
      </c>
      <c r="D670" s="109">
        <f t="shared" si="134"/>
        <v>0.54416402012160281</v>
      </c>
      <c r="E670" s="110">
        <f t="shared" si="134"/>
        <v>0.48883996061787022</v>
      </c>
      <c r="F670" s="109">
        <f t="shared" si="134"/>
        <v>0.37052140867879302</v>
      </c>
      <c r="G670" s="110">
        <f t="shared" si="134"/>
        <v>5.3798347039745592E-3</v>
      </c>
      <c r="H670" s="109">
        <f t="shared" si="134"/>
        <v>0.11019180533436099</v>
      </c>
      <c r="I670" s="110">
        <f t="shared" si="134"/>
        <v>8.2034507253145317E-2</v>
      </c>
      <c r="J670" s="52">
        <f t="shared" si="134"/>
        <v>-6.0712668101937581E-2</v>
      </c>
      <c r="K670" s="53">
        <f t="shared" si="134"/>
        <v>-8.5323191131644105E-2</v>
      </c>
      <c r="L670" s="52">
        <f t="shared" si="134"/>
        <v>9.1162122396469217E-2</v>
      </c>
      <c r="M670" s="53">
        <f t="shared" si="134"/>
        <v>1.3885939491250769E-2</v>
      </c>
      <c r="N670" s="54">
        <f>AVERAGE(N665:N669)</f>
        <v>-0.17861171510541674</v>
      </c>
      <c r="O670" s="54">
        <f>AVERAGE(O665:O669)</f>
        <v>-0.6285623456354118</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0.12</v>
      </c>
      <c r="D672" s="56">
        <f t="shared" ref="D672:N672" si="135">+C$651+C672</f>
        <v>0.24</v>
      </c>
      <c r="E672" s="56">
        <f t="shared" si="135"/>
        <v>0.36</v>
      </c>
      <c r="F672" s="56">
        <f t="shared" si="135"/>
        <v>0.48</v>
      </c>
      <c r="G672" s="56">
        <f t="shared" si="135"/>
        <v>0.6</v>
      </c>
      <c r="H672" s="56">
        <f t="shared" si="135"/>
        <v>0.72</v>
      </c>
      <c r="I672" s="56">
        <f t="shared" si="135"/>
        <v>0.84</v>
      </c>
      <c r="J672" s="56">
        <f t="shared" si="135"/>
        <v>0.96</v>
      </c>
      <c r="K672" s="56">
        <f t="shared" si="135"/>
        <v>1.1199999999999999</v>
      </c>
      <c r="L672" s="56">
        <f t="shared" si="135"/>
        <v>1.2799999999999998</v>
      </c>
      <c r="M672" s="56">
        <f t="shared" si="135"/>
        <v>1.9599999999999997</v>
      </c>
      <c r="N672" s="57">
        <f t="shared" si="135"/>
        <v>2.6799999999999997</v>
      </c>
      <c r="O672" s="57">
        <f>+N$651+N672</f>
        <v>3.4</v>
      </c>
      <c r="P672" s="31"/>
      <c r="Q672" s="36" t="s">
        <v>74</v>
      </c>
    </row>
    <row r="673" spans="1:17" s="3" customFormat="1" ht="14.25">
      <c r="B673" s="58">
        <f>+B$661+B672</f>
        <v>5.5936626078952214</v>
      </c>
      <c r="C673" s="59">
        <f t="shared" ref="C673:O673" si="136">+C$661+C672</f>
        <v>5.3265968965799377</v>
      </c>
      <c r="D673" s="59">
        <f t="shared" si="136"/>
        <v>6.1496335329284459</v>
      </c>
      <c r="E673" s="59">
        <f t="shared" si="136"/>
        <v>7.8226899982906373</v>
      </c>
      <c r="F673" s="59">
        <f t="shared" si="136"/>
        <v>13.219138217414653</v>
      </c>
      <c r="G673" s="59">
        <f t="shared" si="136"/>
        <v>18.782345009286299</v>
      </c>
      <c r="H673" s="59">
        <f t="shared" si="136"/>
        <v>20.255940187695327</v>
      </c>
      <c r="I673" s="59">
        <f t="shared" si="136"/>
        <v>21.658599233349054</v>
      </c>
      <c r="J673" s="59">
        <f t="shared" si="136"/>
        <v>29.004290784388161</v>
      </c>
      <c r="K673" s="59">
        <f t="shared" si="136"/>
        <v>30.819623926301663</v>
      </c>
      <c r="L673" s="59">
        <f t="shared" si="136"/>
        <v>29.402838739330555</v>
      </c>
      <c r="M673" s="59">
        <f t="shared" si="136"/>
        <v>34.868496478408694</v>
      </c>
      <c r="N673" s="60">
        <f t="shared" si="136"/>
        <v>30.807952054794519</v>
      </c>
      <c r="O673" s="60">
        <f t="shared" si="136"/>
        <v>58.65</v>
      </c>
      <c r="P673" s="31"/>
      <c r="Q673" s="36" t="s">
        <v>75</v>
      </c>
    </row>
    <row r="674" spans="1:17" s="3" customFormat="1" ht="14.25">
      <c r="B674" s="72"/>
      <c r="I674" s="61"/>
      <c r="J674" s="61"/>
      <c r="K674" s="61"/>
      <c r="L674" s="61"/>
      <c r="M674" s="61"/>
      <c r="N674" s="62"/>
      <c r="O674" s="62">
        <f>+O673/B673-1</f>
        <v>9.4850800113002833</v>
      </c>
      <c r="P674" s="31"/>
      <c r="Q674" s="63" t="s">
        <v>76</v>
      </c>
    </row>
    <row r="675" spans="1:17" s="70" customFormat="1" ht="14.25">
      <c r="A675" s="64"/>
      <c r="B675" s="65"/>
      <c r="C675" s="66">
        <f>RATE(C$348-$B$348,,-$B673,C673)</f>
        <v>-4.7744336767528942E-2</v>
      </c>
      <c r="D675" s="66">
        <f t="shared" ref="D675:O675" si="137">RATE(D$348-$B$348,,-$B673,D673)</f>
        <v>4.8519433830167852E-2</v>
      </c>
      <c r="E675" s="66">
        <f t="shared" si="137"/>
        <v>0.11828702035945018</v>
      </c>
      <c r="F675" s="66">
        <f t="shared" si="137"/>
        <v>0.23987161899663459</v>
      </c>
      <c r="G675" s="66">
        <f t="shared" si="137"/>
        <v>0.27412110400624429</v>
      </c>
      <c r="H675" s="66">
        <f t="shared" si="137"/>
        <v>0.23920366652264891</v>
      </c>
      <c r="I675" s="66">
        <f t="shared" si="137"/>
        <v>0.21336254697323398</v>
      </c>
      <c r="J675" s="66">
        <f t="shared" si="137"/>
        <v>0.22841680166322093</v>
      </c>
      <c r="K675" s="66">
        <f t="shared" si="137"/>
        <v>0.20878175531894891</v>
      </c>
      <c r="L675" s="66">
        <f t="shared" si="137"/>
        <v>0.18050899193335032</v>
      </c>
      <c r="M675" s="66">
        <f t="shared" si="137"/>
        <v>0.18099705316486397</v>
      </c>
      <c r="N675" s="67">
        <f t="shared" si="137"/>
        <v>0.15278207141534797</v>
      </c>
      <c r="O675" s="67">
        <f t="shared" si="137"/>
        <v>0.19813434934859553</v>
      </c>
      <c r="P675" s="68"/>
      <c r="Q675" s="69" t="s">
        <v>77</v>
      </c>
    </row>
    <row r="676" spans="1:17" s="3" customFormat="1" ht="14.25">
      <c r="B676" s="55"/>
      <c r="C676" s="56"/>
      <c r="D676" s="56">
        <f t="shared" ref="D676:N676" si="138">+C$651+C676</f>
        <v>0.12</v>
      </c>
      <c r="E676" s="56">
        <f t="shared" si="138"/>
        <v>0.24</v>
      </c>
      <c r="F676" s="56">
        <f t="shared" si="138"/>
        <v>0.36</v>
      </c>
      <c r="G676" s="56">
        <f t="shared" si="138"/>
        <v>0.48</v>
      </c>
      <c r="H676" s="56">
        <f t="shared" si="138"/>
        <v>0.6</v>
      </c>
      <c r="I676" s="56">
        <f t="shared" si="138"/>
        <v>0.72</v>
      </c>
      <c r="J676" s="56">
        <f t="shared" si="138"/>
        <v>0.84</v>
      </c>
      <c r="K676" s="56">
        <f t="shared" si="138"/>
        <v>1</v>
      </c>
      <c r="L676" s="56">
        <f t="shared" si="138"/>
        <v>1.1599999999999999</v>
      </c>
      <c r="M676" s="56">
        <f t="shared" si="138"/>
        <v>1.8399999999999999</v>
      </c>
      <c r="N676" s="57">
        <f t="shared" si="138"/>
        <v>2.56</v>
      </c>
      <c r="O676" s="57">
        <f>+N$651+N676</f>
        <v>3.2800000000000002</v>
      </c>
      <c r="P676" s="31"/>
      <c r="Q676" s="36" t="s">
        <v>74</v>
      </c>
    </row>
    <row r="677" spans="1:17" s="3" customFormat="1" ht="14.25">
      <c r="B677" s="58"/>
      <c r="C677" s="59">
        <f t="shared" ref="C677:O677" si="139">+C$661+C676</f>
        <v>5.2065968965799376</v>
      </c>
      <c r="D677" s="59">
        <f t="shared" si="139"/>
        <v>6.0296335329284458</v>
      </c>
      <c r="E677" s="59">
        <f t="shared" si="139"/>
        <v>7.7026899982906372</v>
      </c>
      <c r="F677" s="59">
        <f t="shared" si="139"/>
        <v>13.099138217414652</v>
      </c>
      <c r="G677" s="59">
        <f t="shared" si="139"/>
        <v>18.662345009286298</v>
      </c>
      <c r="H677" s="59">
        <f t="shared" si="139"/>
        <v>20.135940187695329</v>
      </c>
      <c r="I677" s="59">
        <f t="shared" si="139"/>
        <v>21.538599233349053</v>
      </c>
      <c r="J677" s="59">
        <f t="shared" si="139"/>
        <v>28.88429078438816</v>
      </c>
      <c r="K677" s="59">
        <f t="shared" si="139"/>
        <v>30.699623926301662</v>
      </c>
      <c r="L677" s="59">
        <f t="shared" si="139"/>
        <v>29.282838739330554</v>
      </c>
      <c r="M677" s="59">
        <f t="shared" si="139"/>
        <v>34.748496478408697</v>
      </c>
      <c r="N677" s="60">
        <f t="shared" si="139"/>
        <v>30.687952054794518</v>
      </c>
      <c r="O677" s="60">
        <f t="shared" si="139"/>
        <v>58.53</v>
      </c>
      <c r="P677" s="31"/>
      <c r="Q677" s="36" t="s">
        <v>75</v>
      </c>
    </row>
    <row r="678" spans="1:17" s="3" customFormat="1" ht="14.25">
      <c r="B678" s="72"/>
      <c r="I678" s="61"/>
      <c r="J678" s="61"/>
      <c r="K678" s="61"/>
      <c r="L678" s="61"/>
      <c r="M678" s="61"/>
      <c r="N678" s="62"/>
      <c r="O678" s="62">
        <f>+O677/C677-1</f>
        <v>10.241507872147094</v>
      </c>
      <c r="P678" s="31"/>
      <c r="Q678" s="63" t="s">
        <v>76</v>
      </c>
    </row>
    <row r="679" spans="1:17" s="70" customFormat="1" ht="14.25">
      <c r="A679" s="64"/>
      <c r="B679" s="65"/>
      <c r="C679" s="66"/>
      <c r="D679" s="66">
        <f>RATE(D$348-$C$348,,-$C677,D677)</f>
        <v>0.15807573597432462</v>
      </c>
      <c r="E679" s="66">
        <f t="shared" ref="E679:O679" si="140">RATE(E$348-$C$348,,-$C677,E677)</f>
        <v>0.21630987365020851</v>
      </c>
      <c r="F679" s="66">
        <f t="shared" si="140"/>
        <v>0.36007520480250815</v>
      </c>
      <c r="G679" s="66">
        <f t="shared" si="140"/>
        <v>0.37595130571786589</v>
      </c>
      <c r="H679" s="66">
        <f t="shared" si="140"/>
        <v>0.31064052274989201</v>
      </c>
      <c r="I679" s="66">
        <f t="shared" si="140"/>
        <v>0.26700185301445922</v>
      </c>
      <c r="J679" s="66">
        <f t="shared" si="140"/>
        <v>0.2773241037689399</v>
      </c>
      <c r="K679" s="66">
        <f t="shared" si="140"/>
        <v>0.24830982160883444</v>
      </c>
      <c r="L679" s="66">
        <f t="shared" si="140"/>
        <v>0.21154601484121344</v>
      </c>
      <c r="M679" s="66">
        <f t="shared" si="140"/>
        <v>0.20903314306730275</v>
      </c>
      <c r="N679" s="67">
        <f t="shared" si="140"/>
        <v>0.17499936521066747</v>
      </c>
      <c r="O679" s="67">
        <f t="shared" si="140"/>
        <v>0.22340067020707113</v>
      </c>
      <c r="P679" s="68"/>
      <c r="Q679" s="69" t="s">
        <v>77</v>
      </c>
    </row>
    <row r="680" spans="1:17" s="3" customFormat="1" ht="14.25">
      <c r="B680" s="55"/>
      <c r="C680" s="56"/>
      <c r="D680" s="56"/>
      <c r="E680" s="56">
        <f t="shared" ref="E680:N680" si="141">+D$651+D680</f>
        <v>0.12</v>
      </c>
      <c r="F680" s="56">
        <f t="shared" si="141"/>
        <v>0.24</v>
      </c>
      <c r="G680" s="56">
        <f t="shared" si="141"/>
        <v>0.36</v>
      </c>
      <c r="H680" s="56">
        <f t="shared" si="141"/>
        <v>0.48</v>
      </c>
      <c r="I680" s="56">
        <f t="shared" si="141"/>
        <v>0.6</v>
      </c>
      <c r="J680" s="56">
        <f t="shared" si="141"/>
        <v>0.72</v>
      </c>
      <c r="K680" s="56">
        <f t="shared" si="141"/>
        <v>0.88</v>
      </c>
      <c r="L680" s="56">
        <f t="shared" si="141"/>
        <v>1.04</v>
      </c>
      <c r="M680" s="56">
        <f t="shared" si="141"/>
        <v>1.72</v>
      </c>
      <c r="N680" s="57">
        <f t="shared" si="141"/>
        <v>2.44</v>
      </c>
      <c r="O680" s="57">
        <f>+N$651+N680</f>
        <v>3.16</v>
      </c>
      <c r="P680" s="31"/>
      <c r="Q680" s="36" t="s">
        <v>74</v>
      </c>
    </row>
    <row r="681" spans="1:17" s="3" customFormat="1" ht="14.25">
      <c r="B681" s="58"/>
      <c r="C681" s="59"/>
      <c r="D681" s="59">
        <f t="shared" ref="D681:O681" si="142">+D$661+D680</f>
        <v>5.9096335329284457</v>
      </c>
      <c r="E681" s="59">
        <f t="shared" si="142"/>
        <v>7.5826899982906371</v>
      </c>
      <c r="F681" s="59">
        <f t="shared" si="142"/>
        <v>12.979138217414652</v>
      </c>
      <c r="G681" s="59">
        <f t="shared" si="142"/>
        <v>18.542345009286297</v>
      </c>
      <c r="H681" s="59">
        <f t="shared" si="142"/>
        <v>20.015940187695328</v>
      </c>
      <c r="I681" s="59">
        <f t="shared" si="142"/>
        <v>21.418599233349056</v>
      </c>
      <c r="J681" s="59">
        <f t="shared" si="142"/>
        <v>28.764290784388159</v>
      </c>
      <c r="K681" s="59">
        <f t="shared" si="142"/>
        <v>30.579623926301661</v>
      </c>
      <c r="L681" s="59">
        <f t="shared" si="142"/>
        <v>29.162838739330553</v>
      </c>
      <c r="M681" s="59">
        <f t="shared" si="142"/>
        <v>34.628496478408692</v>
      </c>
      <c r="N681" s="60">
        <f t="shared" si="142"/>
        <v>30.567952054794521</v>
      </c>
      <c r="O681" s="60">
        <f t="shared" si="142"/>
        <v>58.41</v>
      </c>
      <c r="P681" s="31"/>
      <c r="Q681" s="36" t="s">
        <v>75</v>
      </c>
    </row>
    <row r="682" spans="1:17" s="3" customFormat="1" ht="14.25">
      <c r="B682" s="72"/>
      <c r="I682" s="61"/>
      <c r="J682" s="61"/>
      <c r="K682" s="61"/>
      <c r="L682" s="61"/>
      <c r="M682" s="61"/>
      <c r="N682" s="62"/>
      <c r="O682" s="62">
        <f>+O681/D681-1</f>
        <v>8.8838616091065195</v>
      </c>
      <c r="P682" s="31"/>
      <c r="Q682" s="63" t="s">
        <v>76</v>
      </c>
    </row>
    <row r="683" spans="1:17" s="70" customFormat="1" ht="14.25">
      <c r="A683" s="64"/>
      <c r="B683" s="65"/>
      <c r="C683" s="66"/>
      <c r="D683" s="66"/>
      <c r="E683" s="66">
        <f>RATE(E$348-$D$348,,-$D681,E681)</f>
        <v>0.2831066352997913</v>
      </c>
      <c r="F683" s="66">
        <f t="shared" ref="F683:O683" si="143">RATE(F$348-$D$348,,-$D681,F681)</f>
        <v>0.48198106066636515</v>
      </c>
      <c r="G683" s="66">
        <f t="shared" si="143"/>
        <v>0.46397851243019422</v>
      </c>
      <c r="H683" s="66">
        <f t="shared" si="143"/>
        <v>0.35660639836654423</v>
      </c>
      <c r="I683" s="66">
        <f t="shared" si="143"/>
        <v>0.29373730990766056</v>
      </c>
      <c r="J683" s="66">
        <f t="shared" si="143"/>
        <v>0.30181374709041076</v>
      </c>
      <c r="K683" s="66">
        <f t="shared" si="143"/>
        <v>0.26468292694470746</v>
      </c>
      <c r="L683" s="66">
        <f t="shared" si="143"/>
        <v>0.22083973447351871</v>
      </c>
      <c r="M683" s="66">
        <f t="shared" si="143"/>
        <v>0.21708029667928172</v>
      </c>
      <c r="N683" s="67">
        <f t="shared" si="143"/>
        <v>0.17861124223801764</v>
      </c>
      <c r="O683" s="67">
        <f t="shared" si="143"/>
        <v>0.23153817285147185</v>
      </c>
      <c r="P683" s="68"/>
      <c r="Q683" s="69" t="s">
        <v>77</v>
      </c>
    </row>
    <row r="684" spans="1:17" s="3" customFormat="1" ht="14.25">
      <c r="B684" s="55"/>
      <c r="C684" s="56"/>
      <c r="D684" s="56"/>
      <c r="E684" s="56"/>
      <c r="F684" s="56">
        <f t="shared" ref="F684:N684" si="144">+E$651+E684</f>
        <v>0.12</v>
      </c>
      <c r="G684" s="56">
        <f t="shared" si="144"/>
        <v>0.24</v>
      </c>
      <c r="H684" s="56">
        <f t="shared" si="144"/>
        <v>0.36</v>
      </c>
      <c r="I684" s="56">
        <f t="shared" si="144"/>
        <v>0.48</v>
      </c>
      <c r="J684" s="56">
        <f t="shared" si="144"/>
        <v>0.6</v>
      </c>
      <c r="K684" s="56">
        <f t="shared" si="144"/>
        <v>0.76</v>
      </c>
      <c r="L684" s="56">
        <f t="shared" si="144"/>
        <v>0.92</v>
      </c>
      <c r="M684" s="56">
        <f t="shared" si="144"/>
        <v>1.6</v>
      </c>
      <c r="N684" s="57">
        <f t="shared" si="144"/>
        <v>2.3200000000000003</v>
      </c>
      <c r="O684" s="57">
        <f>+N$651+N684</f>
        <v>3.0400000000000005</v>
      </c>
      <c r="P684" s="31"/>
      <c r="Q684" s="36" t="s">
        <v>74</v>
      </c>
    </row>
    <row r="685" spans="1:17" s="3" customFormat="1" ht="14.25">
      <c r="B685" s="58"/>
      <c r="C685" s="59"/>
      <c r="D685" s="59"/>
      <c r="E685" s="59">
        <f t="shared" ref="E685:O685" si="145">+E$661+E684</f>
        <v>7.462689998290637</v>
      </c>
      <c r="F685" s="59">
        <f t="shared" si="145"/>
        <v>12.859138217414651</v>
      </c>
      <c r="G685" s="59">
        <f t="shared" si="145"/>
        <v>18.422345009286296</v>
      </c>
      <c r="H685" s="59">
        <f t="shared" si="145"/>
        <v>19.895940187695327</v>
      </c>
      <c r="I685" s="59">
        <f t="shared" si="145"/>
        <v>21.298599233349055</v>
      </c>
      <c r="J685" s="59">
        <f t="shared" si="145"/>
        <v>28.644290784388161</v>
      </c>
      <c r="K685" s="59">
        <f t="shared" si="145"/>
        <v>30.459623926301663</v>
      </c>
      <c r="L685" s="59">
        <f t="shared" si="145"/>
        <v>29.042838739330556</v>
      </c>
      <c r="M685" s="59">
        <f t="shared" si="145"/>
        <v>34.508496478408695</v>
      </c>
      <c r="N685" s="60">
        <f t="shared" si="145"/>
        <v>30.44795205479452</v>
      </c>
      <c r="O685" s="60">
        <f t="shared" si="145"/>
        <v>58.29</v>
      </c>
      <c r="P685" s="31"/>
      <c r="Q685" s="36" t="s">
        <v>75</v>
      </c>
    </row>
    <row r="686" spans="1:17" s="3" customFormat="1" ht="14.25">
      <c r="B686" s="72"/>
      <c r="I686" s="61"/>
      <c r="J686" s="61"/>
      <c r="K686" s="61"/>
      <c r="L686" s="61"/>
      <c r="M686" s="61"/>
      <c r="N686" s="62"/>
      <c r="O686" s="62">
        <f>+O685/E685-1</f>
        <v>6.8108564087951651</v>
      </c>
      <c r="P686" s="31"/>
      <c r="Q686" s="63" t="s">
        <v>76</v>
      </c>
    </row>
    <row r="687" spans="1:17" s="70" customFormat="1" ht="14.25">
      <c r="A687" s="64"/>
      <c r="B687" s="65"/>
      <c r="C687" s="66"/>
      <c r="D687" s="66"/>
      <c r="E687" s="66"/>
      <c r="F687" s="66">
        <f>RATE(F$348-$E$348,,-$E685,F685)</f>
        <v>0.72312372889133747</v>
      </c>
      <c r="G687" s="66">
        <f t="shared" ref="G687:O687" si="146">RATE(G$348-$E$348,,-$E685,G685)</f>
        <v>0.57117570508742932</v>
      </c>
      <c r="H687" s="66">
        <f t="shared" si="146"/>
        <v>0.38661647238253555</v>
      </c>
      <c r="I687" s="66">
        <f t="shared" si="146"/>
        <v>0.29976222255873564</v>
      </c>
      <c r="J687" s="66">
        <f t="shared" si="146"/>
        <v>0.30866514181665533</v>
      </c>
      <c r="K687" s="66">
        <f t="shared" si="146"/>
        <v>0.26416818381017582</v>
      </c>
      <c r="L687" s="66">
        <f t="shared" si="146"/>
        <v>0.21424475851086139</v>
      </c>
      <c r="M687" s="66">
        <f t="shared" si="146"/>
        <v>0.21095729984583378</v>
      </c>
      <c r="N687" s="67">
        <f t="shared" si="146"/>
        <v>0.16909932436623668</v>
      </c>
      <c r="O687" s="67">
        <f t="shared" si="146"/>
        <v>0.22820218424802208</v>
      </c>
      <c r="P687" s="68"/>
      <c r="Q687" s="69" t="s">
        <v>77</v>
      </c>
    </row>
    <row r="688" spans="1:17" s="3" customFormat="1" ht="14.25">
      <c r="B688" s="55"/>
      <c r="C688" s="56"/>
      <c r="D688" s="56"/>
      <c r="E688" s="56"/>
      <c r="F688" s="56"/>
      <c r="G688" s="56">
        <f t="shared" ref="G688:N688" si="147">+F$651+F688</f>
        <v>0.12</v>
      </c>
      <c r="H688" s="56">
        <f t="shared" si="147"/>
        <v>0.24</v>
      </c>
      <c r="I688" s="56">
        <f t="shared" si="147"/>
        <v>0.36</v>
      </c>
      <c r="J688" s="56">
        <f t="shared" si="147"/>
        <v>0.48</v>
      </c>
      <c r="K688" s="56">
        <f t="shared" si="147"/>
        <v>0.64</v>
      </c>
      <c r="L688" s="56">
        <f t="shared" si="147"/>
        <v>0.8</v>
      </c>
      <c r="M688" s="56">
        <f t="shared" si="147"/>
        <v>1.48</v>
      </c>
      <c r="N688" s="57">
        <f t="shared" si="147"/>
        <v>2.2000000000000002</v>
      </c>
      <c r="O688" s="57">
        <f>+N$651+N688</f>
        <v>2.9200000000000004</v>
      </c>
      <c r="P688" s="31"/>
      <c r="Q688" s="36" t="s">
        <v>74</v>
      </c>
    </row>
    <row r="689" spans="1:17" s="3" customFormat="1" ht="14.25">
      <c r="B689" s="58"/>
      <c r="C689" s="59"/>
      <c r="D689" s="59"/>
      <c r="E689" s="59"/>
      <c r="F689" s="59">
        <f t="shared" ref="F689:O689" si="148">+F$661+F688</f>
        <v>12.739138217414652</v>
      </c>
      <c r="G689" s="59">
        <f t="shared" si="148"/>
        <v>18.302345009286299</v>
      </c>
      <c r="H689" s="59">
        <f t="shared" si="148"/>
        <v>19.775940187695326</v>
      </c>
      <c r="I689" s="59">
        <f t="shared" si="148"/>
        <v>21.178599233349054</v>
      </c>
      <c r="J689" s="59">
        <f t="shared" si="148"/>
        <v>28.52429078438816</v>
      </c>
      <c r="K689" s="59">
        <f t="shared" si="148"/>
        <v>30.339623926301662</v>
      </c>
      <c r="L689" s="59">
        <f t="shared" si="148"/>
        <v>28.922838739330555</v>
      </c>
      <c r="M689" s="59">
        <f t="shared" si="148"/>
        <v>34.38849647840869</v>
      </c>
      <c r="N689" s="60">
        <f t="shared" si="148"/>
        <v>30.327952054794519</v>
      </c>
      <c r="O689" s="60">
        <f t="shared" si="148"/>
        <v>58.17</v>
      </c>
      <c r="P689" s="31"/>
      <c r="Q689" s="36" t="s">
        <v>75</v>
      </c>
    </row>
    <row r="690" spans="1:17" s="3" customFormat="1" ht="14.25">
      <c r="B690" s="72"/>
      <c r="I690" s="61"/>
      <c r="J690" s="61"/>
      <c r="K690" s="61"/>
      <c r="L690" s="61"/>
      <c r="M690" s="61"/>
      <c r="N690" s="62"/>
      <c r="O690" s="62">
        <f>+O689/F689-1</f>
        <v>3.5662429441640304</v>
      </c>
      <c r="P690" s="31"/>
      <c r="Q690" s="63" t="s">
        <v>76</v>
      </c>
    </row>
    <row r="691" spans="1:17" s="70" customFormat="1" ht="14.25">
      <c r="A691" s="64"/>
      <c r="B691" s="65"/>
      <c r="C691" s="66"/>
      <c r="D691" s="66"/>
      <c r="E691" s="66"/>
      <c r="F691" s="66"/>
      <c r="G691" s="66">
        <f>RATE(G$348-$F$348,,-$F689,G689)</f>
        <v>0.43670197284355022</v>
      </c>
      <c r="H691" s="66">
        <f t="shared" ref="H691:O691" si="149">RATE(H$348-$F$348,,-$F689,H689)</f>
        <v>0.2459440633562901</v>
      </c>
      <c r="I691" s="66">
        <f t="shared" si="149"/>
        <v>0.18463818544680222</v>
      </c>
      <c r="J691" s="66">
        <f t="shared" si="149"/>
        <v>0.22325979329640688</v>
      </c>
      <c r="K691" s="66">
        <f t="shared" si="149"/>
        <v>0.18952624558843861</v>
      </c>
      <c r="L691" s="66">
        <f t="shared" si="149"/>
        <v>0.1464368691255214</v>
      </c>
      <c r="M691" s="66">
        <f t="shared" si="149"/>
        <v>0.15241910203021486</v>
      </c>
      <c r="N691" s="67">
        <f t="shared" si="149"/>
        <v>0.11452003368427477</v>
      </c>
      <c r="O691" s="67">
        <f t="shared" si="149"/>
        <v>0.18381635292111589</v>
      </c>
      <c r="P691" s="68"/>
      <c r="Q691" s="69" t="s">
        <v>77</v>
      </c>
    </row>
    <row r="692" spans="1:17" s="3" customFormat="1" ht="14.25">
      <c r="B692" s="55"/>
      <c r="C692" s="56"/>
      <c r="D692" s="56"/>
      <c r="E692" s="56"/>
      <c r="F692" s="56"/>
      <c r="G692" s="56"/>
      <c r="H692" s="56">
        <f t="shared" ref="H692:N692" si="150">+G$651+G692</f>
        <v>0.12</v>
      </c>
      <c r="I692" s="56">
        <f t="shared" si="150"/>
        <v>0.24</v>
      </c>
      <c r="J692" s="56">
        <f t="shared" si="150"/>
        <v>0.36</v>
      </c>
      <c r="K692" s="56">
        <f t="shared" si="150"/>
        <v>0.52</v>
      </c>
      <c r="L692" s="56">
        <f t="shared" si="150"/>
        <v>0.68</v>
      </c>
      <c r="M692" s="56">
        <f t="shared" si="150"/>
        <v>1.3599999999999999</v>
      </c>
      <c r="N692" s="57">
        <f t="shared" si="150"/>
        <v>2.08</v>
      </c>
      <c r="O692" s="57">
        <f>+N$651+N692</f>
        <v>2.8000000000000003</v>
      </c>
      <c r="P692" s="31"/>
      <c r="Q692" s="36" t="s">
        <v>74</v>
      </c>
    </row>
    <row r="693" spans="1:17" s="3" customFormat="1" ht="14.25">
      <c r="B693" s="58"/>
      <c r="C693" s="59"/>
      <c r="D693" s="59"/>
      <c r="E693" s="59"/>
      <c r="F693" s="59"/>
      <c r="G693" s="59">
        <f t="shared" ref="G693:O693" si="151">+G$661+G692</f>
        <v>18.182345009286298</v>
      </c>
      <c r="H693" s="59">
        <f t="shared" si="151"/>
        <v>19.655940187695329</v>
      </c>
      <c r="I693" s="59">
        <f t="shared" si="151"/>
        <v>21.058599233349053</v>
      </c>
      <c r="J693" s="59">
        <f t="shared" si="151"/>
        <v>28.404290784388159</v>
      </c>
      <c r="K693" s="59">
        <f t="shared" si="151"/>
        <v>30.219623926301661</v>
      </c>
      <c r="L693" s="59">
        <f t="shared" si="151"/>
        <v>28.802838739330554</v>
      </c>
      <c r="M693" s="59">
        <f t="shared" si="151"/>
        <v>34.268496478408693</v>
      </c>
      <c r="N693" s="60">
        <f t="shared" si="151"/>
        <v>30.207952054794518</v>
      </c>
      <c r="O693" s="60">
        <f t="shared" si="151"/>
        <v>58.05</v>
      </c>
      <c r="P693" s="31"/>
      <c r="Q693" s="36" t="s">
        <v>75</v>
      </c>
    </row>
    <row r="694" spans="1:17" s="3" customFormat="1" ht="14.25">
      <c r="B694" s="72"/>
      <c r="I694" s="61"/>
      <c r="J694" s="61"/>
      <c r="K694" s="61"/>
      <c r="L694" s="61"/>
      <c r="M694" s="61"/>
      <c r="N694" s="62"/>
      <c r="O694" s="62">
        <f>+O693/G693-1</f>
        <v>2.1926574911185566</v>
      </c>
      <c r="P694" s="31"/>
      <c r="Q694" s="63" t="s">
        <v>76</v>
      </c>
    </row>
    <row r="695" spans="1:17" s="70" customFormat="1" ht="14.25">
      <c r="A695" s="64"/>
      <c r="B695" s="65"/>
      <c r="C695" s="66"/>
      <c r="D695" s="66"/>
      <c r="E695" s="66"/>
      <c r="F695" s="66"/>
      <c r="G695" s="66"/>
      <c r="H695" s="66">
        <f>RATE(H$348-$G$348,,-$G693,H693)</f>
        <v>8.1045386481029755E-2</v>
      </c>
      <c r="I695" s="66">
        <f t="shared" ref="I695:O695" si="152">RATE(I$348-$G$348,,-$G693,I693)</f>
        <v>7.6192082625044386E-2</v>
      </c>
      <c r="J695" s="66">
        <f t="shared" si="152"/>
        <v>0.16032064260045645</v>
      </c>
      <c r="K695" s="66">
        <f t="shared" si="152"/>
        <v>0.13542849786967576</v>
      </c>
      <c r="L695" s="66">
        <f t="shared" si="152"/>
        <v>9.6369839229127147E-2</v>
      </c>
      <c r="M695" s="66">
        <f t="shared" si="152"/>
        <v>0.11140972517795457</v>
      </c>
      <c r="N695" s="67">
        <f t="shared" si="152"/>
        <v>7.5216481167438898E-2</v>
      </c>
      <c r="O695" s="67">
        <f t="shared" si="152"/>
        <v>0.15616293195121764</v>
      </c>
      <c r="P695" s="68"/>
      <c r="Q695" s="69" t="s">
        <v>77</v>
      </c>
    </row>
    <row r="696" spans="1:17" s="3" customFormat="1" ht="14.25">
      <c r="B696" s="55"/>
      <c r="C696" s="56"/>
      <c r="D696" s="56"/>
      <c r="E696" s="56"/>
      <c r="F696" s="56"/>
      <c r="G696" s="56"/>
      <c r="H696" s="56"/>
      <c r="I696" s="56">
        <f t="shared" ref="I696:N696" si="153">+H$651+H696</f>
        <v>0.12</v>
      </c>
      <c r="J696" s="56">
        <f t="shared" si="153"/>
        <v>0.24</v>
      </c>
      <c r="K696" s="56">
        <f t="shared" si="153"/>
        <v>0.4</v>
      </c>
      <c r="L696" s="56">
        <f t="shared" si="153"/>
        <v>0.56000000000000005</v>
      </c>
      <c r="M696" s="56">
        <f t="shared" si="153"/>
        <v>1.24</v>
      </c>
      <c r="N696" s="57">
        <f t="shared" si="153"/>
        <v>1.96</v>
      </c>
      <c r="O696" s="57">
        <f>+N$651+N696</f>
        <v>2.68</v>
      </c>
      <c r="P696" s="31"/>
      <c r="Q696" s="36" t="s">
        <v>74</v>
      </c>
    </row>
    <row r="697" spans="1:17" s="3" customFormat="1" ht="14.25">
      <c r="B697" s="58"/>
      <c r="C697" s="59"/>
      <c r="D697" s="59"/>
      <c r="E697" s="59"/>
      <c r="F697" s="59"/>
      <c r="G697" s="59"/>
      <c r="H697" s="59">
        <f t="shared" ref="H697:O697" si="154">+H$661+H696</f>
        <v>19.535940187695328</v>
      </c>
      <c r="I697" s="59">
        <f t="shared" si="154"/>
        <v>20.938599233349056</v>
      </c>
      <c r="J697" s="59">
        <f t="shared" si="154"/>
        <v>28.284290784388158</v>
      </c>
      <c r="K697" s="59">
        <f t="shared" si="154"/>
        <v>30.099623926301661</v>
      </c>
      <c r="L697" s="59">
        <f t="shared" si="154"/>
        <v>28.682838739330553</v>
      </c>
      <c r="M697" s="59">
        <f t="shared" si="154"/>
        <v>34.148496478408696</v>
      </c>
      <c r="N697" s="60">
        <f t="shared" si="154"/>
        <v>30.087952054794521</v>
      </c>
      <c r="O697" s="60">
        <f t="shared" si="154"/>
        <v>57.93</v>
      </c>
      <c r="P697" s="31"/>
      <c r="Q697" s="36" t="s">
        <v>75</v>
      </c>
    </row>
    <row r="698" spans="1:17" s="3" customFormat="1" ht="14.25">
      <c r="B698" s="72"/>
      <c r="I698" s="61"/>
      <c r="J698" s="61"/>
      <c r="K698" s="61"/>
      <c r="L698" s="61"/>
      <c r="M698" s="61"/>
      <c r="N698" s="62"/>
      <c r="O698" s="62">
        <f>+O697/H697-1</f>
        <v>1.9653039190039645</v>
      </c>
      <c r="P698" s="31"/>
      <c r="Q698" s="63" t="s">
        <v>76</v>
      </c>
    </row>
    <row r="699" spans="1:17" s="70" customFormat="1" ht="14.25">
      <c r="A699" s="64"/>
      <c r="B699" s="65"/>
      <c r="C699" s="66"/>
      <c r="D699" s="66"/>
      <c r="E699" s="66"/>
      <c r="F699" s="66"/>
      <c r="G699" s="66"/>
      <c r="H699" s="66"/>
      <c r="I699" s="66">
        <f t="shared" ref="I699:O699" si="155">RATE(I$348-$H$348,,-$H697,I697)</f>
        <v>7.1798901520858965E-2</v>
      </c>
      <c r="J699" s="66">
        <f t="shared" si="155"/>
        <v>0.20324894140996894</v>
      </c>
      <c r="K699" s="66">
        <f t="shared" si="155"/>
        <v>0.15498297923477844</v>
      </c>
      <c r="L699" s="66">
        <f t="shared" si="155"/>
        <v>0.10077093433233883</v>
      </c>
      <c r="M699" s="66">
        <f t="shared" si="155"/>
        <v>0.11816901606788731</v>
      </c>
      <c r="N699" s="67">
        <f t="shared" si="155"/>
        <v>7.4631875987570664E-2</v>
      </c>
      <c r="O699" s="67">
        <f t="shared" si="155"/>
        <v>0.16798820969152273</v>
      </c>
      <c r="P699" s="68"/>
      <c r="Q699" s="69" t="s">
        <v>77</v>
      </c>
    </row>
    <row r="700" spans="1:17" s="3" customFormat="1" ht="14.25">
      <c r="B700" s="55"/>
      <c r="C700" s="56"/>
      <c r="D700" s="56"/>
      <c r="E700" s="56"/>
      <c r="F700" s="56"/>
      <c r="G700" s="56"/>
      <c r="H700" s="56"/>
      <c r="I700" s="56"/>
      <c r="J700" s="56">
        <f t="shared" ref="J700:N700" si="156">+I$651+I700</f>
        <v>0.12</v>
      </c>
      <c r="K700" s="56">
        <f t="shared" si="156"/>
        <v>0.28000000000000003</v>
      </c>
      <c r="L700" s="56">
        <f t="shared" si="156"/>
        <v>0.44000000000000006</v>
      </c>
      <c r="M700" s="56">
        <f t="shared" si="156"/>
        <v>1.1200000000000001</v>
      </c>
      <c r="N700" s="57">
        <f t="shared" si="156"/>
        <v>1.8400000000000003</v>
      </c>
      <c r="O700" s="57">
        <f>+N$651+N700</f>
        <v>2.5600000000000005</v>
      </c>
      <c r="P700" s="31"/>
      <c r="Q700" s="36" t="s">
        <v>74</v>
      </c>
    </row>
    <row r="701" spans="1:17" s="3" customFormat="1" ht="14.25">
      <c r="B701" s="58"/>
      <c r="C701" s="59"/>
      <c r="D701" s="59"/>
      <c r="E701" s="59"/>
      <c r="F701" s="59"/>
      <c r="G701" s="59"/>
      <c r="H701" s="59"/>
      <c r="I701" s="59">
        <f t="shared" ref="I701:O701" si="157">+I$661+I700</f>
        <v>20.818599233349055</v>
      </c>
      <c r="J701" s="59">
        <f t="shared" si="157"/>
        <v>28.164290784388161</v>
      </c>
      <c r="K701" s="59">
        <f t="shared" si="157"/>
        <v>29.979623926301663</v>
      </c>
      <c r="L701" s="59">
        <f t="shared" si="157"/>
        <v>28.562838739330555</v>
      </c>
      <c r="M701" s="59">
        <f t="shared" si="157"/>
        <v>34.028496478408691</v>
      </c>
      <c r="N701" s="60">
        <f t="shared" si="157"/>
        <v>29.96795205479452</v>
      </c>
      <c r="O701" s="60">
        <f t="shared" si="157"/>
        <v>57.81</v>
      </c>
      <c r="P701" s="31"/>
      <c r="Q701" s="36" t="s">
        <v>75</v>
      </c>
    </row>
    <row r="702" spans="1:17" s="3" customFormat="1" ht="14.25">
      <c r="B702" s="72"/>
      <c r="I702" s="61"/>
      <c r="J702" s="61"/>
      <c r="K702" s="61"/>
      <c r="L702" s="61"/>
      <c r="M702" s="61"/>
      <c r="N702" s="62"/>
      <c r="O702" s="62">
        <f>+O701/I701-1</f>
        <v>1.7768438861820677</v>
      </c>
      <c r="P702" s="31"/>
      <c r="Q702" s="63" t="s">
        <v>76</v>
      </c>
    </row>
    <row r="703" spans="1:17" s="70" customFormat="1" ht="14.25">
      <c r="A703" s="64"/>
      <c r="B703" s="65"/>
      <c r="C703" s="66"/>
      <c r="D703" s="66"/>
      <c r="E703" s="66"/>
      <c r="F703" s="66"/>
      <c r="G703" s="66"/>
      <c r="H703" s="66"/>
      <c r="I703" s="66"/>
      <c r="J703" s="66">
        <f t="shared" ref="J703:O703" si="158">RATE(J$348-$I$348,,-$I701,J701)</f>
        <v>0.35284273781840886</v>
      </c>
      <c r="K703" s="66">
        <f t="shared" si="158"/>
        <v>0.20001683239209719</v>
      </c>
      <c r="L703" s="66">
        <f t="shared" si="158"/>
        <v>0.11117711311884645</v>
      </c>
      <c r="M703" s="66">
        <f t="shared" si="158"/>
        <v>0.13070109802230781</v>
      </c>
      <c r="N703" s="67">
        <f t="shared" si="158"/>
        <v>7.5576022495661421E-2</v>
      </c>
      <c r="O703" s="67">
        <f t="shared" si="158"/>
        <v>0.18556465713302539</v>
      </c>
      <c r="P703" s="68"/>
      <c r="Q703" s="69" t="s">
        <v>77</v>
      </c>
    </row>
    <row r="704" spans="1:17" s="3" customFormat="1" ht="14.25">
      <c r="B704" s="55"/>
      <c r="C704" s="56"/>
      <c r="D704" s="56"/>
      <c r="E704" s="56"/>
      <c r="F704" s="56"/>
      <c r="G704" s="56"/>
      <c r="H704" s="56"/>
      <c r="I704" s="56"/>
      <c r="J704" s="56"/>
      <c r="K704" s="56">
        <f>+J$651+J704</f>
        <v>0.16</v>
      </c>
      <c r="L704" s="56">
        <f>+K$651+K704</f>
        <v>0.32</v>
      </c>
      <c r="M704" s="56">
        <f>+L$651+L704</f>
        <v>1</v>
      </c>
      <c r="N704" s="57">
        <f>+M$651+M704</f>
        <v>1.7200000000000002</v>
      </c>
      <c r="O704" s="57">
        <f>+N$651+N704</f>
        <v>2.4400000000000004</v>
      </c>
      <c r="P704" s="31"/>
      <c r="Q704" s="36" t="s">
        <v>74</v>
      </c>
    </row>
    <row r="705" spans="1:17" s="3" customFormat="1" ht="14.25">
      <c r="B705" s="58"/>
      <c r="C705" s="59"/>
      <c r="D705" s="59"/>
      <c r="E705" s="59"/>
      <c r="F705" s="59"/>
      <c r="G705" s="59"/>
      <c r="H705" s="59"/>
      <c r="I705" s="59"/>
      <c r="J705" s="59">
        <f t="shared" ref="J705:O705" si="159">+J$661+J704</f>
        <v>28.04429078438816</v>
      </c>
      <c r="K705" s="59">
        <f t="shared" si="159"/>
        <v>29.859623926301662</v>
      </c>
      <c r="L705" s="59">
        <f t="shared" si="159"/>
        <v>28.442838739330554</v>
      </c>
      <c r="M705" s="59">
        <f t="shared" si="159"/>
        <v>33.908496478408694</v>
      </c>
      <c r="N705" s="60">
        <f t="shared" si="159"/>
        <v>29.847952054794519</v>
      </c>
      <c r="O705" s="60">
        <f t="shared" si="159"/>
        <v>57.69</v>
      </c>
      <c r="P705" s="31"/>
      <c r="Q705" s="36" t="s">
        <v>75</v>
      </c>
    </row>
    <row r="706" spans="1:17" s="3" customFormat="1" ht="14.25">
      <c r="B706" s="72"/>
      <c r="I706" s="61"/>
      <c r="J706" s="61"/>
      <c r="K706" s="61"/>
      <c r="L706" s="61"/>
      <c r="M706" s="61"/>
      <c r="N706" s="62"/>
      <c r="O706" s="62">
        <f>+O705/J705-1</f>
        <v>1.0571031887928921</v>
      </c>
      <c r="P706" s="31"/>
      <c r="Q706" s="63" t="s">
        <v>76</v>
      </c>
    </row>
    <row r="707" spans="1:17" s="70" customFormat="1" ht="14.25">
      <c r="A707" s="64"/>
      <c r="B707" s="65"/>
      <c r="C707" s="66"/>
      <c r="D707" s="66"/>
      <c r="E707" s="66"/>
      <c r="F707" s="66"/>
      <c r="G707" s="66"/>
      <c r="H707" s="66"/>
      <c r="I707" s="66"/>
      <c r="J707" s="66"/>
      <c r="K707" s="66">
        <f>RATE(K$348-$J$348,,-$J705,K705)</f>
        <v>6.473093421653113E-2</v>
      </c>
      <c r="L707" s="66">
        <f>RATE(L$348-$J$348,,-$J705,L705)</f>
        <v>7.0806203002546112E-3</v>
      </c>
      <c r="M707" s="66">
        <f>RATE(M$348-$J$348,,-$J705,M705)</f>
        <v>6.5339485546894074E-2</v>
      </c>
      <c r="N707" s="67">
        <f>RATE(N$348-$J$348,,-$J705,N705)</f>
        <v>1.5704833626336078E-2</v>
      </c>
      <c r="O707" s="67">
        <f>RATE(O$348-$J$348,,-$J705,O705)</f>
        <v>0.15518413420692181</v>
      </c>
      <c r="P707" s="68"/>
      <c r="Q707" s="69" t="s">
        <v>77</v>
      </c>
    </row>
    <row r="708" spans="1:17" s="3" customFormat="1" ht="14.25">
      <c r="B708" s="73"/>
      <c r="C708" s="74"/>
      <c r="D708" s="74"/>
      <c r="E708" s="74"/>
      <c r="F708" s="74"/>
      <c r="G708" s="74"/>
      <c r="H708" s="74"/>
      <c r="I708" s="74"/>
      <c r="J708" s="74"/>
      <c r="K708" s="74"/>
      <c r="L708" s="74">
        <f>+K$651+K708</f>
        <v>0.16</v>
      </c>
      <c r="M708" s="74">
        <f>+L$651+L708</f>
        <v>0.84</v>
      </c>
      <c r="N708" s="75">
        <f>+M$651+M708</f>
        <v>1.56</v>
      </c>
      <c r="O708" s="75">
        <f>+N$651+N708</f>
        <v>2.2800000000000002</v>
      </c>
      <c r="P708" s="31"/>
      <c r="Q708" s="36" t="s">
        <v>74</v>
      </c>
    </row>
    <row r="709" spans="1:17" s="3" customFormat="1" ht="14.25">
      <c r="B709" s="76"/>
      <c r="C709" s="77"/>
      <c r="D709" s="77"/>
      <c r="E709" s="77"/>
      <c r="F709" s="77"/>
      <c r="G709" s="77"/>
      <c r="H709" s="77"/>
      <c r="I709" s="77"/>
      <c r="J709" s="77"/>
      <c r="K709" s="77">
        <f>+K$661+K708</f>
        <v>29.699623926301662</v>
      </c>
      <c r="L709" s="77">
        <f>+L$661+L708</f>
        <v>28.282838739330554</v>
      </c>
      <c r="M709" s="77">
        <f>+M$661+M708</f>
        <v>33.748496478408697</v>
      </c>
      <c r="N709" s="78">
        <f>+N$661+N708</f>
        <v>29.687952054794518</v>
      </c>
      <c r="O709" s="78">
        <f>+O$661+O708</f>
        <v>57.53</v>
      </c>
      <c r="P709" s="31"/>
      <c r="Q709" s="36" t="s">
        <v>75</v>
      </c>
    </row>
    <row r="710" spans="1:17" s="3" customFormat="1" ht="14.25">
      <c r="B710" s="72"/>
      <c r="I710" s="61"/>
      <c r="J710" s="61"/>
      <c r="K710" s="61"/>
      <c r="L710" s="61"/>
      <c r="M710" s="61"/>
      <c r="N710" s="62"/>
      <c r="O710" s="62">
        <f>+O709/K709-1</f>
        <v>0.937061564912681</v>
      </c>
      <c r="P710" s="31"/>
      <c r="Q710" s="63" t="s">
        <v>76</v>
      </c>
    </row>
    <row r="711" spans="1:17" s="70" customFormat="1" ht="14.25">
      <c r="A711" s="64"/>
      <c r="B711" s="65"/>
      <c r="C711" s="66"/>
      <c r="D711" s="66"/>
      <c r="E711" s="66"/>
      <c r="F711" s="66"/>
      <c r="G711" s="66"/>
      <c r="H711" s="66"/>
      <c r="I711" s="66"/>
      <c r="J711" s="66"/>
      <c r="K711" s="66"/>
      <c r="L711" s="66">
        <f>RATE(L$348-$K$348,,-$K709,L709)</f>
        <v>-4.7703808993905125E-2</v>
      </c>
      <c r="M711" s="66">
        <f>RATE(M$348-$K$348,,-$K709,M709)</f>
        <v>6.59865859330247E-2</v>
      </c>
      <c r="N711" s="67">
        <f>RATE(N$348-$K$348,,-$K709,N709)</f>
        <v>-1.3101625877456316E-4</v>
      </c>
      <c r="O711" s="67">
        <f>RATE(O$348-$K$348,,-$K709,O709)</f>
        <v>0.17973878094425449</v>
      </c>
      <c r="P711" s="68"/>
      <c r="Q711" s="69" t="s">
        <v>77</v>
      </c>
    </row>
    <row r="712" spans="1:17" s="3" customFormat="1" ht="14.25">
      <c r="B712" s="73"/>
      <c r="C712" s="74"/>
      <c r="D712" s="74"/>
      <c r="E712" s="74"/>
      <c r="F712" s="74"/>
      <c r="G712" s="74"/>
      <c r="H712" s="74"/>
      <c r="I712" s="74"/>
      <c r="J712" s="74"/>
      <c r="K712" s="74"/>
      <c r="L712" s="74"/>
      <c r="M712" s="74">
        <f>+L$651+L712</f>
        <v>0.67999999999999994</v>
      </c>
      <c r="N712" s="75">
        <f>+M$651+M712</f>
        <v>1.4</v>
      </c>
      <c r="O712" s="75">
        <f>+N$651+N712</f>
        <v>2.12</v>
      </c>
      <c r="P712" s="31"/>
      <c r="Q712" s="36" t="s">
        <v>74</v>
      </c>
    </row>
    <row r="713" spans="1:17" s="3" customFormat="1" ht="14.25">
      <c r="B713" s="76"/>
      <c r="C713" s="77"/>
      <c r="D713" s="77"/>
      <c r="E713" s="77"/>
      <c r="F713" s="77"/>
      <c r="G713" s="77"/>
      <c r="H713" s="77"/>
      <c r="I713" s="77"/>
      <c r="J713" s="77"/>
      <c r="K713" s="77"/>
      <c r="L713" s="77">
        <f>+L$661+L712</f>
        <v>28.122838739330554</v>
      </c>
      <c r="M713" s="77">
        <f>+M$661+M712</f>
        <v>33.588496478408693</v>
      </c>
      <c r="N713" s="78">
        <f>+N$661+N712</f>
        <v>29.527952054794518</v>
      </c>
      <c r="O713" s="78">
        <f>+O$661+O712</f>
        <v>57.37</v>
      </c>
      <c r="P713" s="31"/>
      <c r="Q713" s="36" t="s">
        <v>75</v>
      </c>
    </row>
    <row r="714" spans="1:17" s="3" customFormat="1" ht="14.25">
      <c r="B714" s="72"/>
      <c r="I714" s="61"/>
      <c r="J714" s="61"/>
      <c r="K714" s="61"/>
      <c r="L714" s="61"/>
      <c r="M714" s="61"/>
      <c r="N714" s="62"/>
      <c r="O714" s="62">
        <f>+O713/L713-1</f>
        <v>1.0399789840478122</v>
      </c>
      <c r="P714" s="31"/>
      <c r="Q714" s="63" t="s">
        <v>76</v>
      </c>
    </row>
    <row r="715" spans="1:17" s="70" customFormat="1" ht="14.25">
      <c r="A715" s="64"/>
      <c r="B715" s="65"/>
      <c r="C715" s="66"/>
      <c r="D715" s="66"/>
      <c r="E715" s="66"/>
      <c r="F715" s="66"/>
      <c r="G715" s="66"/>
      <c r="H715" s="66"/>
      <c r="I715" s="66"/>
      <c r="J715" s="66"/>
      <c r="K715" s="66"/>
      <c r="L715" s="66"/>
      <c r="M715" s="66">
        <f>RATE(M$348-$L$348,,-$L713,M713)</f>
        <v>0.19434943213731368</v>
      </c>
      <c r="N715" s="67">
        <f>RATE(N$348-$L$348,,-$L713,N713)</f>
        <v>2.4677229170406847E-2</v>
      </c>
      <c r="O715" s="67">
        <f>RATE(O$348-$L$348,,-$L713,O713)</f>
        <v>0.26826078586603613</v>
      </c>
      <c r="P715" s="68"/>
      <c r="Q715" s="69" t="s">
        <v>77</v>
      </c>
    </row>
    <row r="716" spans="1:17" s="3" customFormat="1" ht="14.25">
      <c r="B716" s="73"/>
      <c r="C716" s="74"/>
      <c r="D716" s="74"/>
      <c r="E716" s="74"/>
      <c r="F716" s="74"/>
      <c r="G716" s="74"/>
      <c r="H716" s="74"/>
      <c r="I716" s="74"/>
      <c r="J716" s="74"/>
      <c r="K716" s="74"/>
      <c r="L716" s="74"/>
      <c r="M716" s="74"/>
      <c r="N716" s="75">
        <f>+M$651+M716</f>
        <v>0.72000000000000008</v>
      </c>
      <c r="O716" s="75">
        <f>+N$651+N716</f>
        <v>1.4400000000000002</v>
      </c>
      <c r="P716" s="31"/>
      <c r="Q716" s="36" t="s">
        <v>74</v>
      </c>
    </row>
    <row r="717" spans="1:17" s="3" customFormat="1" ht="14.25">
      <c r="B717" s="76"/>
      <c r="C717" s="77"/>
      <c r="D717" s="77"/>
      <c r="E717" s="77"/>
      <c r="F717" s="77"/>
      <c r="G717" s="77"/>
      <c r="H717" s="77"/>
      <c r="I717" s="77"/>
      <c r="J717" s="77"/>
      <c r="K717" s="77"/>
      <c r="L717" s="77"/>
      <c r="M717" s="77">
        <f>+M$661+M716</f>
        <v>32.908496478408694</v>
      </c>
      <c r="N717" s="78">
        <f>+N$661+N716</f>
        <v>28.847952054794519</v>
      </c>
      <c r="O717" s="78">
        <f>+O$661+O716</f>
        <v>56.69</v>
      </c>
      <c r="P717" s="31"/>
      <c r="Q717" s="36" t="s">
        <v>75</v>
      </c>
    </row>
    <row r="718" spans="1:17" s="3" customFormat="1" ht="14.25">
      <c r="B718" s="72"/>
      <c r="I718" s="61"/>
      <c r="J718" s="61"/>
      <c r="K718" s="61"/>
      <c r="L718" s="61"/>
      <c r="M718" s="61"/>
      <c r="N718" s="62"/>
      <c r="O718" s="62">
        <f>+O717/M717-1</f>
        <v>0.72265542539126271</v>
      </c>
      <c r="P718" s="31"/>
      <c r="Q718" s="63" t="s">
        <v>76</v>
      </c>
    </row>
    <row r="719" spans="1:17" s="70" customFormat="1" ht="14.25">
      <c r="A719" s="64"/>
      <c r="B719" s="65"/>
      <c r="C719" s="66"/>
      <c r="D719" s="66"/>
      <c r="E719" s="66"/>
      <c r="F719" s="66"/>
      <c r="G719" s="66"/>
      <c r="H719" s="66"/>
      <c r="I719" s="66"/>
      <c r="J719" s="66"/>
      <c r="K719" s="66"/>
      <c r="L719" s="66"/>
      <c r="M719" s="66"/>
      <c r="N719" s="67">
        <f>RATE(N$348-$M$348,,-$M717,N717)</f>
        <v>-0.12338893775588639</v>
      </c>
      <c r="O719" s="67">
        <f>RATE(O$348-$M$348,,-$M717,O717)</f>
        <v>0.31249968586324806</v>
      </c>
      <c r="P719" s="68"/>
      <c r="Q719" s="69" t="s">
        <v>77</v>
      </c>
    </row>
    <row r="720" spans="1:17" s="3" customFormat="1" ht="14.25">
      <c r="B720" s="73"/>
      <c r="C720" s="74"/>
      <c r="D720" s="74"/>
      <c r="E720" s="74"/>
      <c r="F720" s="74"/>
      <c r="G720" s="74"/>
      <c r="H720" s="74"/>
      <c r="I720" s="74"/>
      <c r="J720" s="74"/>
      <c r="K720" s="74"/>
      <c r="L720" s="74"/>
      <c r="M720" s="74"/>
      <c r="N720" s="75"/>
      <c r="O720" s="75">
        <f>+N$651+N720</f>
        <v>0.72000000000000008</v>
      </c>
      <c r="P720" s="31"/>
      <c r="Q720" s="36" t="s">
        <v>74</v>
      </c>
    </row>
    <row r="721" spans="1:17" s="3" customFormat="1" ht="14.25">
      <c r="B721" s="76"/>
      <c r="C721" s="77"/>
      <c r="D721" s="77"/>
      <c r="E721" s="77"/>
      <c r="F721" s="77"/>
      <c r="G721" s="77"/>
      <c r="H721" s="77"/>
      <c r="I721" s="77"/>
      <c r="J721" s="77"/>
      <c r="K721" s="77"/>
      <c r="L721" s="77"/>
      <c r="M721" s="77"/>
      <c r="N721" s="78">
        <f>+N$661+N720</f>
        <v>28.12795205479452</v>
      </c>
      <c r="O721" s="78">
        <f>+O$661+O720</f>
        <v>55.97</v>
      </c>
      <c r="P721" s="31"/>
      <c r="Q721" s="36" t="s">
        <v>75</v>
      </c>
    </row>
    <row r="722" spans="1:17" s="3" customFormat="1" ht="14.25">
      <c r="B722" s="72"/>
      <c r="I722" s="61"/>
      <c r="J722" s="61"/>
      <c r="K722" s="61"/>
      <c r="L722" s="61"/>
      <c r="M722" s="61"/>
      <c r="N722" s="62"/>
      <c r="O722" s="62">
        <f>+O721/N721-1</f>
        <v>0.98983558742449196</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0.98983558742449185</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473" priority="1192" operator="lessThan">
      <formula>0</formula>
    </cfRule>
  </conditionalFormatting>
  <conditionalFormatting sqref="P583">
    <cfRule type="cellIs" dxfId="11472" priority="1187" operator="lessThan">
      <formula>0</formula>
    </cfRule>
  </conditionalFormatting>
  <conditionalFormatting sqref="B348:N348">
    <cfRule type="cellIs" dxfId="11471" priority="1186" operator="lessThan">
      <formula>0</formula>
    </cfRule>
  </conditionalFormatting>
  <conditionalFormatting sqref="P514:P515">
    <cfRule type="cellIs" dxfId="11470" priority="1188" operator="lessThan">
      <formula>0</formula>
    </cfRule>
  </conditionalFormatting>
  <conditionalFormatting sqref="P523 Q529 Q539:Q545">
    <cfRule type="cellIs" dxfId="11469" priority="1189" operator="lessThan">
      <formula>0</formula>
    </cfRule>
  </conditionalFormatting>
  <conditionalFormatting sqref="P531">
    <cfRule type="cellIs" dxfId="11468" priority="1190" operator="lessThan">
      <formula>0</formula>
    </cfRule>
  </conditionalFormatting>
  <conditionalFormatting sqref="P562">
    <cfRule type="cellIs" dxfId="11467" priority="1191" operator="lessThan">
      <formula>0</formula>
    </cfRule>
  </conditionalFormatting>
  <conditionalFormatting sqref="B348:N348">
    <cfRule type="cellIs" dxfId="11466" priority="1185" operator="lessThan">
      <formula>0</formula>
    </cfRule>
  </conditionalFormatting>
  <conditionalFormatting sqref="Q588">
    <cfRule type="cellIs" dxfId="11465" priority="1170" operator="lessThan">
      <formula>0</formula>
    </cfRule>
  </conditionalFormatting>
  <conditionalFormatting sqref="Q499:Q502">
    <cfRule type="cellIs" dxfId="11464" priority="1184" operator="lessThan">
      <formula>0</formula>
    </cfRule>
  </conditionalFormatting>
  <conditionalFormatting sqref="Q503">
    <cfRule type="cellIs" dxfId="11463" priority="1183" operator="lessThan">
      <formula>0</formula>
    </cfRule>
  </conditionalFormatting>
  <conditionalFormatting sqref="Q503">
    <cfRule type="cellIs" dxfId="11462" priority="1182" operator="lessThan">
      <formula>0</formula>
    </cfRule>
  </conditionalFormatting>
  <conditionalFormatting sqref="B514">
    <cfRule type="cellIs" dxfId="11461" priority="1180" operator="lessThan">
      <formula>0</formula>
    </cfRule>
  </conditionalFormatting>
  <conditionalFormatting sqref="B531">
    <cfRule type="cellIs" dxfId="11460" priority="1179" operator="lessThan">
      <formula>0</formula>
    </cfRule>
  </conditionalFormatting>
  <conditionalFormatting sqref="Q520">
    <cfRule type="cellIs" dxfId="11459" priority="1178" operator="lessThan">
      <formula>0</formula>
    </cfRule>
  </conditionalFormatting>
  <conditionalFormatting sqref="Q520">
    <cfRule type="cellIs" dxfId="11458" priority="1177" operator="lessThan">
      <formula>0</formula>
    </cfRule>
  </conditionalFormatting>
  <conditionalFormatting sqref="Q567">
    <cfRule type="cellIs" dxfId="11457" priority="1172" operator="lessThan">
      <formula>0</formula>
    </cfRule>
  </conditionalFormatting>
  <conditionalFormatting sqref="B523 B515">
    <cfRule type="cellIs" dxfId="11456" priority="1181" operator="lessThan">
      <formula>0</formula>
    </cfRule>
  </conditionalFormatting>
  <conditionalFormatting sqref="Q528">
    <cfRule type="cellIs" dxfId="11455" priority="1175" operator="lessThan">
      <formula>0</formula>
    </cfRule>
  </conditionalFormatting>
  <conditionalFormatting sqref="Q536">
    <cfRule type="cellIs" dxfId="11454" priority="1174" operator="lessThan">
      <formula>0</formula>
    </cfRule>
  </conditionalFormatting>
  <conditionalFormatting sqref="Q536">
    <cfRule type="cellIs" dxfId="11453" priority="1173" operator="lessThan">
      <formula>0</formula>
    </cfRule>
  </conditionalFormatting>
  <conditionalFormatting sqref="P539">
    <cfRule type="cellIs" dxfId="11452" priority="1161" operator="lessThan">
      <formula>0</formula>
    </cfRule>
  </conditionalFormatting>
  <conditionalFormatting sqref="Q528">
    <cfRule type="cellIs" dxfId="11451" priority="1176" operator="lessThan">
      <formula>0</formula>
    </cfRule>
  </conditionalFormatting>
  <conditionalFormatting sqref="Q567">
    <cfRule type="cellIs" dxfId="11450" priority="1171" operator="lessThan">
      <formula>0</formula>
    </cfRule>
  </conditionalFormatting>
  <conditionalFormatting sqref="P584:P587">
    <cfRule type="cellIs" dxfId="11449" priority="1163" operator="lessThan">
      <formula>0</formula>
    </cfRule>
  </conditionalFormatting>
  <conditionalFormatting sqref="P563:P566">
    <cfRule type="cellIs" dxfId="11448" priority="1164" operator="lessThan">
      <formula>0</formula>
    </cfRule>
  </conditionalFormatting>
  <conditionalFormatting sqref="Q366">
    <cfRule type="cellIs" dxfId="11447" priority="1126" operator="lessThan">
      <formula>0</formula>
    </cfRule>
  </conditionalFormatting>
  <conditionalFormatting sqref="Q588">
    <cfRule type="cellIs" dxfId="11446" priority="1169" operator="lessThan">
      <formula>0</formula>
    </cfRule>
  </conditionalFormatting>
  <conditionalFormatting sqref="Q544">
    <cfRule type="cellIs" dxfId="11445" priority="1160" operator="lessThan">
      <formula>0</formula>
    </cfRule>
  </conditionalFormatting>
  <conditionalFormatting sqref="J353:N354 K351:N352">
    <cfRule type="cellIs" dxfId="11444" priority="1149" operator="lessThan">
      <formula>0</formula>
    </cfRule>
  </conditionalFormatting>
  <conditionalFormatting sqref="P516:P519">
    <cfRule type="cellIs" dxfId="11443" priority="1168" operator="lessThan">
      <formula>0</formula>
    </cfRule>
  </conditionalFormatting>
  <conditionalFormatting sqref="P524:P527">
    <cfRule type="cellIs" dxfId="11442" priority="1167" operator="lessThan">
      <formula>0</formula>
    </cfRule>
  </conditionalFormatting>
  <conditionalFormatting sqref="P539:P543">
    <cfRule type="cellIs" dxfId="11441" priority="1166" operator="lessThan">
      <formula>0</formula>
    </cfRule>
  </conditionalFormatting>
  <conditionalFormatting sqref="P532:P535">
    <cfRule type="cellIs" dxfId="11440" priority="1165" operator="lessThan">
      <formula>0</formula>
    </cfRule>
  </conditionalFormatting>
  <conditionalFormatting sqref="Q544">
    <cfRule type="cellIs" dxfId="11439" priority="1159" operator="lessThan">
      <formula>0</formula>
    </cfRule>
  </conditionalFormatting>
  <conditionalFormatting sqref="Q354">
    <cfRule type="cellIs" dxfId="11438" priority="1142" operator="lessThan">
      <formula>0</formula>
    </cfRule>
  </conditionalFormatting>
  <conditionalFormatting sqref="Q540:Q543 B539">
    <cfRule type="cellIs" dxfId="11437" priority="1162" operator="lessThan">
      <formula>0</formula>
    </cfRule>
  </conditionalFormatting>
  <conditionalFormatting sqref="P555:P558">
    <cfRule type="cellIs" dxfId="11436" priority="1154" operator="lessThan">
      <formula>0</formula>
    </cfRule>
  </conditionalFormatting>
  <conditionalFormatting sqref="Q555:Q558 Q560">
    <cfRule type="cellIs" dxfId="11435" priority="1157" operator="lessThan">
      <formula>0</formula>
    </cfRule>
  </conditionalFormatting>
  <conditionalFormatting sqref="Q559">
    <cfRule type="cellIs" dxfId="11434" priority="1156" operator="lessThan">
      <formula>0</formula>
    </cfRule>
  </conditionalFormatting>
  <conditionalFormatting sqref="Q468:Q472">
    <cfRule type="cellIs" dxfId="11433" priority="1153" operator="lessThan">
      <formula>0</formula>
    </cfRule>
  </conditionalFormatting>
  <conditionalFormatting sqref="Q559">
    <cfRule type="cellIs" dxfId="11432" priority="1155" operator="lessThan">
      <formula>0</formula>
    </cfRule>
  </conditionalFormatting>
  <conditionalFormatting sqref="J351">
    <cfRule type="cellIs" dxfId="11431" priority="1148" operator="lessThan">
      <formula>0</formula>
    </cfRule>
  </conditionalFormatting>
  <conditionalFormatting sqref="P540:P543">
    <cfRule type="cellIs" dxfId="11430" priority="1158" operator="lessThan">
      <formula>0</formula>
    </cfRule>
  </conditionalFormatting>
  <conditionalFormatting sqref="P349:Q350 Q351:Q353">
    <cfRule type="cellIs" dxfId="11429" priority="1152" operator="lessThan">
      <formula>0</formula>
    </cfRule>
  </conditionalFormatting>
  <conditionalFormatting sqref="Q396">
    <cfRule type="cellIs" dxfId="11428" priority="1079" operator="lessThan">
      <formula>0</formula>
    </cfRule>
  </conditionalFormatting>
  <conditionalFormatting sqref="B349">
    <cfRule type="cellIs" dxfId="11427" priority="1147" operator="lessThan">
      <formula>0</formula>
    </cfRule>
  </conditionalFormatting>
  <conditionalFormatting sqref="P393:P395">
    <cfRule type="cellIs" dxfId="11426" priority="1083" operator="lessThan">
      <formula>0</formula>
    </cfRule>
  </conditionalFormatting>
  <conditionalFormatting sqref="Q397">
    <cfRule type="cellIs" dxfId="11425" priority="1081" operator="lessThan">
      <formula>0</formula>
    </cfRule>
  </conditionalFormatting>
  <conditionalFormatting sqref="P349:P350">
    <cfRule type="cellIs" dxfId="11424" priority="1151" operator="lessThan">
      <formula>0</formula>
    </cfRule>
  </conditionalFormatting>
  <conditionalFormatting sqref="P351:P354">
    <cfRule type="cellIs" dxfId="11423" priority="1150" operator="lessThan">
      <formula>0</formula>
    </cfRule>
  </conditionalFormatting>
  <conditionalFormatting sqref="C397:M397">
    <cfRule type="cellIs" dxfId="11422" priority="1078" operator="lessThan">
      <formula>0</formula>
    </cfRule>
  </conditionalFormatting>
  <conditionalFormatting sqref="Q355">
    <cfRule type="cellIs" dxfId="11421" priority="1145" operator="lessThan">
      <formula>0</formula>
    </cfRule>
  </conditionalFormatting>
  <conditionalFormatting sqref="P398:Q398 Q399:Q401">
    <cfRule type="cellIs" dxfId="11420" priority="1077" operator="lessThan">
      <formula>0</formula>
    </cfRule>
  </conditionalFormatting>
  <conditionalFormatting sqref="P399:P401">
    <cfRule type="cellIs" dxfId="11419" priority="1075" operator="lessThan">
      <formula>0</formula>
    </cfRule>
  </conditionalFormatting>
  <conditionalFormatting sqref="H385">
    <cfRule type="cellIs" dxfId="11418" priority="1040" operator="lessThan">
      <formula>0</formula>
    </cfRule>
  </conditionalFormatting>
  <conditionalFormatting sqref="Q402">
    <cfRule type="cellIs" dxfId="11417" priority="1073" operator="lessThan">
      <formula>0</formula>
    </cfRule>
  </conditionalFormatting>
  <conditionalFormatting sqref="B350">
    <cfRule type="cellIs" dxfId="11416" priority="1146" operator="lessThan">
      <formula>0</formula>
    </cfRule>
  </conditionalFormatting>
  <conditionalFormatting sqref="J352">
    <cfRule type="cellIs" dxfId="11415" priority="1143" operator="lessThan">
      <formula>0</formula>
    </cfRule>
  </conditionalFormatting>
  <conditionalFormatting sqref="P355">
    <cfRule type="cellIs" dxfId="11414" priority="1144" operator="lessThan">
      <formula>0</formula>
    </cfRule>
  </conditionalFormatting>
  <conditionalFormatting sqref="P440">
    <cfRule type="cellIs" dxfId="11413" priority="1027" operator="lessThan">
      <formula>0</formula>
    </cfRule>
  </conditionalFormatting>
  <conditionalFormatting sqref="Q354">
    <cfRule type="cellIs" dxfId="11412" priority="1141" operator="lessThan">
      <formula>0</formula>
    </cfRule>
  </conditionalFormatting>
  <conditionalFormatting sqref="P356:Q356 Q357:Q359">
    <cfRule type="cellIs" dxfId="11411" priority="1140" operator="lessThan">
      <formula>0</formula>
    </cfRule>
  </conditionalFormatting>
  <conditionalFormatting sqref="P356">
    <cfRule type="cellIs" dxfId="11410" priority="1139" operator="lessThan">
      <formula>0</formula>
    </cfRule>
  </conditionalFormatting>
  <conditionalFormatting sqref="P357:P360">
    <cfRule type="cellIs" dxfId="11409" priority="1138" operator="lessThan">
      <formula>0</formula>
    </cfRule>
  </conditionalFormatting>
  <conditionalFormatting sqref="B356">
    <cfRule type="cellIs" dxfId="11408" priority="1137" operator="lessThan">
      <formula>0</formula>
    </cfRule>
  </conditionalFormatting>
  <conditionalFormatting sqref="Q361">
    <cfRule type="cellIs" dxfId="11407" priority="1136" operator="lessThan">
      <formula>0</formula>
    </cfRule>
  </conditionalFormatting>
  <conditionalFormatting sqref="Q360">
    <cfRule type="cellIs" dxfId="11406" priority="1135" operator="lessThan">
      <formula>0</formula>
    </cfRule>
  </conditionalFormatting>
  <conditionalFormatting sqref="Q360">
    <cfRule type="cellIs" dxfId="11405" priority="1134" operator="lessThan">
      <formula>0</formula>
    </cfRule>
  </conditionalFormatting>
  <conditionalFormatting sqref="P362:Q362 Q363:Q365">
    <cfRule type="cellIs" dxfId="11404" priority="1133" operator="lessThan">
      <formula>0</formula>
    </cfRule>
  </conditionalFormatting>
  <conditionalFormatting sqref="P362">
    <cfRule type="cellIs" dxfId="11403" priority="1132" operator="lessThan">
      <formula>0</formula>
    </cfRule>
  </conditionalFormatting>
  <conditionalFormatting sqref="J363">
    <cfRule type="cellIs" dxfId="11402" priority="1130" operator="lessThan">
      <formula>0</formula>
    </cfRule>
  </conditionalFormatting>
  <conditionalFormatting sqref="K363:N364 J365:M366">
    <cfRule type="cellIs" dxfId="11401" priority="1131" operator="lessThan">
      <formula>0</formula>
    </cfRule>
  </conditionalFormatting>
  <conditionalFormatting sqref="P368">
    <cfRule type="cellIs" dxfId="11400" priority="1123" operator="lessThan">
      <formula>0</formula>
    </cfRule>
  </conditionalFormatting>
  <conditionalFormatting sqref="Q367">
    <cfRule type="cellIs" dxfId="11399" priority="1128" operator="lessThan">
      <formula>0</formula>
    </cfRule>
  </conditionalFormatting>
  <conditionalFormatting sqref="B362">
    <cfRule type="cellIs" dxfId="11398" priority="1129" operator="lessThan">
      <formula>0</formula>
    </cfRule>
  </conditionalFormatting>
  <conditionalFormatting sqref="P405:P407">
    <cfRule type="cellIs" dxfId="11397" priority="1061" operator="lessThan">
      <formula>0</formula>
    </cfRule>
  </conditionalFormatting>
  <conditionalFormatting sqref="J364">
    <cfRule type="cellIs" dxfId="11396" priority="1127" operator="lessThan">
      <formula>0</formula>
    </cfRule>
  </conditionalFormatting>
  <conditionalFormatting sqref="Q366">
    <cfRule type="cellIs" dxfId="11395" priority="1125" operator="lessThan">
      <formula>0</formula>
    </cfRule>
  </conditionalFormatting>
  <conditionalFormatting sqref="P368:Q368 Q369:Q371">
    <cfRule type="cellIs" dxfId="11394" priority="1124" operator="lessThan">
      <formula>0</formula>
    </cfRule>
  </conditionalFormatting>
  <conditionalFormatting sqref="Q372">
    <cfRule type="cellIs" dxfId="11393" priority="1115" operator="lessThan">
      <formula>0</formula>
    </cfRule>
  </conditionalFormatting>
  <conditionalFormatting sqref="I370 K369:N370 C371:M372">
    <cfRule type="cellIs" dxfId="11392" priority="1122" operator="lessThan">
      <formula>0</formula>
    </cfRule>
  </conditionalFormatting>
  <conditionalFormatting sqref="I369">
    <cfRule type="cellIs" dxfId="11391" priority="1120" operator="lessThan">
      <formula>0</formula>
    </cfRule>
  </conditionalFormatting>
  <conditionalFormatting sqref="C369:J369">
    <cfRule type="cellIs" dxfId="11390" priority="1121" operator="lessThan">
      <formula>0</formula>
    </cfRule>
  </conditionalFormatting>
  <conditionalFormatting sqref="B368">
    <cfRule type="cellIs" dxfId="11389" priority="1119" operator="lessThan">
      <formula>0</formula>
    </cfRule>
  </conditionalFormatting>
  <conditionalFormatting sqref="Q373">
    <cfRule type="cellIs" dxfId="11388" priority="1118" operator="lessThan">
      <formula>0</formula>
    </cfRule>
  </conditionalFormatting>
  <conditionalFormatting sqref="P411:P413">
    <cfRule type="cellIs" dxfId="11387" priority="1054" operator="lessThan">
      <formula>0</formula>
    </cfRule>
  </conditionalFormatting>
  <conditionalFormatting sqref="C370:J370">
    <cfRule type="cellIs" dxfId="11386" priority="1117" operator="lessThan">
      <formula>0</formula>
    </cfRule>
  </conditionalFormatting>
  <conditionalFormatting sqref="Q372">
    <cfRule type="cellIs" dxfId="11385" priority="1116" operator="lessThan">
      <formula>0</formula>
    </cfRule>
  </conditionalFormatting>
  <conditionalFormatting sqref="P374:Q374 Q375:Q377">
    <cfRule type="cellIs" dxfId="11384" priority="1114" operator="lessThan">
      <formula>0</formula>
    </cfRule>
  </conditionalFormatting>
  <conditionalFormatting sqref="P374">
    <cfRule type="cellIs" dxfId="11383" priority="1113" operator="lessThan">
      <formula>0</formula>
    </cfRule>
  </conditionalFormatting>
  <conditionalFormatting sqref="P375:P377">
    <cfRule type="cellIs" dxfId="11382" priority="1112" operator="lessThan">
      <formula>0</formula>
    </cfRule>
  </conditionalFormatting>
  <conditionalFormatting sqref="I376 K375:N376 C377:M378">
    <cfRule type="cellIs" dxfId="11381" priority="1111" operator="lessThan">
      <formula>0</formula>
    </cfRule>
  </conditionalFormatting>
  <conditionalFormatting sqref="I375">
    <cfRule type="cellIs" dxfId="11380" priority="1109" operator="lessThan">
      <formula>0</formula>
    </cfRule>
  </conditionalFormatting>
  <conditionalFormatting sqref="C375:J375">
    <cfRule type="cellIs" dxfId="11379" priority="1110" operator="lessThan">
      <formula>0</formula>
    </cfRule>
  </conditionalFormatting>
  <conditionalFormatting sqref="B374">
    <cfRule type="cellIs" dxfId="11378" priority="1108" operator="lessThan">
      <formula>0</formula>
    </cfRule>
  </conditionalFormatting>
  <conditionalFormatting sqref="Q379">
    <cfRule type="cellIs" dxfId="11377" priority="1107" operator="lessThan">
      <formula>0</formula>
    </cfRule>
  </conditionalFormatting>
  <conditionalFormatting sqref="C376:J376">
    <cfRule type="cellIs" dxfId="11376" priority="1106" operator="lessThan">
      <formula>0</formula>
    </cfRule>
  </conditionalFormatting>
  <conditionalFormatting sqref="Q378">
    <cfRule type="cellIs" dxfId="11375" priority="1105" operator="lessThan">
      <formula>0</formula>
    </cfRule>
  </conditionalFormatting>
  <conditionalFormatting sqref="Q378">
    <cfRule type="cellIs" dxfId="11374" priority="1104" operator="lessThan">
      <formula>0</formula>
    </cfRule>
  </conditionalFormatting>
  <conditionalFormatting sqref="P380:Q380 Q381:Q383">
    <cfRule type="cellIs" dxfId="11373" priority="1103" operator="lessThan">
      <formula>0</formula>
    </cfRule>
  </conditionalFormatting>
  <conditionalFormatting sqref="P380">
    <cfRule type="cellIs" dxfId="11372" priority="1102" operator="lessThan">
      <formula>0</formula>
    </cfRule>
  </conditionalFormatting>
  <conditionalFormatting sqref="P381:P383">
    <cfRule type="cellIs" dxfId="11371" priority="1101" operator="lessThan">
      <formula>0</formula>
    </cfRule>
  </conditionalFormatting>
  <conditionalFormatting sqref="I382 K381:N382 C383:N383 C384:M384">
    <cfRule type="cellIs" dxfId="11370" priority="1100" operator="lessThan">
      <formula>0</formula>
    </cfRule>
  </conditionalFormatting>
  <conditionalFormatting sqref="I381">
    <cfRule type="cellIs" dxfId="11369" priority="1098" operator="lessThan">
      <formula>0</formula>
    </cfRule>
  </conditionalFormatting>
  <conditionalFormatting sqref="C381:J381">
    <cfRule type="cellIs" dxfId="11368" priority="1099" operator="lessThan">
      <formula>0</formula>
    </cfRule>
  </conditionalFormatting>
  <conditionalFormatting sqref="B380">
    <cfRule type="cellIs" dxfId="11367" priority="1097" operator="lessThan">
      <formula>0</formula>
    </cfRule>
  </conditionalFormatting>
  <conditionalFormatting sqref="Q385">
    <cfRule type="cellIs" dxfId="11366" priority="1096" operator="lessThan">
      <formula>0</formula>
    </cfRule>
  </conditionalFormatting>
  <conditionalFormatting sqref="C382:J382">
    <cfRule type="cellIs" dxfId="11365" priority="1095" operator="lessThan">
      <formula>0</formula>
    </cfRule>
  </conditionalFormatting>
  <conditionalFormatting sqref="Q384">
    <cfRule type="cellIs" dxfId="11364" priority="1094" operator="lessThan">
      <formula>0</formula>
    </cfRule>
  </conditionalFormatting>
  <conditionalFormatting sqref="Q384">
    <cfRule type="cellIs" dxfId="11363" priority="1093" operator="lessThan">
      <formula>0</formula>
    </cfRule>
  </conditionalFormatting>
  <conditionalFormatting sqref="P386:Q386 Q387:Q389">
    <cfRule type="cellIs" dxfId="11362" priority="1092" operator="lessThan">
      <formula>0</formula>
    </cfRule>
  </conditionalFormatting>
  <conditionalFormatting sqref="P386">
    <cfRule type="cellIs" dxfId="11361" priority="1091" operator="lessThan">
      <formula>0</formula>
    </cfRule>
  </conditionalFormatting>
  <conditionalFormatting sqref="P387:P389">
    <cfRule type="cellIs" dxfId="11360" priority="1090" operator="lessThan">
      <formula>0</formula>
    </cfRule>
  </conditionalFormatting>
  <conditionalFormatting sqref="B386">
    <cfRule type="cellIs" dxfId="11359" priority="1089" operator="lessThan">
      <formula>0</formula>
    </cfRule>
  </conditionalFormatting>
  <conditionalFormatting sqref="Q391">
    <cfRule type="cellIs" dxfId="11358" priority="1088" operator="lessThan">
      <formula>0</formula>
    </cfRule>
  </conditionalFormatting>
  <conditionalFormatting sqref="Q390">
    <cfRule type="cellIs" dxfId="11357" priority="1087" operator="lessThan">
      <formula>0</formula>
    </cfRule>
  </conditionalFormatting>
  <conditionalFormatting sqref="Q390">
    <cfRule type="cellIs" dxfId="11356" priority="1086" operator="lessThan">
      <formula>0</formula>
    </cfRule>
  </conditionalFormatting>
  <conditionalFormatting sqref="P392:Q392 Q393:Q395">
    <cfRule type="cellIs" dxfId="11355" priority="1085" operator="lessThan">
      <formula>0</formula>
    </cfRule>
  </conditionalFormatting>
  <conditionalFormatting sqref="P392">
    <cfRule type="cellIs" dxfId="11354" priority="1084" operator="lessThan">
      <formula>0</formula>
    </cfRule>
  </conditionalFormatting>
  <conditionalFormatting sqref="H397">
    <cfRule type="cellIs" dxfId="11353" priority="1043" operator="lessThan">
      <formula>0</formula>
    </cfRule>
  </conditionalFormatting>
  <conditionalFormatting sqref="B392">
    <cfRule type="cellIs" dxfId="11352" priority="1082" operator="lessThan">
      <formula>0</formula>
    </cfRule>
  </conditionalFormatting>
  <conditionalFormatting sqref="H378">
    <cfRule type="cellIs" dxfId="11351" priority="1039" operator="lessThan">
      <formula>0</formula>
    </cfRule>
  </conditionalFormatting>
  <conditionalFormatting sqref="Q396">
    <cfRule type="cellIs" dxfId="11350" priority="1080" operator="lessThan">
      <formula>0</formula>
    </cfRule>
  </conditionalFormatting>
  <conditionalFormatting sqref="H361">
    <cfRule type="cellIs" dxfId="11349" priority="1037" operator="lessThan">
      <formula>0</formula>
    </cfRule>
  </conditionalFormatting>
  <conditionalFormatting sqref="P398">
    <cfRule type="cellIs" dxfId="11348" priority="1076" operator="lessThan">
      <formula>0</formula>
    </cfRule>
  </conditionalFormatting>
  <conditionalFormatting sqref="Q438">
    <cfRule type="cellIs" dxfId="11347" priority="1030" operator="lessThan">
      <formula>0</formula>
    </cfRule>
  </conditionalFormatting>
  <conditionalFormatting sqref="H372">
    <cfRule type="cellIs" dxfId="11346" priority="1036" operator="lessThan">
      <formula>0</formula>
    </cfRule>
  </conditionalFormatting>
  <conditionalFormatting sqref="Q402">
    <cfRule type="cellIs" dxfId="11345" priority="1074" operator="lessThan">
      <formula>0</formula>
    </cfRule>
  </conditionalFormatting>
  <conditionalFormatting sqref="P440:Q440 Q441:Q443">
    <cfRule type="cellIs" dxfId="11344" priority="1028" operator="lessThan">
      <formula>0</formula>
    </cfRule>
  </conditionalFormatting>
  <conditionalFormatting sqref="C391:M391">
    <cfRule type="cellIs" dxfId="11343" priority="1072" operator="lessThan">
      <formula>0</formula>
    </cfRule>
  </conditionalFormatting>
  <conditionalFormatting sqref="C385:M385">
    <cfRule type="cellIs" dxfId="11342" priority="1071" operator="lessThan">
      <formula>0</formula>
    </cfRule>
  </conditionalFormatting>
  <conditionalFormatting sqref="C379:M379">
    <cfRule type="cellIs" dxfId="11341" priority="1070" operator="lessThan">
      <formula>0</formula>
    </cfRule>
  </conditionalFormatting>
  <conditionalFormatting sqref="C373:M373">
    <cfRule type="cellIs" dxfId="11340" priority="1069" operator="lessThan">
      <formula>0</formula>
    </cfRule>
  </conditionalFormatting>
  <conditionalFormatting sqref="J367:M367">
    <cfRule type="cellIs" dxfId="11339" priority="1068" operator="lessThan">
      <formula>0</formula>
    </cfRule>
  </conditionalFormatting>
  <conditionalFormatting sqref="C361:M361">
    <cfRule type="cellIs" dxfId="11338" priority="1067" operator="lessThan">
      <formula>0</formula>
    </cfRule>
  </conditionalFormatting>
  <conditionalFormatting sqref="J355:N355">
    <cfRule type="cellIs" dxfId="11337" priority="1066" operator="lessThan">
      <formula>0</formula>
    </cfRule>
  </conditionalFormatting>
  <conditionalFormatting sqref="B398">
    <cfRule type="cellIs" dxfId="11336" priority="1065" operator="lessThan">
      <formula>0</formula>
    </cfRule>
  </conditionalFormatting>
  <conditionalFormatting sqref="B403">
    <cfRule type="cellIs" dxfId="11335" priority="1064" operator="lessThan">
      <formula>0</formula>
    </cfRule>
  </conditionalFormatting>
  <conditionalFormatting sqref="Q408">
    <cfRule type="cellIs" dxfId="11334" priority="1058" operator="lessThan">
      <formula>0</formula>
    </cfRule>
  </conditionalFormatting>
  <conditionalFormatting sqref="Q409">
    <cfRule type="cellIs" dxfId="11333" priority="1060" operator="lessThan">
      <formula>0</formula>
    </cfRule>
  </conditionalFormatting>
  <conditionalFormatting sqref="P404:Q404 Q405:Q407">
    <cfRule type="cellIs" dxfId="11332" priority="1063" operator="lessThan">
      <formula>0</formula>
    </cfRule>
  </conditionalFormatting>
  <conditionalFormatting sqref="P404">
    <cfRule type="cellIs" dxfId="11331" priority="1062" operator="lessThan">
      <formula>0</formula>
    </cfRule>
  </conditionalFormatting>
  <conditionalFormatting sqref="Q408">
    <cfRule type="cellIs" dxfId="11330" priority="1059" operator="lessThan">
      <formula>0</formula>
    </cfRule>
  </conditionalFormatting>
  <conditionalFormatting sqref="B404">
    <cfRule type="cellIs" dxfId="11329" priority="1057" operator="lessThan">
      <formula>0</formula>
    </cfRule>
  </conditionalFormatting>
  <conditionalFormatting sqref="Q414">
    <cfRule type="cellIs" dxfId="11328" priority="1051" operator="lessThan">
      <formula>0</formula>
    </cfRule>
  </conditionalFormatting>
  <conditionalFormatting sqref="Q415">
    <cfRule type="cellIs" dxfId="11327" priority="1053" operator="lessThan">
      <formula>0</formula>
    </cfRule>
  </conditionalFormatting>
  <conditionalFormatting sqref="P410:Q410 Q411:Q413">
    <cfRule type="cellIs" dxfId="11326" priority="1056" operator="lessThan">
      <formula>0</formula>
    </cfRule>
  </conditionalFormatting>
  <conditionalFormatting sqref="P410">
    <cfRule type="cellIs" dxfId="11325" priority="1055" operator="lessThan">
      <formula>0</formula>
    </cfRule>
  </conditionalFormatting>
  <conditionalFormatting sqref="Q414">
    <cfRule type="cellIs" dxfId="11324" priority="1052" operator="lessThan">
      <formula>0</formula>
    </cfRule>
  </conditionalFormatting>
  <conditionalFormatting sqref="B410">
    <cfRule type="cellIs" dxfId="11323" priority="1050" operator="lessThan">
      <formula>0</formula>
    </cfRule>
  </conditionalFormatting>
  <conditionalFormatting sqref="Q432">
    <cfRule type="cellIs" dxfId="11322" priority="1044" operator="lessThan">
      <formula>0</formula>
    </cfRule>
  </conditionalFormatting>
  <conditionalFormatting sqref="P429:P431">
    <cfRule type="cellIs" dxfId="11321" priority="1047" operator="lessThan">
      <formula>0</formula>
    </cfRule>
  </conditionalFormatting>
  <conditionalFormatting sqref="Q433">
    <cfRule type="cellIs" dxfId="11320" priority="1046" operator="lessThan">
      <formula>0</formula>
    </cfRule>
  </conditionalFormatting>
  <conditionalFormatting sqref="P428:Q428 Q429:Q431">
    <cfRule type="cellIs" dxfId="11319" priority="1049" operator="lessThan">
      <formula>0</formula>
    </cfRule>
  </conditionalFormatting>
  <conditionalFormatting sqref="P428">
    <cfRule type="cellIs" dxfId="11318" priority="1048" operator="lessThan">
      <formula>0</formula>
    </cfRule>
  </conditionalFormatting>
  <conditionalFormatting sqref="Q432">
    <cfRule type="cellIs" dxfId="11317" priority="1045" operator="lessThan">
      <formula>0</formula>
    </cfRule>
  </conditionalFormatting>
  <conditionalFormatting sqref="H391">
    <cfRule type="cellIs" dxfId="11316" priority="1042" operator="lessThan">
      <formula>0</formula>
    </cfRule>
  </conditionalFormatting>
  <conditionalFormatting sqref="P435:P437">
    <cfRule type="cellIs" dxfId="11315" priority="1032" operator="lessThan">
      <formula>0</formula>
    </cfRule>
  </conditionalFormatting>
  <conditionalFormatting sqref="Q444">
    <cfRule type="cellIs" dxfId="11314" priority="1024" operator="lessThan">
      <formula>0</formula>
    </cfRule>
  </conditionalFormatting>
  <conditionalFormatting sqref="H384">
    <cfRule type="cellIs" dxfId="11313" priority="1041" operator="lessThan">
      <formula>0</formula>
    </cfRule>
  </conditionalFormatting>
  <conditionalFormatting sqref="H379">
    <cfRule type="cellIs" dxfId="11312" priority="1038" operator="lessThan">
      <formula>0</formula>
    </cfRule>
  </conditionalFormatting>
  <conditionalFormatting sqref="Q438">
    <cfRule type="cellIs" dxfId="11311" priority="1031" operator="lessThan">
      <formula>0</formula>
    </cfRule>
  </conditionalFormatting>
  <conditionalFormatting sqref="H373">
    <cfRule type="cellIs" dxfId="11310" priority="1035" operator="lessThan">
      <formula>0</formula>
    </cfRule>
  </conditionalFormatting>
  <conditionalFormatting sqref="P441:P443">
    <cfRule type="cellIs" dxfId="11309" priority="1026" operator="lessThan">
      <formula>0</formula>
    </cfRule>
  </conditionalFormatting>
  <conditionalFormatting sqref="P434:Q434 Q435:Q437">
    <cfRule type="cellIs" dxfId="11308" priority="1034" operator="lessThan">
      <formula>0</formula>
    </cfRule>
  </conditionalFormatting>
  <conditionalFormatting sqref="P434">
    <cfRule type="cellIs" dxfId="11307" priority="1033" operator="lessThan">
      <formula>0</formula>
    </cfRule>
  </conditionalFormatting>
  <conditionalFormatting sqref="B434">
    <cfRule type="cellIs" dxfId="11306" priority="1029" operator="lessThan">
      <formula>0</formula>
    </cfRule>
  </conditionalFormatting>
  <conditionalFormatting sqref="Q445:Q446">
    <cfRule type="cellIs" dxfId="11305" priority="1020" operator="lessThan">
      <formula>0</formula>
    </cfRule>
  </conditionalFormatting>
  <conditionalFormatting sqref="Q444">
    <cfRule type="cellIs" dxfId="11304" priority="1023" operator="lessThan">
      <formula>0</formula>
    </cfRule>
  </conditionalFormatting>
  <conditionalFormatting sqref="B446">
    <cfRule type="cellIs" dxfId="11303" priority="1019" operator="lessThan">
      <formula>0</formula>
    </cfRule>
  </conditionalFormatting>
  <conditionalFormatting sqref="B440">
    <cfRule type="cellIs" dxfId="11302" priority="1022" operator="lessThan">
      <formula>0</formula>
    </cfRule>
  </conditionalFormatting>
  <conditionalFormatting sqref="P446">
    <cfRule type="cellIs" dxfId="11301" priority="1025" operator="lessThan">
      <formula>0</formula>
    </cfRule>
  </conditionalFormatting>
  <conditionalFormatting sqref="B447">
    <cfRule type="cellIs" dxfId="11300" priority="1018" operator="lessThan">
      <formula>0</formula>
    </cfRule>
  </conditionalFormatting>
  <conditionalFormatting sqref="Q439">
    <cfRule type="cellIs" dxfId="11299" priority="1021" operator="lessThan">
      <formula>0</formula>
    </cfRule>
  </conditionalFormatting>
  <conditionalFormatting sqref="Q448:Q450">
    <cfRule type="cellIs" dxfId="11298" priority="1017" operator="lessThan">
      <formula>0</formula>
    </cfRule>
  </conditionalFormatting>
  <conditionalFormatting sqref="P448:P450">
    <cfRule type="cellIs" dxfId="11297" priority="1016" operator="lessThan">
      <formula>0</formula>
    </cfRule>
  </conditionalFormatting>
  <conditionalFormatting sqref="Q603">
    <cfRule type="cellIs" dxfId="11296" priority="991" operator="lessThan">
      <formula>0</formula>
    </cfRule>
  </conditionalFormatting>
  <conditionalFormatting sqref="B625">
    <cfRule type="cellIs" dxfId="11295" priority="955" operator="lessThan">
      <formula>0</formula>
    </cfRule>
  </conditionalFormatting>
  <conditionalFormatting sqref="P454:P456">
    <cfRule type="cellIs" dxfId="11294" priority="1012" operator="lessThan">
      <formula>0</formula>
    </cfRule>
  </conditionalFormatting>
  <conditionalFormatting sqref="Q457">
    <cfRule type="cellIs" dxfId="11293" priority="1011" operator="lessThan">
      <formula>0</formula>
    </cfRule>
  </conditionalFormatting>
  <conditionalFormatting sqref="Q597">
    <cfRule type="cellIs" dxfId="11292" priority="1000" operator="lessThan">
      <formula>0</formula>
    </cfRule>
  </conditionalFormatting>
  <conditionalFormatting sqref="Q451">
    <cfRule type="cellIs" dxfId="11291" priority="1015" operator="lessThan">
      <formula>0</formula>
    </cfRule>
  </conditionalFormatting>
  <conditionalFormatting sqref="Q451">
    <cfRule type="cellIs" dxfId="11290" priority="1014" operator="lessThan">
      <formula>0</formula>
    </cfRule>
  </conditionalFormatting>
  <conditionalFormatting sqref="Q457">
    <cfRule type="cellIs" dxfId="11289" priority="1010" operator="lessThan">
      <formula>0</formula>
    </cfRule>
  </conditionalFormatting>
  <conditionalFormatting sqref="J593:N595 J596:M596">
    <cfRule type="cellIs" dxfId="11288" priority="1004" operator="lessThan">
      <formula>0</formula>
    </cfRule>
  </conditionalFormatting>
  <conditionalFormatting sqref="B453">
    <cfRule type="cellIs" dxfId="11287" priority="1008" operator="lessThan">
      <formula>0</formula>
    </cfRule>
  </conditionalFormatting>
  <conditionalFormatting sqref="P599:P602">
    <cfRule type="cellIs" dxfId="11286" priority="997" operator="lessThan">
      <formula>0</formula>
    </cfRule>
  </conditionalFormatting>
  <conditionalFormatting sqref="Q454:Q456">
    <cfRule type="cellIs" dxfId="11285" priority="1013" operator="lessThan">
      <formula>0</formula>
    </cfRule>
  </conditionalFormatting>
  <conditionalFormatting sqref="Q593:Q595">
    <cfRule type="cellIs" dxfId="11284" priority="1007" operator="lessThan">
      <formula>0</formula>
    </cfRule>
  </conditionalFormatting>
  <conditionalFormatting sqref="Q596">
    <cfRule type="cellIs" dxfId="11283" priority="1002" operator="lessThan">
      <formula>0</formula>
    </cfRule>
  </conditionalFormatting>
  <conditionalFormatting sqref="Q452">
    <cfRule type="cellIs" dxfId="11282" priority="1009" operator="lessThan">
      <formula>0</formula>
    </cfRule>
  </conditionalFormatting>
  <conditionalFormatting sqref="B592">
    <cfRule type="cellIs" dxfId="11281" priority="999" operator="lessThan">
      <formula>0</formula>
    </cfRule>
  </conditionalFormatting>
  <conditionalFormatting sqref="P593:P595">
    <cfRule type="cellIs" dxfId="11280" priority="1006" operator="lessThan">
      <formula>0</formula>
    </cfRule>
  </conditionalFormatting>
  <conditionalFormatting sqref="J594">
    <cfRule type="cellIs" dxfId="11279" priority="1003" operator="lessThan">
      <formula>0</formula>
    </cfRule>
  </conditionalFormatting>
  <conditionalFormatting sqref="Q602">
    <cfRule type="cellIs" dxfId="11278" priority="992" operator="lessThan">
      <formula>0</formula>
    </cfRule>
  </conditionalFormatting>
  <conditionalFormatting sqref="J595:N595 K593:N594 J596:M596">
    <cfRule type="cellIs" dxfId="11277" priority="1005" operator="lessThan">
      <formula>0</formula>
    </cfRule>
  </conditionalFormatting>
  <conditionalFormatting sqref="Q596">
    <cfRule type="cellIs" dxfId="11276" priority="1001" operator="lessThan">
      <formula>0</formula>
    </cfRule>
  </conditionalFormatting>
  <conditionalFormatting sqref="J599:N599 J601:N602 J600:M600">
    <cfRule type="cellIs" dxfId="11275" priority="995" operator="lessThan">
      <formula>0</formula>
    </cfRule>
  </conditionalFormatting>
  <conditionalFormatting sqref="P616:P619">
    <cfRule type="cellIs" dxfId="11274" priority="989" operator="lessThan">
      <formula>0</formula>
    </cfRule>
  </conditionalFormatting>
  <conditionalFormatting sqref="Q602">
    <cfRule type="cellIs" dxfId="11273" priority="993" operator="lessThan">
      <formula>0</formula>
    </cfRule>
  </conditionalFormatting>
  <conditionalFormatting sqref="J600">
    <cfRule type="cellIs" dxfId="11272" priority="994" operator="lessThan">
      <formula>0</formula>
    </cfRule>
  </conditionalFormatting>
  <conditionalFormatting sqref="J601:N602 K599:N599 K600:M600">
    <cfRule type="cellIs" dxfId="11271" priority="996" operator="lessThan">
      <formula>0</formula>
    </cfRule>
  </conditionalFormatting>
  <conditionalFormatting sqref="Q599:Q601">
    <cfRule type="cellIs" dxfId="11270" priority="998" operator="lessThan">
      <formula>0</formula>
    </cfRule>
  </conditionalFormatting>
  <conditionalFormatting sqref="Q629">
    <cfRule type="cellIs" dxfId="11269" priority="959" operator="lessThan">
      <formula>0</formula>
    </cfRule>
  </conditionalFormatting>
  <conditionalFormatting sqref="I626">
    <cfRule type="cellIs" dxfId="11268" priority="962" operator="lessThan">
      <formula>0</formula>
    </cfRule>
  </conditionalFormatting>
  <conditionalFormatting sqref="C616:N619">
    <cfRule type="cellIs" dxfId="11267" priority="987" operator="lessThan">
      <formula>0</formula>
    </cfRule>
  </conditionalFormatting>
  <conditionalFormatting sqref="Q619">
    <cfRule type="cellIs" dxfId="11266" priority="983" operator="lessThan">
      <formula>0</formula>
    </cfRule>
  </conditionalFormatting>
  <conditionalFormatting sqref="I616">
    <cfRule type="cellIs" dxfId="11265" priority="986" operator="lessThan">
      <formula>0</formula>
    </cfRule>
  </conditionalFormatting>
  <conditionalFormatting sqref="H621:H624">
    <cfRule type="cellIs" dxfId="11264" priority="969" operator="lessThan">
      <formula>0</formula>
    </cfRule>
  </conditionalFormatting>
  <conditionalFormatting sqref="Q619">
    <cfRule type="cellIs" dxfId="11263" priority="984" operator="lessThan">
      <formula>0</formula>
    </cfRule>
  </conditionalFormatting>
  <conditionalFormatting sqref="H616">
    <cfRule type="cellIs" dxfId="11262" priority="980" operator="lessThan">
      <formula>0</formula>
    </cfRule>
  </conditionalFormatting>
  <conditionalFormatting sqref="H616:H619">
    <cfRule type="cellIs" dxfId="11261" priority="981" operator="lessThan">
      <formula>0</formula>
    </cfRule>
  </conditionalFormatting>
  <conditionalFormatting sqref="C617:J617">
    <cfRule type="cellIs" dxfId="11260" priority="985" operator="lessThan">
      <formula>0</formula>
    </cfRule>
  </conditionalFormatting>
  <conditionalFormatting sqref="H617:H619">
    <cfRule type="cellIs" dxfId="11259" priority="982" operator="lessThan">
      <formula>0</formula>
    </cfRule>
  </conditionalFormatting>
  <conditionalFormatting sqref="I617 K616:N617 C618:N619">
    <cfRule type="cellIs" dxfId="11258" priority="988" operator="lessThan">
      <formula>0</formula>
    </cfRule>
  </conditionalFormatting>
  <conditionalFormatting sqref="Q616:Q618">
    <cfRule type="cellIs" dxfId="11257" priority="990" operator="lessThan">
      <formula>0</formula>
    </cfRule>
  </conditionalFormatting>
  <conditionalFormatting sqref="B615">
    <cfRule type="cellIs" dxfId="11256" priority="979" operator="lessThan">
      <formula>0</formula>
    </cfRule>
  </conditionalFormatting>
  <conditionalFormatting sqref="Q624">
    <cfRule type="cellIs" dxfId="11255" priority="971" operator="lessThan">
      <formula>0</formula>
    </cfRule>
  </conditionalFormatting>
  <conditionalFormatting sqref="I621">
    <cfRule type="cellIs" dxfId="11254" priority="974" operator="lessThan">
      <formula>0</formula>
    </cfRule>
  </conditionalFormatting>
  <conditionalFormatting sqref="C621:N624">
    <cfRule type="cellIs" dxfId="11253" priority="975" operator="lessThan">
      <formula>0</formula>
    </cfRule>
  </conditionalFormatting>
  <conditionalFormatting sqref="Q624">
    <cfRule type="cellIs" dxfId="11252" priority="972" operator="lessThan">
      <formula>0</formula>
    </cfRule>
  </conditionalFormatting>
  <conditionalFormatting sqref="H621">
    <cfRule type="cellIs" dxfId="11251" priority="968" operator="lessThan">
      <formula>0</formula>
    </cfRule>
  </conditionalFormatting>
  <conditionalFormatting sqref="P621:P624">
    <cfRule type="cellIs" dxfId="11250" priority="977" operator="lessThan">
      <formula>0</formula>
    </cfRule>
  </conditionalFormatting>
  <conditionalFormatting sqref="C622:J622">
    <cfRule type="cellIs" dxfId="11249" priority="973" operator="lessThan">
      <formula>0</formula>
    </cfRule>
  </conditionalFormatting>
  <conditionalFormatting sqref="H622:H624">
    <cfRule type="cellIs" dxfId="11248" priority="970" operator="lessThan">
      <formula>0</formula>
    </cfRule>
  </conditionalFormatting>
  <conditionalFormatting sqref="I622 K621:N622 C623:N624">
    <cfRule type="cellIs" dxfId="11247" priority="976" operator="lessThan">
      <formula>0</formula>
    </cfRule>
  </conditionalFormatting>
  <conditionalFormatting sqref="Q621:Q623">
    <cfRule type="cellIs" dxfId="11246" priority="978" operator="lessThan">
      <formula>0</formula>
    </cfRule>
  </conditionalFormatting>
  <conditionalFormatting sqref="B620">
    <cfRule type="cellIs" dxfId="11245" priority="967" operator="lessThan">
      <formula>0</formula>
    </cfRule>
  </conditionalFormatting>
  <conditionalFormatting sqref="C626:N629">
    <cfRule type="cellIs" dxfId="11244" priority="963" operator="lessThan">
      <formula>0</formula>
    </cfRule>
  </conditionalFormatting>
  <conditionalFormatting sqref="Q629">
    <cfRule type="cellIs" dxfId="11243" priority="960" operator="lessThan">
      <formula>0</formula>
    </cfRule>
  </conditionalFormatting>
  <conditionalFormatting sqref="H626">
    <cfRule type="cellIs" dxfId="11242" priority="956" operator="lessThan">
      <formula>0</formula>
    </cfRule>
  </conditionalFormatting>
  <conditionalFormatting sqref="H626:H629">
    <cfRule type="cellIs" dxfId="11241" priority="957" operator="lessThan">
      <formula>0</formula>
    </cfRule>
  </conditionalFormatting>
  <conditionalFormatting sqref="P626:P629">
    <cfRule type="cellIs" dxfId="11240" priority="965" operator="lessThan">
      <formula>0</formula>
    </cfRule>
  </conditionalFormatting>
  <conditionalFormatting sqref="C627:J627">
    <cfRule type="cellIs" dxfId="11239" priority="961" operator="lessThan">
      <formula>0</formula>
    </cfRule>
  </conditionalFormatting>
  <conditionalFormatting sqref="H627:H629">
    <cfRule type="cellIs" dxfId="11238" priority="958" operator="lessThan">
      <formula>0</formula>
    </cfRule>
  </conditionalFormatting>
  <conditionalFormatting sqref="I627 K626:N627 C628:N629">
    <cfRule type="cellIs" dxfId="11237" priority="964" operator="lessThan">
      <formula>0</formula>
    </cfRule>
  </conditionalFormatting>
  <conditionalFormatting sqref="Q626:Q628">
    <cfRule type="cellIs" dxfId="11236" priority="966" operator="lessThan">
      <formula>0</formula>
    </cfRule>
  </conditionalFormatting>
  <conditionalFormatting sqref="C351:I351">
    <cfRule type="cellIs" dxfId="11235" priority="952" operator="lessThan">
      <formula>0</formula>
    </cfRule>
  </conditionalFormatting>
  <conditionalFormatting sqref="C353:I354">
    <cfRule type="cellIs" dxfId="11234" priority="953" operator="lessThan">
      <formula>0</formula>
    </cfRule>
  </conditionalFormatting>
  <conditionalFormatting sqref="P506:Q506">
    <cfRule type="cellIs" dxfId="11233" priority="936" operator="lessThan">
      <formula>0</formula>
    </cfRule>
  </conditionalFormatting>
  <conditionalFormatting sqref="P499:P502">
    <cfRule type="cellIs" dxfId="11232" priority="937" operator="lessThan">
      <formula>0</formula>
    </cfRule>
  </conditionalFormatting>
  <conditionalFormatting sqref="Q611:Q613">
    <cfRule type="cellIs" dxfId="11231" priority="899" operator="lessThan">
      <formula>0</formula>
    </cfRule>
  </conditionalFormatting>
  <conditionalFormatting sqref="B498">
    <cfRule type="cellIs" dxfId="11230" priority="954" operator="lessThan">
      <formula>0</formula>
    </cfRule>
  </conditionalFormatting>
  <conditionalFormatting sqref="N427">
    <cfRule type="cellIs" dxfId="11229" priority="678" operator="lessThan">
      <formula>0</formula>
    </cfRule>
  </conditionalFormatting>
  <conditionalFormatting sqref="C352:I352">
    <cfRule type="cellIs" dxfId="11228" priority="951" operator="lessThan">
      <formula>0</formula>
    </cfRule>
  </conditionalFormatting>
  <conditionalFormatting sqref="C355:I355">
    <cfRule type="cellIs" dxfId="11227" priority="950" operator="lessThan">
      <formula>0</formula>
    </cfRule>
  </conditionalFormatting>
  <conditionalFormatting sqref="C365:I366">
    <cfRule type="cellIs" dxfId="11226" priority="949" operator="lessThan">
      <formula>0</formula>
    </cfRule>
  </conditionalFormatting>
  <conditionalFormatting sqref="C363:I363">
    <cfRule type="cellIs" dxfId="11225" priority="948" operator="lessThan">
      <formula>0</formula>
    </cfRule>
  </conditionalFormatting>
  <conditionalFormatting sqref="C364:I364">
    <cfRule type="cellIs" dxfId="11224" priority="947" operator="lessThan">
      <formula>0</formula>
    </cfRule>
  </conditionalFormatting>
  <conditionalFormatting sqref="C367:I367">
    <cfRule type="cellIs" dxfId="11223" priority="946" operator="lessThan">
      <formula>0</formula>
    </cfRule>
  </conditionalFormatting>
  <conditionalFormatting sqref="C593:I596">
    <cfRule type="cellIs" dxfId="11222" priority="944" operator="lessThan">
      <formula>0</formula>
    </cfRule>
  </conditionalFormatting>
  <conditionalFormatting sqref="C594:I594">
    <cfRule type="cellIs" dxfId="11221" priority="943" operator="lessThan">
      <formula>0</formula>
    </cfRule>
  </conditionalFormatting>
  <conditionalFormatting sqref="C595:I596">
    <cfRule type="cellIs" dxfId="11220" priority="945" operator="lessThan">
      <formula>0</formula>
    </cfRule>
  </conditionalFormatting>
  <conditionalFormatting sqref="Q551">
    <cfRule type="cellIs" dxfId="11219" priority="925" operator="lessThan">
      <formula>0</formula>
    </cfRule>
  </conditionalFormatting>
  <conditionalFormatting sqref="Q551">
    <cfRule type="cellIs" dxfId="11218" priority="926" operator="lessThan">
      <formula>0</formula>
    </cfRule>
  </conditionalFormatting>
  <conditionalFormatting sqref="C599:I602">
    <cfRule type="cellIs" dxfId="11217" priority="941" operator="lessThan">
      <formula>0</formula>
    </cfRule>
  </conditionalFormatting>
  <conditionalFormatting sqref="C600:I600">
    <cfRule type="cellIs" dxfId="11216" priority="940" operator="lessThan">
      <formula>0</formula>
    </cfRule>
  </conditionalFormatting>
  <conditionalFormatting sqref="C601:I602">
    <cfRule type="cellIs" dxfId="11215" priority="942" operator="lessThan">
      <formula>0</formula>
    </cfRule>
  </conditionalFormatting>
  <conditionalFormatting sqref="C461:C464">
    <cfRule type="cellIs" dxfId="11214" priority="939" operator="lessThan">
      <formula>0</formula>
    </cfRule>
  </conditionalFormatting>
  <conditionalFormatting sqref="P468:P471">
    <cfRule type="cellIs" dxfId="11213" priority="938" operator="lessThan">
      <formula>0</formula>
    </cfRule>
  </conditionalFormatting>
  <conditionalFormatting sqref="Q507:Q510">
    <cfRule type="cellIs" dxfId="11212" priority="935" operator="lessThan">
      <formula>0</formula>
    </cfRule>
  </conditionalFormatting>
  <conditionalFormatting sqref="Q511:Q512">
    <cfRule type="cellIs" dxfId="11211" priority="934" operator="lessThan">
      <formula>0</formula>
    </cfRule>
  </conditionalFormatting>
  <conditionalFormatting sqref="Q512">
    <cfRule type="cellIs" dxfId="11210" priority="933" operator="lessThan">
      <formula>0</formula>
    </cfRule>
  </conditionalFormatting>
  <conditionalFormatting sqref="Q511">
    <cfRule type="cellIs" dxfId="11209" priority="932" operator="lessThan">
      <formula>0</formula>
    </cfRule>
  </conditionalFormatting>
  <conditionalFormatting sqref="P507:P510">
    <cfRule type="cellIs" dxfId="11208" priority="931" operator="lessThan">
      <formula>0</formula>
    </cfRule>
  </conditionalFormatting>
  <conditionalFormatting sqref="B506">
    <cfRule type="cellIs" dxfId="11207" priority="930" operator="lessThan">
      <formula>0</formula>
    </cfRule>
  </conditionalFormatting>
  <conditionalFormatting sqref="C611:N614">
    <cfRule type="cellIs" dxfId="11206" priority="896" operator="lessThan">
      <formula>0</formula>
    </cfRule>
  </conditionalFormatting>
  <conditionalFormatting sqref="Q614">
    <cfRule type="cellIs" dxfId="11205" priority="893" operator="lessThan">
      <formula>0</formula>
    </cfRule>
  </conditionalFormatting>
  <conditionalFormatting sqref="P547:P550">
    <cfRule type="cellIs" dxfId="11204" priority="924" operator="lessThan">
      <formula>0</formula>
    </cfRule>
  </conditionalFormatting>
  <conditionalFormatting sqref="H611:H614">
    <cfRule type="cellIs" dxfId="11203" priority="890" operator="lessThan">
      <formula>0</formula>
    </cfRule>
  </conditionalFormatting>
  <conditionalFormatting sqref="Q504">
    <cfRule type="cellIs" dxfId="11202" priority="929" operator="lessThan">
      <formula>0</formula>
    </cfRule>
  </conditionalFormatting>
  <conditionalFormatting sqref="Q547:Q550 Q552 Q554:Q560">
    <cfRule type="cellIs" dxfId="11201" priority="928" operator="lessThan">
      <formula>0</formula>
    </cfRule>
  </conditionalFormatting>
  <conditionalFormatting sqref="P546">
    <cfRule type="cellIs" dxfId="11200" priority="927" operator="lessThan">
      <formula>0</formula>
    </cfRule>
  </conditionalFormatting>
  <conditionalFormatting sqref="P554:P558">
    <cfRule type="cellIs" dxfId="11199" priority="923" operator="lessThan">
      <formula>0</formula>
    </cfRule>
  </conditionalFormatting>
  <conditionalFormatting sqref="Q570:Q573 Q575">
    <cfRule type="cellIs" dxfId="11198" priority="921" operator="lessThan">
      <formula>0</formula>
    </cfRule>
  </conditionalFormatting>
  <conditionalFormatting sqref="B546">
    <cfRule type="cellIs" dxfId="11197" priority="922" operator="lessThan">
      <formula>0</formula>
    </cfRule>
  </conditionalFormatting>
  <conditionalFormatting sqref="P569">
    <cfRule type="cellIs" dxfId="11196" priority="920" operator="lessThan">
      <formula>0</formula>
    </cfRule>
  </conditionalFormatting>
  <conditionalFormatting sqref="Q574">
    <cfRule type="cellIs" dxfId="11195" priority="919" operator="lessThan">
      <formula>0</formula>
    </cfRule>
  </conditionalFormatting>
  <conditionalFormatting sqref="Q574">
    <cfRule type="cellIs" dxfId="11194" priority="918" operator="lessThan">
      <formula>0</formula>
    </cfRule>
  </conditionalFormatting>
  <conditionalFormatting sqref="P570:P573">
    <cfRule type="cellIs" dxfId="11193" priority="917" operator="lessThan">
      <formula>0</formula>
    </cfRule>
  </conditionalFormatting>
  <conditionalFormatting sqref="Q582 Q577:Q580">
    <cfRule type="cellIs" dxfId="11192" priority="915" operator="lessThan">
      <formula>0</formula>
    </cfRule>
  </conditionalFormatting>
  <conditionalFormatting sqref="Q581">
    <cfRule type="cellIs" dxfId="11191" priority="913" operator="lessThan">
      <formula>0</formula>
    </cfRule>
  </conditionalFormatting>
  <conditionalFormatting sqref="B569">
    <cfRule type="cellIs" dxfId="11190" priority="916" operator="lessThan">
      <formula>0</formula>
    </cfRule>
  </conditionalFormatting>
  <conditionalFormatting sqref="P576">
    <cfRule type="cellIs" dxfId="11189" priority="914" operator="lessThan">
      <formula>0</formula>
    </cfRule>
  </conditionalFormatting>
  <conditionalFormatting sqref="P577:P580">
    <cfRule type="cellIs" dxfId="11188" priority="911" operator="lessThan">
      <formula>0</formula>
    </cfRule>
  </conditionalFormatting>
  <conditionalFormatting sqref="Q581">
    <cfRule type="cellIs" dxfId="11187" priority="912" operator="lessThan">
      <formula>0</formula>
    </cfRule>
  </conditionalFormatting>
  <conditionalFormatting sqref="P605:P607 P609">
    <cfRule type="cellIs" dxfId="11186" priority="909" operator="lessThan">
      <formula>0</formula>
    </cfRule>
  </conditionalFormatting>
  <conditionalFormatting sqref="Q605:Q607">
    <cfRule type="cellIs" dxfId="11185" priority="910" operator="lessThan">
      <formula>0</formula>
    </cfRule>
  </conditionalFormatting>
  <conditionalFormatting sqref="C607:I607">
    <cfRule type="cellIs" dxfId="11184" priority="902" operator="lessThan">
      <formula>0</formula>
    </cfRule>
  </conditionalFormatting>
  <conditionalFormatting sqref="C605:I607">
    <cfRule type="cellIs" dxfId="11183" priority="901" operator="lessThan">
      <formula>0</formula>
    </cfRule>
  </conditionalFormatting>
  <conditionalFormatting sqref="B604">
    <cfRule type="cellIs" dxfId="11182" priority="903" operator="lessThan">
      <formula>0</formula>
    </cfRule>
  </conditionalFormatting>
  <conditionalFormatting sqref="J605:N607">
    <cfRule type="cellIs" dxfId="11181" priority="907" operator="lessThan">
      <formula>0</formula>
    </cfRule>
  </conditionalFormatting>
  <conditionalFormatting sqref="P611:P614">
    <cfRule type="cellIs" dxfId="11180" priority="898" operator="lessThan">
      <formula>0</formula>
    </cfRule>
  </conditionalFormatting>
  <conditionalFormatting sqref="Q608:Q609">
    <cfRule type="cellIs" dxfId="11179" priority="904" operator="lessThan">
      <formula>0</formula>
    </cfRule>
  </conditionalFormatting>
  <conditionalFormatting sqref="C433:M433">
    <cfRule type="cellIs" dxfId="11178" priority="676" operator="lessThan">
      <formula>0</formula>
    </cfRule>
  </conditionalFormatting>
  <conditionalFormatting sqref="Q608:Q609">
    <cfRule type="cellIs" dxfId="11177" priority="905" operator="lessThan">
      <formula>0</formula>
    </cfRule>
  </conditionalFormatting>
  <conditionalFormatting sqref="J606">
    <cfRule type="cellIs" dxfId="11176" priority="906" operator="lessThan">
      <formula>0</formula>
    </cfRule>
  </conditionalFormatting>
  <conditionalFormatting sqref="J607:N607 K605:N606">
    <cfRule type="cellIs" dxfId="11175" priority="908" operator="lessThan">
      <formula>0</formula>
    </cfRule>
  </conditionalFormatting>
  <conditionalFormatting sqref="I612 K611:N612 C613:N614">
    <cfRule type="cellIs" dxfId="11174" priority="897" operator="lessThan">
      <formula>0</formula>
    </cfRule>
  </conditionalFormatting>
  <conditionalFormatting sqref="N427">
    <cfRule type="cellIs" dxfId="11173" priority="679" operator="lessThan">
      <formula>0</formula>
    </cfRule>
  </conditionalFormatting>
  <conditionalFormatting sqref="B429:N429">
    <cfRule type="cellIs" dxfId="11172" priority="671" operator="lessThan">
      <formula>0</formula>
    </cfRule>
  </conditionalFormatting>
  <conditionalFormatting sqref="C606:I606">
    <cfRule type="cellIs" dxfId="11171" priority="900" operator="lessThan">
      <formula>0</formula>
    </cfRule>
  </conditionalFormatting>
  <conditionalFormatting sqref="B429:N429">
    <cfRule type="cellIs" dxfId="11170" priority="672" operator="lessThan">
      <formula>0</formula>
    </cfRule>
  </conditionalFormatting>
  <conditionalFormatting sqref="H433">
    <cfRule type="cellIs" dxfId="11169" priority="675" operator="lessThan">
      <formula>0</formula>
    </cfRule>
  </conditionalFormatting>
  <conditionalFormatting sqref="B433">
    <cfRule type="cellIs" dxfId="11168" priority="674" operator="lessThan">
      <formula>0</formula>
    </cfRule>
  </conditionalFormatting>
  <conditionalFormatting sqref="B433">
    <cfRule type="cellIs" dxfId="11167" priority="673" operator="lessThan">
      <formula>0</formula>
    </cfRule>
  </conditionalFormatting>
  <conditionalFormatting sqref="B429:N429">
    <cfRule type="cellIs" dxfId="11166" priority="669" operator="lessThan">
      <formula>0</formula>
    </cfRule>
  </conditionalFormatting>
  <conditionalFormatting sqref="B429:N429">
    <cfRule type="cellIs" dxfId="11165" priority="670" operator="lessThan">
      <formula>0</formula>
    </cfRule>
  </conditionalFormatting>
  <conditionalFormatting sqref="B435:N435">
    <cfRule type="cellIs" dxfId="11164" priority="656" operator="lessThan">
      <formula>0</formula>
    </cfRule>
  </conditionalFormatting>
  <conditionalFormatting sqref="H611">
    <cfRule type="cellIs" dxfId="11163" priority="889" operator="lessThan">
      <formula>0</formula>
    </cfRule>
  </conditionalFormatting>
  <conditionalFormatting sqref="C433:M433">
    <cfRule type="cellIs" dxfId="11162" priority="677" operator="lessThan">
      <formula>0</formula>
    </cfRule>
  </conditionalFormatting>
  <conditionalFormatting sqref="H612:H614">
    <cfRule type="cellIs" dxfId="11161" priority="891" operator="lessThan">
      <formula>0</formula>
    </cfRule>
  </conditionalFormatting>
  <conditionalFormatting sqref="Q614">
    <cfRule type="cellIs" dxfId="11160" priority="892" operator="lessThan">
      <formula>0</formula>
    </cfRule>
  </conditionalFormatting>
  <conditionalFormatting sqref="I611">
    <cfRule type="cellIs" dxfId="11159" priority="895" operator="lessThan">
      <formula>0</formula>
    </cfRule>
  </conditionalFormatting>
  <conditionalFormatting sqref="N439">
    <cfRule type="cellIs" dxfId="11158" priority="649" operator="lessThan">
      <formula>0</formula>
    </cfRule>
  </conditionalFormatting>
  <conditionalFormatting sqref="C612:J612">
    <cfRule type="cellIs" dxfId="11157" priority="894" operator="lessThan">
      <formula>0</formula>
    </cfRule>
  </conditionalFormatting>
  <conditionalFormatting sqref="B610">
    <cfRule type="cellIs" dxfId="11156" priority="888" operator="lessThan">
      <formula>0</formula>
    </cfRule>
  </conditionalFormatting>
  <conditionalFormatting sqref="B435:N435">
    <cfRule type="cellIs" dxfId="11155" priority="655" operator="lessThan">
      <formula>0</formula>
    </cfRule>
  </conditionalFormatting>
  <conditionalFormatting sqref="C445:M445">
    <cfRule type="cellIs" dxfId="11154" priority="646" operator="lessThan">
      <formula>0</formula>
    </cfRule>
  </conditionalFormatting>
  <conditionalFormatting sqref="C445:M445">
    <cfRule type="cellIs" dxfId="11153" priority="647" operator="lessThan">
      <formula>0</formula>
    </cfRule>
  </conditionalFormatting>
  <conditionalFormatting sqref="B435:N435">
    <cfRule type="cellIs" dxfId="11152" priority="654" operator="lessThan">
      <formula>0</formula>
    </cfRule>
  </conditionalFormatting>
  <conditionalFormatting sqref="N438">
    <cfRule type="cellIs" dxfId="11151" priority="650" operator="lessThan">
      <formula>0</formula>
    </cfRule>
  </conditionalFormatting>
  <conditionalFormatting sqref="B435:N435">
    <cfRule type="cellIs" dxfId="11150" priority="653" operator="lessThan">
      <formula>0</formula>
    </cfRule>
  </conditionalFormatting>
  <conditionalFormatting sqref="B435:N435">
    <cfRule type="cellIs" dxfId="11149" priority="651" operator="lessThan">
      <formula>0</formula>
    </cfRule>
  </conditionalFormatting>
  <conditionalFormatting sqref="B598">
    <cfRule type="cellIs" dxfId="11148" priority="887" operator="lessThan">
      <formula>0</formula>
    </cfRule>
  </conditionalFormatting>
  <conditionalFormatting sqref="N439">
    <cfRule type="cellIs" dxfId="11147" priority="648" operator="lessThan">
      <formula>0</formula>
    </cfRule>
  </conditionalFormatting>
  <conditionalFormatting sqref="B435:N435">
    <cfRule type="cellIs" dxfId="11146" priority="652" operator="lessThan">
      <formula>0</formula>
    </cfRule>
  </conditionalFormatting>
  <conditionalFormatting sqref="B598">
    <cfRule type="cellIs" dxfId="11145" priority="886" operator="lessThan">
      <formula>0</formula>
    </cfRule>
  </conditionalFormatting>
  <conditionalFormatting sqref="B641">
    <cfRule type="cellIs" dxfId="11144" priority="874" operator="lessThan">
      <formula>0</formula>
    </cfRule>
  </conditionalFormatting>
  <conditionalFormatting sqref="B591">
    <cfRule type="cellIs" dxfId="11143" priority="884" operator="lessThan">
      <formula>0</formula>
    </cfRule>
  </conditionalFormatting>
  <conditionalFormatting sqref="B591">
    <cfRule type="cellIs" dxfId="11142" priority="885" operator="lessThan">
      <formula>0</formula>
    </cfRule>
  </conditionalFormatting>
  <conditionalFormatting sqref="B609">
    <cfRule type="cellIs" dxfId="11141" priority="882" operator="lessThan">
      <formula>0</formula>
    </cfRule>
  </conditionalFormatting>
  <conditionalFormatting sqref="B609">
    <cfRule type="cellIs" dxfId="11140"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139" priority="881" operator="lessThan">
      <formula>0</formula>
    </cfRule>
  </conditionalFormatting>
  <conditionalFormatting sqref="B646">
    <cfRule type="cellIs" dxfId="11138" priority="878" operator="lessThan">
      <formula>0</formula>
    </cfRule>
  </conditionalFormatting>
  <conditionalFormatting sqref="B631">
    <cfRule type="cellIs" dxfId="11137" priority="880" operator="lessThan">
      <formula>0</formula>
    </cfRule>
  </conditionalFormatting>
  <conditionalFormatting sqref="B635">
    <cfRule type="cellIs" dxfId="11136" priority="879" operator="lessThan">
      <formula>0</formula>
    </cfRule>
  </conditionalFormatting>
  <conditionalFormatting sqref="B662">
    <cfRule type="cellIs" dxfId="11135" priority="877" operator="lessThan">
      <formula>0</formula>
    </cfRule>
  </conditionalFormatting>
  <conditionalFormatting sqref="B671">
    <cfRule type="cellIs" dxfId="11134" priority="876" operator="lessThan">
      <formula>0</formula>
    </cfRule>
  </conditionalFormatting>
  <conditionalFormatting sqref="I674:N674 P672:Q675">
    <cfRule type="cellIs" dxfId="11133" priority="875" operator="lessThan">
      <formula>0</formula>
    </cfRule>
  </conditionalFormatting>
  <conditionalFormatting sqref="P641">
    <cfRule type="cellIs" dxfId="11132" priority="872" operator="lessThan">
      <formula>0</formula>
    </cfRule>
  </conditionalFormatting>
  <conditionalFormatting sqref="P641">
    <cfRule type="cellIs" dxfId="11131" priority="873" operator="lessThan">
      <formula>0</formula>
    </cfRule>
  </conditionalFormatting>
  <conditionalFormatting sqref="P422:Q422 Q423:Q425">
    <cfRule type="cellIs" dxfId="11130" priority="859" operator="lessThan">
      <formula>0</formula>
    </cfRule>
  </conditionalFormatting>
  <conditionalFormatting sqref="B416">
    <cfRule type="cellIs" dxfId="11129" priority="860" operator="lessThan">
      <formula>0</formula>
    </cfRule>
  </conditionalFormatting>
  <conditionalFormatting sqref="P423:P425">
    <cfRule type="cellIs" dxfId="11128" priority="857" operator="lessThan">
      <formula>0</formula>
    </cfRule>
  </conditionalFormatting>
  <conditionalFormatting sqref="P422">
    <cfRule type="cellIs" dxfId="11127" priority="858" operator="lessThan">
      <formula>0</formula>
    </cfRule>
  </conditionalFormatting>
  <conditionalFormatting sqref="Q426">
    <cfRule type="cellIs" dxfId="11126" priority="855" operator="lessThan">
      <formula>0</formula>
    </cfRule>
  </conditionalFormatting>
  <conditionalFormatting sqref="Q427">
    <cfRule type="cellIs" dxfId="11125" priority="856" operator="lessThan">
      <formula>0</formula>
    </cfRule>
  </conditionalFormatting>
  <conditionalFormatting sqref="B422">
    <cfRule type="cellIs" dxfId="11124" priority="853" operator="lessThan">
      <formula>0</formula>
    </cfRule>
  </conditionalFormatting>
  <conditionalFormatting sqref="Q426">
    <cfRule type="cellIs" dxfId="11123" priority="854" operator="lessThan">
      <formula>0</formula>
    </cfRule>
  </conditionalFormatting>
  <conditionalFormatting sqref="B454:N454">
    <cfRule type="cellIs" dxfId="11122" priority="609" operator="lessThan">
      <formula>0</formula>
    </cfRule>
  </conditionalFormatting>
  <conditionalFormatting sqref="B454:N454">
    <cfRule type="cellIs" dxfId="11121" priority="610" operator="lessThan">
      <formula>0</formula>
    </cfRule>
  </conditionalFormatting>
  <conditionalFormatting sqref="C652:I652">
    <cfRule type="cellIs" dxfId="11120" priority="871" operator="lessThan">
      <formula>0</formula>
    </cfRule>
  </conditionalFormatting>
  <conditionalFormatting sqref="C653:I653">
    <cfRule type="cellIs" dxfId="11119" priority="870" operator="lessThan">
      <formula>0</formula>
    </cfRule>
  </conditionalFormatting>
  <conditionalFormatting sqref="C658:M658">
    <cfRule type="cellIs" dxfId="11118" priority="869" operator="lessThan">
      <formula>0</formula>
    </cfRule>
  </conditionalFormatting>
  <conditionalFormatting sqref="P650">
    <cfRule type="cellIs" dxfId="11116" priority="867" operator="lessThan">
      <formula>0</formula>
    </cfRule>
  </conditionalFormatting>
  <conditionalFormatting sqref="P417:P419">
    <cfRule type="cellIs" dxfId="11115" priority="864" operator="lessThan">
      <formula>0</formula>
    </cfRule>
  </conditionalFormatting>
  <conditionalFormatting sqref="Q420">
    <cfRule type="cellIs" dxfId="11114" priority="861" operator="lessThan">
      <formula>0</formula>
    </cfRule>
  </conditionalFormatting>
  <conditionalFormatting sqref="Q421">
    <cfRule type="cellIs" dxfId="11113" priority="863" operator="lessThan">
      <formula>0</formula>
    </cfRule>
  </conditionalFormatting>
  <conditionalFormatting sqref="P416:Q416 Q417:Q419">
    <cfRule type="cellIs" dxfId="11112" priority="866" operator="lessThan">
      <formula>0</formula>
    </cfRule>
  </conditionalFormatting>
  <conditionalFormatting sqref="P416">
    <cfRule type="cellIs" dxfId="11111" priority="865" operator="lessThan">
      <formula>0</formula>
    </cfRule>
  </conditionalFormatting>
  <conditionalFormatting sqref="Q420">
    <cfRule type="cellIs" dxfId="11110" priority="862" operator="lessThan">
      <formula>0</formula>
    </cfRule>
  </conditionalFormatting>
  <conditionalFormatting sqref="B454:N454">
    <cfRule type="cellIs" dxfId="11109" priority="608" operator="lessThan">
      <formula>0</formula>
    </cfRule>
  </conditionalFormatting>
  <conditionalFormatting sqref="B454:N454">
    <cfRule type="cellIs" dxfId="11108" priority="607" operator="lessThan">
      <formula>0</formula>
    </cfRule>
  </conditionalFormatting>
  <conditionalFormatting sqref="B454:N454">
    <cfRule type="cellIs" dxfId="11107" priority="606" operator="lessThan">
      <formula>0</formula>
    </cfRule>
  </conditionalFormatting>
  <conditionalFormatting sqref="B454:N454">
    <cfRule type="cellIs" dxfId="11106" priority="604" operator="lessThan">
      <formula>0</formula>
    </cfRule>
  </conditionalFormatting>
  <conditionalFormatting sqref="B454:N454">
    <cfRule type="cellIs" dxfId="11105" priority="605" operator="lessThan">
      <formula>0</formula>
    </cfRule>
  </conditionalFormatting>
  <conditionalFormatting sqref="N457">
    <cfRule type="cellIs" dxfId="11104" priority="602" operator="lessThan">
      <formula>0</formula>
    </cfRule>
  </conditionalFormatting>
  <conditionalFormatting sqref="B454:N454">
    <cfRule type="cellIs" dxfId="11103" priority="603" operator="lessThan">
      <formula>0</formula>
    </cfRule>
  </conditionalFormatting>
  <conditionalFormatting sqref="N458">
    <cfRule type="cellIs" dxfId="11102" priority="601" operator="lessThan">
      <formula>0</formula>
    </cfRule>
  </conditionalFormatting>
  <conditionalFormatting sqref="P530">
    <cfRule type="cellIs" dxfId="11101" priority="323" operator="lessThan">
      <formula>0</formula>
    </cfRule>
  </conditionalFormatting>
  <conditionalFormatting sqref="N458">
    <cfRule type="cellIs" dxfId="11100" priority="600" operator="lessThan">
      <formula>0</formula>
    </cfRule>
  </conditionalFormatting>
  <conditionalFormatting sqref="D461:N464">
    <cfRule type="cellIs" dxfId="11099" priority="597" operator="lessThan">
      <formula>0</formula>
    </cfRule>
  </conditionalFormatting>
  <conditionalFormatting sqref="P538">
    <cfRule type="cellIs" dxfId="11098" priority="320" operator="lessThan">
      <formula>0</formula>
    </cfRule>
  </conditionalFormatting>
  <conditionalFormatting sqref="B461:B464">
    <cfRule type="cellIs" dxfId="11097" priority="594" operator="lessThan">
      <formula>0</formula>
    </cfRule>
  </conditionalFormatting>
  <conditionalFormatting sqref="P553">
    <cfRule type="cellIs" dxfId="11096" priority="317" operator="lessThan">
      <formula>0</formula>
    </cfRule>
  </conditionalFormatting>
  <conditionalFormatting sqref="B512">
    <cfRule type="cellIs" dxfId="11095" priority="591" operator="lessThan">
      <formula>0</formula>
    </cfRule>
  </conditionalFormatting>
  <conditionalFormatting sqref="C512">
    <cfRule type="cellIs" dxfId="11094" priority="588" operator="lessThan">
      <formula>0</formula>
    </cfRule>
  </conditionalFormatting>
  <conditionalFormatting sqref="P561">
    <cfRule type="cellIs" dxfId="11093" priority="314" operator="lessThan">
      <formula>0</formula>
    </cfRule>
  </conditionalFormatting>
  <conditionalFormatting sqref="P590">
    <cfRule type="cellIs" dxfId="11092" priority="311" operator="lessThan">
      <formula>0</formula>
    </cfRule>
  </conditionalFormatting>
  <conditionalFormatting sqref="N365">
    <cfRule type="cellIs" dxfId="11091" priority="852" operator="lessThan">
      <formula>0</formula>
    </cfRule>
  </conditionalFormatting>
  <conditionalFormatting sqref="N371">
    <cfRule type="cellIs" dxfId="11090" priority="851" operator="lessThan">
      <formula>0</formula>
    </cfRule>
  </conditionalFormatting>
  <conditionalFormatting sqref="N377">
    <cfRule type="cellIs" dxfId="11089" priority="850" operator="lessThan">
      <formula>0</formula>
    </cfRule>
  </conditionalFormatting>
  <conditionalFormatting sqref="B376">
    <cfRule type="cellIs" dxfId="11088" priority="837" operator="lessThan">
      <formula>0</formula>
    </cfRule>
  </conditionalFormatting>
  <conditionalFormatting sqref="B588">
    <cfRule type="cellIs" dxfId="11087" priority="844" operator="lessThan">
      <formula>0</formula>
    </cfRule>
  </conditionalFormatting>
  <conditionalFormatting sqref="B371:B372">
    <cfRule type="cellIs" dxfId="11086" priority="842" operator="lessThan">
      <formula>0</formula>
    </cfRule>
  </conditionalFormatting>
  <conditionalFormatting sqref="B377:B378">
    <cfRule type="cellIs" dxfId="11085" priority="839" operator="lessThan">
      <formula>0</formula>
    </cfRule>
  </conditionalFormatting>
  <conditionalFormatting sqref="C351:M354">
    <cfRule type="cellIs" dxfId="11084" priority="849" operator="lessThan">
      <formula>0</formula>
    </cfRule>
  </conditionalFormatting>
  <conditionalFormatting sqref="B428">
    <cfRule type="cellIs" dxfId="11083" priority="848" operator="lessThan">
      <formula>0</formula>
    </cfRule>
  </conditionalFormatting>
  <conditionalFormatting sqref="B428">
    <cfRule type="cellIs" dxfId="11082" priority="847" operator="lessThan">
      <formula>0</formula>
    </cfRule>
  </conditionalFormatting>
  <conditionalFormatting sqref="B391 B397 B381:B385 B375:B379 B369:B373 B363:B367 B361 B351:B355">
    <cfRule type="cellIs" dxfId="11081" priority="846" operator="lessThan">
      <formula>0</formula>
    </cfRule>
  </conditionalFormatting>
  <conditionalFormatting sqref="B585:B587">
    <cfRule type="cellIs" dxfId="11080" priority="845" operator="lessThan">
      <formula>0</formula>
    </cfRule>
  </conditionalFormatting>
  <conditionalFormatting sqref="B584">
    <cfRule type="cellIs" dxfId="11079" priority="843" operator="lessThan">
      <formula>0</formula>
    </cfRule>
  </conditionalFormatting>
  <conditionalFormatting sqref="B397">
    <cfRule type="cellIs" dxfId="11078" priority="833" operator="lessThan">
      <formula>0</formula>
    </cfRule>
  </conditionalFormatting>
  <conditionalFormatting sqref="B369">
    <cfRule type="cellIs" dxfId="11077" priority="841" operator="lessThan">
      <formula>0</formula>
    </cfRule>
  </conditionalFormatting>
  <conditionalFormatting sqref="B370">
    <cfRule type="cellIs" dxfId="11076" priority="840" operator="lessThan">
      <formula>0</formula>
    </cfRule>
  </conditionalFormatting>
  <conditionalFormatting sqref="B375">
    <cfRule type="cellIs" dxfId="11075" priority="838" operator="lessThan">
      <formula>0</formula>
    </cfRule>
  </conditionalFormatting>
  <conditionalFormatting sqref="B383:B384">
    <cfRule type="cellIs" dxfId="11074" priority="836" operator="lessThan">
      <formula>0</formula>
    </cfRule>
  </conditionalFormatting>
  <conditionalFormatting sqref="B381">
    <cfRule type="cellIs" dxfId="11073" priority="835" operator="lessThan">
      <formula>0</formula>
    </cfRule>
  </conditionalFormatting>
  <conditionalFormatting sqref="B382">
    <cfRule type="cellIs" dxfId="11072" priority="834" operator="lessThan">
      <formula>0</formula>
    </cfRule>
  </conditionalFormatting>
  <conditionalFormatting sqref="B391">
    <cfRule type="cellIs" dxfId="11071" priority="832" operator="lessThan">
      <formula>0</formula>
    </cfRule>
  </conditionalFormatting>
  <conditionalFormatting sqref="B385">
    <cfRule type="cellIs" dxfId="11070" priority="831" operator="lessThan">
      <formula>0</formula>
    </cfRule>
  </conditionalFormatting>
  <conditionalFormatting sqref="B379">
    <cfRule type="cellIs" dxfId="11069" priority="830" operator="lessThan">
      <formula>0</formula>
    </cfRule>
  </conditionalFormatting>
  <conditionalFormatting sqref="B373">
    <cfRule type="cellIs" dxfId="11068" priority="829" operator="lessThan">
      <formula>0</formula>
    </cfRule>
  </conditionalFormatting>
  <conditionalFormatting sqref="B361">
    <cfRule type="cellIs" dxfId="11067" priority="828" operator="lessThan">
      <formula>0</formula>
    </cfRule>
  </conditionalFormatting>
  <conditionalFormatting sqref="B621:B624">
    <cfRule type="cellIs" dxfId="11066" priority="823" operator="lessThan">
      <formula>0</formula>
    </cfRule>
  </conditionalFormatting>
  <conditionalFormatting sqref="B616:B619">
    <cfRule type="cellIs" dxfId="11065" priority="826" operator="lessThan">
      <formula>0</formula>
    </cfRule>
  </conditionalFormatting>
  <conditionalFormatting sqref="B617">
    <cfRule type="cellIs" dxfId="11064" priority="825" operator="lessThan">
      <formula>0</formula>
    </cfRule>
  </conditionalFormatting>
  <conditionalFormatting sqref="B618:B619">
    <cfRule type="cellIs" dxfId="11063" priority="827" operator="lessThan">
      <formula>0</formula>
    </cfRule>
  </conditionalFormatting>
  <conditionalFormatting sqref="B628:B629">
    <cfRule type="cellIs" dxfId="11062" priority="821" operator="lessThan">
      <formula>0</formula>
    </cfRule>
  </conditionalFormatting>
  <conditionalFormatting sqref="B622">
    <cfRule type="cellIs" dxfId="11061" priority="822" operator="lessThan">
      <formula>0</formula>
    </cfRule>
  </conditionalFormatting>
  <conditionalFormatting sqref="B623:B624">
    <cfRule type="cellIs" dxfId="11060" priority="824" operator="lessThan">
      <formula>0</formula>
    </cfRule>
  </conditionalFormatting>
  <conditionalFormatting sqref="B626:B629">
    <cfRule type="cellIs" dxfId="11059" priority="820" operator="lessThan">
      <formula>0</formula>
    </cfRule>
  </conditionalFormatting>
  <conditionalFormatting sqref="B627">
    <cfRule type="cellIs" dxfId="11058" priority="819" operator="lessThan">
      <formula>0</formula>
    </cfRule>
  </conditionalFormatting>
  <conditionalFormatting sqref="B365:B366">
    <cfRule type="cellIs" dxfId="11057" priority="814" operator="lessThan">
      <formula>0</formula>
    </cfRule>
  </conditionalFormatting>
  <conditionalFormatting sqref="B355">
    <cfRule type="cellIs" dxfId="11056" priority="815" operator="lessThan">
      <formula>0</formula>
    </cfRule>
  </conditionalFormatting>
  <conditionalFormatting sqref="B393:N393">
    <cfRule type="cellIs" dxfId="11055" priority="770" operator="lessThan">
      <formula>0</formula>
    </cfRule>
  </conditionalFormatting>
  <conditionalFormatting sqref="B387:N387">
    <cfRule type="cellIs" dxfId="11054" priority="781" operator="lessThan">
      <formula>0</formula>
    </cfRule>
  </conditionalFormatting>
  <conditionalFormatting sqref="B387:N387">
    <cfRule type="cellIs" dxfId="11053" priority="780" operator="lessThan">
      <formula>0</formula>
    </cfRule>
  </conditionalFormatting>
  <conditionalFormatting sqref="B353:B354">
    <cfRule type="cellIs" dxfId="11052" priority="818" operator="lessThan">
      <formula>0</formula>
    </cfRule>
  </conditionalFormatting>
  <conditionalFormatting sqref="B351">
    <cfRule type="cellIs" dxfId="11051" priority="817" operator="lessThan">
      <formula>0</formula>
    </cfRule>
  </conditionalFormatting>
  <conditionalFormatting sqref="B352">
    <cfRule type="cellIs" dxfId="11050" priority="816" operator="lessThan">
      <formula>0</formula>
    </cfRule>
  </conditionalFormatting>
  <conditionalFormatting sqref="B363">
    <cfRule type="cellIs" dxfId="11049" priority="813" operator="lessThan">
      <formula>0</formula>
    </cfRule>
  </conditionalFormatting>
  <conditionalFormatting sqref="B364">
    <cfRule type="cellIs" dxfId="11048" priority="812" operator="lessThan">
      <formula>0</formula>
    </cfRule>
  </conditionalFormatting>
  <conditionalFormatting sqref="B367">
    <cfRule type="cellIs" dxfId="11047" priority="811" operator="lessThan">
      <formula>0</formula>
    </cfRule>
  </conditionalFormatting>
  <conditionalFormatting sqref="B593:B596">
    <cfRule type="cellIs" dxfId="11046" priority="809" operator="lessThan">
      <formula>0</formula>
    </cfRule>
  </conditionalFormatting>
  <conditionalFormatting sqref="B594">
    <cfRule type="cellIs" dxfId="11045" priority="808" operator="lessThan">
      <formula>0</formula>
    </cfRule>
  </conditionalFormatting>
  <conditionalFormatting sqref="B595:B596">
    <cfRule type="cellIs" dxfId="11044" priority="810" operator="lessThan">
      <formula>0</formula>
    </cfRule>
  </conditionalFormatting>
  <conditionalFormatting sqref="B603">
    <cfRule type="cellIs" dxfId="11043" priority="803" operator="lessThan">
      <formula>0</formula>
    </cfRule>
  </conditionalFormatting>
  <conditionalFormatting sqref="B603">
    <cfRule type="cellIs" dxfId="11042" priority="804" operator="lessThan">
      <formula>0</formula>
    </cfRule>
  </conditionalFormatting>
  <conditionalFormatting sqref="B599:B602">
    <cfRule type="cellIs" dxfId="11041" priority="806" operator="lessThan">
      <formula>0</formula>
    </cfRule>
  </conditionalFormatting>
  <conditionalFormatting sqref="B600">
    <cfRule type="cellIs" dxfId="11040" priority="805" operator="lessThan">
      <formula>0</formula>
    </cfRule>
  </conditionalFormatting>
  <conditionalFormatting sqref="B601:B602">
    <cfRule type="cellIs" dxfId="11039" priority="807" operator="lessThan">
      <formula>0</formula>
    </cfRule>
  </conditionalFormatting>
  <conditionalFormatting sqref="N390">
    <cfRule type="cellIs" dxfId="11038" priority="775" operator="lessThan">
      <formula>0</formula>
    </cfRule>
  </conditionalFormatting>
  <conditionalFormatting sqref="B393:N393">
    <cfRule type="cellIs" dxfId="11037" priority="773" operator="lessThan">
      <formula>0</formula>
    </cfRule>
  </conditionalFormatting>
  <conditionalFormatting sqref="B571:B573">
    <cfRule type="cellIs" dxfId="11036" priority="802" operator="lessThan">
      <formula>0</formula>
    </cfRule>
  </conditionalFormatting>
  <conditionalFormatting sqref="B574">
    <cfRule type="cellIs" dxfId="11035" priority="801" operator="lessThan">
      <formula>0</formula>
    </cfRule>
  </conditionalFormatting>
  <conditionalFormatting sqref="B570">
    <cfRule type="cellIs" dxfId="11034" priority="800" operator="lessThan">
      <formula>0</formula>
    </cfRule>
  </conditionalFormatting>
  <conditionalFormatting sqref="B607:B608">
    <cfRule type="cellIs" dxfId="11033" priority="799" operator="lessThan">
      <formula>0</formula>
    </cfRule>
  </conditionalFormatting>
  <conditionalFormatting sqref="B605:B608">
    <cfRule type="cellIs" dxfId="11032" priority="798" operator="lessThan">
      <formula>0</formula>
    </cfRule>
  </conditionalFormatting>
  <conditionalFormatting sqref="B589">
    <cfRule type="cellIs" dxfId="11031" priority="525" operator="lessThan">
      <formula>0</formula>
    </cfRule>
  </conditionalFormatting>
  <conditionalFormatting sqref="B613:B614">
    <cfRule type="cellIs" dxfId="11030" priority="796" operator="lessThan">
      <formula>0</formula>
    </cfRule>
  </conditionalFormatting>
  <conditionalFormatting sqref="B606">
    <cfRule type="cellIs" dxfId="11029" priority="797" operator="lessThan">
      <formula>0</formula>
    </cfRule>
  </conditionalFormatting>
  <conditionalFormatting sqref="B611:B614">
    <cfRule type="cellIs" dxfId="11028" priority="795" operator="lessThan">
      <formula>0</formula>
    </cfRule>
  </conditionalFormatting>
  <conditionalFormatting sqref="O616:O619">
    <cfRule type="cellIs" dxfId="11027" priority="277" operator="lessThan">
      <formula>0</formula>
    </cfRule>
  </conditionalFormatting>
  <conditionalFormatting sqref="O599 O601:O602">
    <cfRule type="cellIs" dxfId="11026" priority="279" operator="lessThan">
      <formula>0</formula>
    </cfRule>
  </conditionalFormatting>
  <conditionalFormatting sqref="B612">
    <cfRule type="cellIs" dxfId="11025" priority="794" operator="lessThan">
      <formula>0</formula>
    </cfRule>
  </conditionalFormatting>
  <conditionalFormatting sqref="D589">
    <cfRule type="cellIs" dxfId="11024" priority="519" operator="lessThan">
      <formula>0</formula>
    </cfRule>
  </conditionalFormatting>
  <conditionalFormatting sqref="O605:O607">
    <cfRule type="cellIs" dxfId="11023" priority="271" operator="lessThan">
      <formula>0</formula>
    </cfRule>
  </conditionalFormatting>
  <conditionalFormatting sqref="O626:O629">
    <cfRule type="cellIs" dxfId="11022" priority="273" operator="lessThan">
      <formula>0</formula>
    </cfRule>
  </conditionalFormatting>
  <conditionalFormatting sqref="B650 B655:B657 B663 B665:B668 B642:B645 B670">
    <cfRule type="cellIs" dxfId="11021" priority="793" operator="lessThan">
      <formula>0</formula>
    </cfRule>
  </conditionalFormatting>
  <conditionalFormatting sqref="N378">
    <cfRule type="cellIs" dxfId="11020" priority="785" operator="lessThan">
      <formula>0</formula>
    </cfRule>
  </conditionalFormatting>
  <conditionalFormatting sqref="N372">
    <cfRule type="cellIs" dxfId="11019" priority="786" operator="lessThan">
      <formula>0</formula>
    </cfRule>
  </conditionalFormatting>
  <conditionalFormatting sqref="B387:N387">
    <cfRule type="cellIs" dxfId="11018" priority="783" operator="lessThan">
      <formula>0</formula>
    </cfRule>
  </conditionalFormatting>
  <conditionalFormatting sqref="N384">
    <cfRule type="cellIs" dxfId="11017" priority="784" operator="lessThan">
      <formula>0</formula>
    </cfRule>
  </conditionalFormatting>
  <conditionalFormatting sqref="B387:N387">
    <cfRule type="cellIs" dxfId="11016" priority="782" operator="lessThan">
      <formula>0</formula>
    </cfRule>
  </conditionalFormatting>
  <conditionalFormatting sqref="B387:N387">
    <cfRule type="cellIs" dxfId="11015" priority="779" operator="lessThan">
      <formula>0</formula>
    </cfRule>
  </conditionalFormatting>
  <conditionalFormatting sqref="B652">
    <cfRule type="cellIs" dxfId="11014" priority="792" operator="lessThan">
      <formula>0</formula>
    </cfRule>
  </conditionalFormatting>
  <conditionalFormatting sqref="B653">
    <cfRule type="cellIs" dxfId="11013" priority="791" operator="lessThan">
      <formula>0</formula>
    </cfRule>
  </conditionalFormatting>
  <conditionalFormatting sqref="B658">
    <cfRule type="cellIs" dxfId="11012" priority="790" operator="lessThan">
      <formula>0</formula>
    </cfRule>
  </conditionalFormatting>
  <conditionalFormatting sqref="O365">
    <cfRule type="cellIs" dxfId="11010" priority="265" operator="lessThan">
      <formula>0</formula>
    </cfRule>
  </conditionalFormatting>
  <conditionalFormatting sqref="O371">
    <cfRule type="cellIs" dxfId="11009" priority="264" operator="lessThan">
      <formula>0</formula>
    </cfRule>
  </conditionalFormatting>
  <conditionalFormatting sqref="G589">
    <cfRule type="cellIs" dxfId="11008" priority="510" operator="lessThan">
      <formula>0</formula>
    </cfRule>
  </conditionalFormatting>
  <conditionalFormatting sqref="H589">
    <cfRule type="cellIs" dxfId="11007" priority="507" operator="lessThan">
      <formula>0</formula>
    </cfRule>
  </conditionalFormatting>
  <conditionalFormatting sqref="B351:B354">
    <cfRule type="cellIs" dxfId="11006" priority="788" operator="lessThan">
      <formula>0</formula>
    </cfRule>
  </conditionalFormatting>
  <conditionalFormatting sqref="N366">
    <cfRule type="cellIs" dxfId="11005" priority="787" operator="lessThan">
      <formula>0</formula>
    </cfRule>
  </conditionalFormatting>
  <conditionalFormatting sqref="B387:N387">
    <cfRule type="cellIs" dxfId="11004" priority="778" operator="lessThan">
      <formula>0</formula>
    </cfRule>
  </conditionalFormatting>
  <conditionalFormatting sqref="B387:N387">
    <cfRule type="cellIs" dxfId="11003" priority="777" operator="lessThan">
      <formula>0</formula>
    </cfRule>
  </conditionalFormatting>
  <conditionalFormatting sqref="B387:N387">
    <cfRule type="cellIs" dxfId="11002" priority="776" operator="lessThan">
      <formula>0</formula>
    </cfRule>
  </conditionalFormatting>
  <conditionalFormatting sqref="B393:N393">
    <cfRule type="cellIs" dxfId="11001" priority="771" operator="lessThan">
      <formula>0</formula>
    </cfRule>
  </conditionalFormatting>
  <conditionalFormatting sqref="B393:N393">
    <cfRule type="cellIs" dxfId="11000" priority="774" operator="lessThan">
      <formula>0</formula>
    </cfRule>
  </conditionalFormatting>
  <conditionalFormatting sqref="B393:N393">
    <cfRule type="cellIs" dxfId="10999" priority="769" operator="lessThan">
      <formula>0</formula>
    </cfRule>
  </conditionalFormatting>
  <conditionalFormatting sqref="B393:N393">
    <cfRule type="cellIs" dxfId="10998" priority="772" operator="lessThan">
      <formula>0</formula>
    </cfRule>
  </conditionalFormatting>
  <conditionalFormatting sqref="B393:N393">
    <cfRule type="cellIs" dxfId="10997" priority="767" operator="lessThan">
      <formula>0</formula>
    </cfRule>
  </conditionalFormatting>
  <conditionalFormatting sqref="B393:N393">
    <cfRule type="cellIs" dxfId="10996" priority="768" operator="lessThan">
      <formula>0</formula>
    </cfRule>
  </conditionalFormatting>
  <conditionalFormatting sqref="B399:N399">
    <cfRule type="cellIs" dxfId="10995" priority="765" operator="lessThan">
      <formula>0</formula>
    </cfRule>
  </conditionalFormatting>
  <conditionalFormatting sqref="N396">
    <cfRule type="cellIs" dxfId="10994" priority="766" operator="lessThan">
      <formula>0</formula>
    </cfRule>
  </conditionalFormatting>
  <conditionalFormatting sqref="B399:N399">
    <cfRule type="cellIs" dxfId="10993" priority="764" operator="lessThan">
      <formula>0</formula>
    </cfRule>
  </conditionalFormatting>
  <conditionalFormatting sqref="B399:N399">
    <cfRule type="cellIs" dxfId="10992" priority="763" operator="lessThan">
      <formula>0</formula>
    </cfRule>
  </conditionalFormatting>
  <conditionalFormatting sqref="B399:N399">
    <cfRule type="cellIs" dxfId="10991" priority="762" operator="lessThan">
      <formula>0</formula>
    </cfRule>
  </conditionalFormatting>
  <conditionalFormatting sqref="B399:N399">
    <cfRule type="cellIs" dxfId="10990" priority="761" operator="lessThan">
      <formula>0</formula>
    </cfRule>
  </conditionalFormatting>
  <conditionalFormatting sqref="B399:N399">
    <cfRule type="cellIs" dxfId="10989" priority="760" operator="lessThan">
      <formula>0</formula>
    </cfRule>
  </conditionalFormatting>
  <conditionalFormatting sqref="B399:N399">
    <cfRule type="cellIs" dxfId="10988" priority="759" operator="lessThan">
      <formula>0</formula>
    </cfRule>
  </conditionalFormatting>
  <conditionalFormatting sqref="B399:N399">
    <cfRule type="cellIs" dxfId="10987" priority="758" operator="lessThan">
      <formula>0</formula>
    </cfRule>
  </conditionalFormatting>
  <conditionalFormatting sqref="N402">
    <cfRule type="cellIs" dxfId="10986" priority="757" operator="lessThan">
      <formula>0</formula>
    </cfRule>
  </conditionalFormatting>
  <conditionalFormatting sqref="N355">
    <cfRule type="cellIs" dxfId="10985" priority="756" operator="lessThan">
      <formula>0</formula>
    </cfRule>
  </conditionalFormatting>
  <conditionalFormatting sqref="N361">
    <cfRule type="cellIs" dxfId="10984" priority="755" operator="lessThan">
      <formula>0</formula>
    </cfRule>
  </conditionalFormatting>
  <conditionalFormatting sqref="N361">
    <cfRule type="cellIs" dxfId="10983" priority="754" operator="lessThan">
      <formula>0</formula>
    </cfRule>
  </conditionalFormatting>
  <conditionalFormatting sqref="N367">
    <cfRule type="cellIs" dxfId="10982" priority="753" operator="lessThan">
      <formula>0</formula>
    </cfRule>
  </conditionalFormatting>
  <conditionalFormatting sqref="N367">
    <cfRule type="cellIs" dxfId="10981" priority="752" operator="lessThan">
      <formula>0</formula>
    </cfRule>
  </conditionalFormatting>
  <conditionalFormatting sqref="N373">
    <cfRule type="cellIs" dxfId="10980" priority="751" operator="lessThan">
      <formula>0</formula>
    </cfRule>
  </conditionalFormatting>
  <conditionalFormatting sqref="N373">
    <cfRule type="cellIs" dxfId="10979" priority="750" operator="lessThan">
      <formula>0</formula>
    </cfRule>
  </conditionalFormatting>
  <conditionalFormatting sqref="N379">
    <cfRule type="cellIs" dxfId="10978" priority="749" operator="lessThan">
      <formula>0</formula>
    </cfRule>
  </conditionalFormatting>
  <conditionalFormatting sqref="N379">
    <cfRule type="cellIs" dxfId="10977" priority="748" operator="lessThan">
      <formula>0</formula>
    </cfRule>
  </conditionalFormatting>
  <conditionalFormatting sqref="N385">
    <cfRule type="cellIs" dxfId="10976" priority="747" operator="lessThan">
      <formula>0</formula>
    </cfRule>
  </conditionalFormatting>
  <conditionalFormatting sqref="N385">
    <cfRule type="cellIs" dxfId="10975" priority="746" operator="lessThan">
      <formula>0</formula>
    </cfRule>
  </conditionalFormatting>
  <conditionalFormatting sqref="N391">
    <cfRule type="cellIs" dxfId="10974" priority="745" operator="lessThan">
      <formula>0</formula>
    </cfRule>
  </conditionalFormatting>
  <conditionalFormatting sqref="N391">
    <cfRule type="cellIs" dxfId="10973" priority="744" operator="lessThan">
      <formula>0</formula>
    </cfRule>
  </conditionalFormatting>
  <conditionalFormatting sqref="N397">
    <cfRule type="cellIs" dxfId="10972" priority="743" operator="lessThan">
      <formula>0</formula>
    </cfRule>
  </conditionalFormatting>
  <conditionalFormatting sqref="N397">
    <cfRule type="cellIs" dxfId="10971" priority="742" operator="lessThan">
      <formula>0</formula>
    </cfRule>
  </conditionalFormatting>
  <conditionalFormatting sqref="C409:M409">
    <cfRule type="cellIs" dxfId="10970" priority="741" operator="lessThan">
      <formula>0</formula>
    </cfRule>
  </conditionalFormatting>
  <conditionalFormatting sqref="C409:M409">
    <cfRule type="cellIs" dxfId="10969" priority="740" operator="lessThan">
      <formula>0</formula>
    </cfRule>
  </conditionalFormatting>
  <conditionalFormatting sqref="H409">
    <cfRule type="cellIs" dxfId="10968" priority="739" operator="lessThan">
      <formula>0</formula>
    </cfRule>
  </conditionalFormatting>
  <conditionalFormatting sqref="B409">
    <cfRule type="cellIs" dxfId="10967" priority="738" operator="lessThan">
      <formula>0</formula>
    </cfRule>
  </conditionalFormatting>
  <conditionalFormatting sqref="B409">
    <cfRule type="cellIs" dxfId="10966" priority="737" operator="lessThan">
      <formula>0</formula>
    </cfRule>
  </conditionalFormatting>
  <conditionalFormatting sqref="B405:N405">
    <cfRule type="cellIs" dxfId="10965" priority="736" operator="lessThan">
      <formula>0</formula>
    </cfRule>
  </conditionalFormatting>
  <conditionalFormatting sqref="B405:N405">
    <cfRule type="cellIs" dxfId="10964" priority="735" operator="lessThan">
      <formula>0</formula>
    </cfRule>
  </conditionalFormatting>
  <conditionalFormatting sqref="B405:N405">
    <cfRule type="cellIs" dxfId="10963" priority="734" operator="lessThan">
      <formula>0</formula>
    </cfRule>
  </conditionalFormatting>
  <conditionalFormatting sqref="B405:N405">
    <cfRule type="cellIs" dxfId="10962" priority="733" operator="lessThan">
      <formula>0</formula>
    </cfRule>
  </conditionalFormatting>
  <conditionalFormatting sqref="B405:N405">
    <cfRule type="cellIs" dxfId="10961" priority="732" operator="lessThan">
      <formula>0</formula>
    </cfRule>
  </conditionalFormatting>
  <conditionalFormatting sqref="B405:N405">
    <cfRule type="cellIs" dxfId="10960" priority="731" operator="lessThan">
      <formula>0</formula>
    </cfRule>
  </conditionalFormatting>
  <conditionalFormatting sqref="B405:N405">
    <cfRule type="cellIs" dxfId="10959" priority="730" operator="lessThan">
      <formula>0</formula>
    </cfRule>
  </conditionalFormatting>
  <conditionalFormatting sqref="B405:N405">
    <cfRule type="cellIs" dxfId="10958" priority="729" operator="lessThan">
      <formula>0</formula>
    </cfRule>
  </conditionalFormatting>
  <conditionalFormatting sqref="N408">
    <cfRule type="cellIs" dxfId="10957" priority="728" operator="lessThan">
      <formula>0</formula>
    </cfRule>
  </conditionalFormatting>
  <conditionalFormatting sqref="N409">
    <cfRule type="cellIs" dxfId="10956" priority="727" operator="lessThan">
      <formula>0</formula>
    </cfRule>
  </conditionalFormatting>
  <conditionalFormatting sqref="N409">
    <cfRule type="cellIs" dxfId="10955" priority="726" operator="lessThan">
      <formula>0</formula>
    </cfRule>
  </conditionalFormatting>
  <conditionalFormatting sqref="C415:M415">
    <cfRule type="cellIs" dxfId="10954" priority="725" operator="lessThan">
      <formula>0</formula>
    </cfRule>
  </conditionalFormatting>
  <conditionalFormatting sqref="C415:M415">
    <cfRule type="cellIs" dxfId="10953" priority="724" operator="lessThan">
      <formula>0</formula>
    </cfRule>
  </conditionalFormatting>
  <conditionalFormatting sqref="H415">
    <cfRule type="cellIs" dxfId="10952" priority="723" operator="lessThan">
      <formula>0</formula>
    </cfRule>
  </conditionalFormatting>
  <conditionalFormatting sqref="B415">
    <cfRule type="cellIs" dxfId="10951" priority="722" operator="lessThan">
      <formula>0</formula>
    </cfRule>
  </conditionalFormatting>
  <conditionalFormatting sqref="B415">
    <cfRule type="cellIs" dxfId="10950" priority="721" operator="lessThan">
      <formula>0</formula>
    </cfRule>
  </conditionalFormatting>
  <conditionalFormatting sqref="B411:N411">
    <cfRule type="cellIs" dxfId="10949" priority="720" operator="lessThan">
      <formula>0</formula>
    </cfRule>
  </conditionalFormatting>
  <conditionalFormatting sqref="B411:N411">
    <cfRule type="cellIs" dxfId="10948" priority="719" operator="lessThan">
      <formula>0</formula>
    </cfRule>
  </conditionalFormatting>
  <conditionalFormatting sqref="B411:N411">
    <cfRule type="cellIs" dxfId="10947" priority="718" operator="lessThan">
      <formula>0</formula>
    </cfRule>
  </conditionalFormatting>
  <conditionalFormatting sqref="B411:N411">
    <cfRule type="cellIs" dxfId="10946" priority="717" operator="lessThan">
      <formula>0</formula>
    </cfRule>
  </conditionalFormatting>
  <conditionalFormatting sqref="B411:N411">
    <cfRule type="cellIs" dxfId="10945" priority="716" operator="lessThan">
      <formula>0</formula>
    </cfRule>
  </conditionalFormatting>
  <conditionalFormatting sqref="B411:N411">
    <cfRule type="cellIs" dxfId="10944" priority="715" operator="lessThan">
      <formula>0</formula>
    </cfRule>
  </conditionalFormatting>
  <conditionalFormatting sqref="B411:N411">
    <cfRule type="cellIs" dxfId="10943" priority="714" operator="lessThan">
      <formula>0</formula>
    </cfRule>
  </conditionalFormatting>
  <conditionalFormatting sqref="B411:N411">
    <cfRule type="cellIs" dxfId="10942" priority="713" operator="lessThan">
      <formula>0</formula>
    </cfRule>
  </conditionalFormatting>
  <conditionalFormatting sqref="N414">
    <cfRule type="cellIs" dxfId="10941" priority="712" operator="lessThan">
      <formula>0</formula>
    </cfRule>
  </conditionalFormatting>
  <conditionalFormatting sqref="N415">
    <cfRule type="cellIs" dxfId="10940" priority="711" operator="lessThan">
      <formula>0</formula>
    </cfRule>
  </conditionalFormatting>
  <conditionalFormatting sqref="N415">
    <cfRule type="cellIs" dxfId="10939" priority="710" operator="lessThan">
      <formula>0</formula>
    </cfRule>
  </conditionalFormatting>
  <conditionalFormatting sqref="C421:M421">
    <cfRule type="cellIs" dxfId="10938" priority="709" operator="lessThan">
      <formula>0</formula>
    </cfRule>
  </conditionalFormatting>
  <conditionalFormatting sqref="C421:M421">
    <cfRule type="cellIs" dxfId="10937" priority="708" operator="lessThan">
      <formula>0</formula>
    </cfRule>
  </conditionalFormatting>
  <conditionalFormatting sqref="H421">
    <cfRule type="cellIs" dxfId="10936" priority="707" operator="lessThan">
      <formula>0</formula>
    </cfRule>
  </conditionalFormatting>
  <conditionalFormatting sqref="B421">
    <cfRule type="cellIs" dxfId="10935" priority="706" operator="lessThan">
      <formula>0</formula>
    </cfRule>
  </conditionalFormatting>
  <conditionalFormatting sqref="B421">
    <cfRule type="cellIs" dxfId="10934" priority="705" operator="lessThan">
      <formula>0</formula>
    </cfRule>
  </conditionalFormatting>
  <conditionalFormatting sqref="B417:N417">
    <cfRule type="cellIs" dxfId="10933" priority="704" operator="lessThan">
      <formula>0</formula>
    </cfRule>
  </conditionalFormatting>
  <conditionalFormatting sqref="B417:N417">
    <cfRule type="cellIs" dxfId="10932" priority="703" operator="lessThan">
      <formula>0</formula>
    </cfRule>
  </conditionalFormatting>
  <conditionalFormatting sqref="B417:N417">
    <cfRule type="cellIs" dxfId="10931" priority="702" operator="lessThan">
      <formula>0</formula>
    </cfRule>
  </conditionalFormatting>
  <conditionalFormatting sqref="B417:N417">
    <cfRule type="cellIs" dxfId="10930" priority="701" operator="lessThan">
      <formula>0</formula>
    </cfRule>
  </conditionalFormatting>
  <conditionalFormatting sqref="B417:N417">
    <cfRule type="cellIs" dxfId="10929" priority="700" operator="lessThan">
      <formula>0</formula>
    </cfRule>
  </conditionalFormatting>
  <conditionalFormatting sqref="B417:N417">
    <cfRule type="cellIs" dxfId="10928" priority="699" operator="lessThan">
      <formula>0</formula>
    </cfRule>
  </conditionalFormatting>
  <conditionalFormatting sqref="B417:N417">
    <cfRule type="cellIs" dxfId="10927" priority="698" operator="lessThan">
      <formula>0</formula>
    </cfRule>
  </conditionalFormatting>
  <conditionalFormatting sqref="B417:N417">
    <cfRule type="cellIs" dxfId="10926" priority="697" operator="lessThan">
      <formula>0</formula>
    </cfRule>
  </conditionalFormatting>
  <conditionalFormatting sqref="N420">
    <cfRule type="cellIs" dxfId="10925" priority="696" operator="lessThan">
      <formula>0</formula>
    </cfRule>
  </conditionalFormatting>
  <conditionalFormatting sqref="N421">
    <cfRule type="cellIs" dxfId="10924" priority="695" operator="lessThan">
      <formula>0</formula>
    </cfRule>
  </conditionalFormatting>
  <conditionalFormatting sqref="N421">
    <cfRule type="cellIs" dxfId="10923" priority="694" operator="lessThan">
      <formula>0</formula>
    </cfRule>
  </conditionalFormatting>
  <conditionalFormatting sqref="C427:M427">
    <cfRule type="cellIs" dxfId="10922" priority="693" operator="lessThan">
      <formula>0</formula>
    </cfRule>
  </conditionalFormatting>
  <conditionalFormatting sqref="C427:M427">
    <cfRule type="cellIs" dxfId="10921" priority="692" operator="lessThan">
      <formula>0</formula>
    </cfRule>
  </conditionalFormatting>
  <conditionalFormatting sqref="H427">
    <cfRule type="cellIs" dxfId="10920" priority="691" operator="lessThan">
      <formula>0</formula>
    </cfRule>
  </conditionalFormatting>
  <conditionalFormatting sqref="B427">
    <cfRule type="cellIs" dxfId="10919" priority="690" operator="lessThan">
      <formula>0</formula>
    </cfRule>
  </conditionalFormatting>
  <conditionalFormatting sqref="B427">
    <cfRule type="cellIs" dxfId="10918" priority="689" operator="lessThan">
      <formula>0</formula>
    </cfRule>
  </conditionalFormatting>
  <conditionalFormatting sqref="B423:N423">
    <cfRule type="cellIs" dxfId="10917" priority="688" operator="lessThan">
      <formula>0</formula>
    </cfRule>
  </conditionalFormatting>
  <conditionalFormatting sqref="B423:N423">
    <cfRule type="cellIs" dxfId="10916" priority="687" operator="lessThan">
      <formula>0</formula>
    </cfRule>
  </conditionalFormatting>
  <conditionalFormatting sqref="B423:N423">
    <cfRule type="cellIs" dxfId="10915" priority="686" operator="lessThan">
      <formula>0</formula>
    </cfRule>
  </conditionalFormatting>
  <conditionalFormatting sqref="B423:N423">
    <cfRule type="cellIs" dxfId="10914" priority="685" operator="lessThan">
      <formula>0</formula>
    </cfRule>
  </conditionalFormatting>
  <conditionalFormatting sqref="B423:N423">
    <cfRule type="cellIs" dxfId="10913" priority="684" operator="lessThan">
      <formula>0</formula>
    </cfRule>
  </conditionalFormatting>
  <conditionalFormatting sqref="B423:N423">
    <cfRule type="cellIs" dxfId="10912" priority="683" operator="lessThan">
      <formula>0</formula>
    </cfRule>
  </conditionalFormatting>
  <conditionalFormatting sqref="B423:N423">
    <cfRule type="cellIs" dxfId="10911" priority="682" operator="lessThan">
      <formula>0</formula>
    </cfRule>
  </conditionalFormatting>
  <conditionalFormatting sqref="B423:N423">
    <cfRule type="cellIs" dxfId="10910" priority="681" operator="lessThan">
      <formula>0</formula>
    </cfRule>
  </conditionalFormatting>
  <conditionalFormatting sqref="N426">
    <cfRule type="cellIs" dxfId="10909" priority="680" operator="lessThan">
      <formula>0</formula>
    </cfRule>
  </conditionalFormatting>
  <conditionalFormatting sqref="C537:N537">
    <cfRule type="cellIs" dxfId="10908" priority="400" operator="lessThan">
      <formula>0</formula>
    </cfRule>
  </conditionalFormatting>
  <conditionalFormatting sqref="C568:N568">
    <cfRule type="cellIs" dxfId="10907" priority="397" operator="lessThan">
      <formula>0</formula>
    </cfRule>
  </conditionalFormatting>
  <conditionalFormatting sqref="I552:N552">
    <cfRule type="cellIs" dxfId="10906" priority="394" operator="lessThan">
      <formula>0</formula>
    </cfRule>
  </conditionalFormatting>
  <conditionalFormatting sqref="I560:N560">
    <cfRule type="cellIs" dxfId="10905" priority="391" operator="lessThan">
      <formula>0</formula>
    </cfRule>
  </conditionalFormatting>
  <conditionalFormatting sqref="B429:N429">
    <cfRule type="cellIs" dxfId="10904" priority="668" operator="lessThan">
      <formula>0</formula>
    </cfRule>
  </conditionalFormatting>
  <conditionalFormatting sqref="B429:N429">
    <cfRule type="cellIs" dxfId="10903" priority="667" operator="lessThan">
      <formula>0</formula>
    </cfRule>
  </conditionalFormatting>
  <conditionalFormatting sqref="B429:N429">
    <cfRule type="cellIs" dxfId="10902" priority="666" operator="lessThan">
      <formula>0</formula>
    </cfRule>
  </conditionalFormatting>
  <conditionalFormatting sqref="B429:N429">
    <cfRule type="cellIs" dxfId="10901" priority="665" operator="lessThan">
      <formula>0</formula>
    </cfRule>
  </conditionalFormatting>
  <conditionalFormatting sqref="N432">
    <cfRule type="cellIs" dxfId="10900" priority="664" operator="lessThan">
      <formula>0</formula>
    </cfRule>
  </conditionalFormatting>
  <conditionalFormatting sqref="C439:M439">
    <cfRule type="cellIs" dxfId="10899" priority="663" operator="lessThan">
      <formula>0</formula>
    </cfRule>
  </conditionalFormatting>
  <conditionalFormatting sqref="C439:M439">
    <cfRule type="cellIs" dxfId="10898" priority="662" operator="lessThan">
      <formula>0</formula>
    </cfRule>
  </conditionalFormatting>
  <conditionalFormatting sqref="H439">
    <cfRule type="cellIs" dxfId="10897" priority="661" operator="lessThan">
      <formula>0</formula>
    </cfRule>
  </conditionalFormatting>
  <conditionalFormatting sqref="B439">
    <cfRule type="cellIs" dxfId="10896" priority="660" operator="lessThan">
      <formula>0</formula>
    </cfRule>
  </conditionalFormatting>
  <conditionalFormatting sqref="B439">
    <cfRule type="cellIs" dxfId="10895" priority="659" operator="lessThan">
      <formula>0</formula>
    </cfRule>
  </conditionalFormatting>
  <conditionalFormatting sqref="B435:N435">
    <cfRule type="cellIs" dxfId="10894" priority="658" operator="lessThan">
      <formula>0</formula>
    </cfRule>
  </conditionalFormatting>
  <conditionalFormatting sqref="B435:N435">
    <cfRule type="cellIs" dxfId="10893" priority="657" operator="lessThan">
      <formula>0</formula>
    </cfRule>
  </conditionalFormatting>
  <conditionalFormatting sqref="C641:N645">
    <cfRule type="cellIs" dxfId="10892" priority="376" operator="lessThan">
      <formula>0</formula>
    </cfRule>
  </conditionalFormatting>
  <conditionalFormatting sqref="C597:N597">
    <cfRule type="cellIs" dxfId="10891" priority="375" operator="lessThan">
      <formula>0</formula>
    </cfRule>
  </conditionalFormatting>
  <conditionalFormatting sqref="C603:N603">
    <cfRule type="cellIs" dxfId="10890" priority="372" operator="lessThan">
      <formula>0</formula>
    </cfRule>
  </conditionalFormatting>
  <conditionalFormatting sqref="C603:N603">
    <cfRule type="cellIs" dxfId="10889" priority="371" operator="lessThan">
      <formula>0</formula>
    </cfRule>
  </conditionalFormatting>
  <conditionalFormatting sqref="C603:N603">
    <cfRule type="cellIs" dxfId="10888" priority="370" operator="lessThan">
      <formula>0</formula>
    </cfRule>
  </conditionalFormatting>
  <conditionalFormatting sqref="H445">
    <cfRule type="cellIs" dxfId="10887" priority="645" operator="lessThan">
      <formula>0</formula>
    </cfRule>
  </conditionalFormatting>
  <conditionalFormatting sqref="B445">
    <cfRule type="cellIs" dxfId="10886" priority="644" operator="lessThan">
      <formula>0</formula>
    </cfRule>
  </conditionalFormatting>
  <conditionalFormatting sqref="B445">
    <cfRule type="cellIs" dxfId="10885" priority="643" operator="lessThan">
      <formula>0</formula>
    </cfRule>
  </conditionalFormatting>
  <conditionalFormatting sqref="B441:N441">
    <cfRule type="cellIs" dxfId="10884" priority="642" operator="lessThan">
      <formula>0</formula>
    </cfRule>
  </conditionalFormatting>
  <conditionalFormatting sqref="B441:N441">
    <cfRule type="cellIs" dxfId="10883" priority="641" operator="lessThan">
      <formula>0</formula>
    </cfRule>
  </conditionalFormatting>
  <conditionalFormatting sqref="B441:N441">
    <cfRule type="cellIs" dxfId="10882" priority="640" operator="lessThan">
      <formula>0</formula>
    </cfRule>
  </conditionalFormatting>
  <conditionalFormatting sqref="B441:N441">
    <cfRule type="cellIs" dxfId="10881" priority="639" operator="lessThan">
      <formula>0</formula>
    </cfRule>
  </conditionalFormatting>
  <conditionalFormatting sqref="B441:N441">
    <cfRule type="cellIs" dxfId="10880" priority="638" operator="lessThan">
      <formula>0</formula>
    </cfRule>
  </conditionalFormatting>
  <conditionalFormatting sqref="B441:N441">
    <cfRule type="cellIs" dxfId="10879" priority="637" operator="lessThan">
      <formula>0</formula>
    </cfRule>
  </conditionalFormatting>
  <conditionalFormatting sqref="B441:N441">
    <cfRule type="cellIs" dxfId="10878" priority="636" operator="lessThan">
      <formula>0</formula>
    </cfRule>
  </conditionalFormatting>
  <conditionalFormatting sqref="B441:N441">
    <cfRule type="cellIs" dxfId="10877" priority="635" operator="lessThan">
      <formula>0</formula>
    </cfRule>
  </conditionalFormatting>
  <conditionalFormatting sqref="N444">
    <cfRule type="cellIs" dxfId="10876" priority="634" operator="lessThan">
      <formula>0</formula>
    </cfRule>
  </conditionalFormatting>
  <conditionalFormatting sqref="N445">
    <cfRule type="cellIs" dxfId="10875" priority="633" operator="lessThan">
      <formula>0</formula>
    </cfRule>
  </conditionalFormatting>
  <conditionalFormatting sqref="N445">
    <cfRule type="cellIs" dxfId="10874" priority="632" operator="lessThan">
      <formula>0</formula>
    </cfRule>
  </conditionalFormatting>
  <conditionalFormatting sqref="C452:M452">
    <cfRule type="cellIs" dxfId="10873" priority="631" operator="lessThan">
      <formula>0</formula>
    </cfRule>
  </conditionalFormatting>
  <conditionalFormatting sqref="C452:M452">
    <cfRule type="cellIs" dxfId="10872" priority="630" operator="lessThan">
      <formula>0</formula>
    </cfRule>
  </conditionalFormatting>
  <conditionalFormatting sqref="H452">
    <cfRule type="cellIs" dxfId="10871" priority="629" operator="lessThan">
      <formula>0</formula>
    </cfRule>
  </conditionalFormatting>
  <conditionalFormatting sqref="B452">
    <cfRule type="cellIs" dxfId="10870" priority="628" operator="lessThan">
      <formula>0</formula>
    </cfRule>
  </conditionalFormatting>
  <conditionalFormatting sqref="B452">
    <cfRule type="cellIs" dxfId="10869" priority="627" operator="lessThan">
      <formula>0</formula>
    </cfRule>
  </conditionalFormatting>
  <conditionalFormatting sqref="B448:N448">
    <cfRule type="cellIs" dxfId="10868" priority="626" operator="lessThan">
      <formula>0</formula>
    </cfRule>
  </conditionalFormatting>
  <conditionalFormatting sqref="B448:N448">
    <cfRule type="cellIs" dxfId="10867" priority="625" operator="lessThan">
      <formula>0</formula>
    </cfRule>
  </conditionalFormatting>
  <conditionalFormatting sqref="B448:N448">
    <cfRule type="cellIs" dxfId="10866" priority="624" operator="lessThan">
      <formula>0</formula>
    </cfRule>
  </conditionalFormatting>
  <conditionalFormatting sqref="B448:N448">
    <cfRule type="cellIs" dxfId="10865" priority="623" operator="lessThan">
      <formula>0</formula>
    </cfRule>
  </conditionalFormatting>
  <conditionalFormatting sqref="B448:N448">
    <cfRule type="cellIs" dxfId="10864" priority="622" operator="lessThan">
      <formula>0</formula>
    </cfRule>
  </conditionalFormatting>
  <conditionalFormatting sqref="B448:N448">
    <cfRule type="cellIs" dxfId="10863" priority="621" operator="lessThan">
      <formula>0</formula>
    </cfRule>
  </conditionalFormatting>
  <conditionalFormatting sqref="B448:N448">
    <cfRule type="cellIs" dxfId="10862" priority="620" operator="lessThan">
      <formula>0</formula>
    </cfRule>
  </conditionalFormatting>
  <conditionalFormatting sqref="B448:N448">
    <cfRule type="cellIs" dxfId="10861" priority="619" operator="lessThan">
      <formula>0</formula>
    </cfRule>
  </conditionalFormatting>
  <conditionalFormatting sqref="N451">
    <cfRule type="cellIs" dxfId="10860" priority="618" operator="lessThan">
      <formula>0</formula>
    </cfRule>
  </conditionalFormatting>
  <conditionalFormatting sqref="N452">
    <cfRule type="cellIs" dxfId="10859" priority="617" operator="lessThan">
      <formula>0</formula>
    </cfRule>
  </conditionalFormatting>
  <conditionalFormatting sqref="N452">
    <cfRule type="cellIs" dxfId="10858" priority="616" operator="lessThan">
      <formula>0</formula>
    </cfRule>
  </conditionalFormatting>
  <conditionalFormatting sqref="C458:M458">
    <cfRule type="cellIs" dxfId="10857" priority="615" operator="lessThan">
      <formula>0</formula>
    </cfRule>
  </conditionalFormatting>
  <conditionalFormatting sqref="C458:M458">
    <cfRule type="cellIs" dxfId="10856" priority="614" operator="lessThan">
      <formula>0</formula>
    </cfRule>
  </conditionalFormatting>
  <conditionalFormatting sqref="H458">
    <cfRule type="cellIs" dxfId="10855" priority="613" operator="lessThan">
      <formula>0</formula>
    </cfRule>
  </conditionalFormatting>
  <conditionalFormatting sqref="B458">
    <cfRule type="cellIs" dxfId="10854" priority="612" operator="lessThan">
      <formula>0</formula>
    </cfRule>
  </conditionalFormatting>
  <conditionalFormatting sqref="B458">
    <cfRule type="cellIs" dxfId="10853" priority="611" operator="lessThan">
      <formula>0</formula>
    </cfRule>
  </conditionalFormatting>
  <conditionalFormatting sqref="Q505">
    <cfRule type="cellIs" dxfId="10852" priority="333" operator="lessThan">
      <formula>0</formula>
    </cfRule>
  </conditionalFormatting>
  <conditionalFormatting sqref="P505">
    <cfRule type="cellIs" dxfId="10851" priority="332" operator="lessThan">
      <formula>0</formula>
    </cfRule>
  </conditionalFormatting>
  <conditionalFormatting sqref="Q513">
    <cfRule type="cellIs" dxfId="10850" priority="330" operator="lessThan">
      <formula>0</formula>
    </cfRule>
  </conditionalFormatting>
  <conditionalFormatting sqref="P513">
    <cfRule type="cellIs" dxfId="10849" priority="329" operator="lessThan">
      <formula>0</formula>
    </cfRule>
  </conditionalFormatting>
  <conditionalFormatting sqref="Q522">
    <cfRule type="cellIs" dxfId="10848" priority="327" operator="lessThan">
      <formula>0</formula>
    </cfRule>
  </conditionalFormatting>
  <conditionalFormatting sqref="P522">
    <cfRule type="cellIs" dxfId="10847" priority="326" operator="lessThan">
      <formula>0</formula>
    </cfRule>
  </conditionalFormatting>
  <conditionalFormatting sqref="Q530">
    <cfRule type="cellIs" dxfId="10846" priority="324" operator="lessThan">
      <formula>0</formula>
    </cfRule>
  </conditionalFormatting>
  <conditionalFormatting sqref="C461:C464">
    <cfRule type="expression" dxfId="10845" priority="598">
      <formula>C461/B461&gt;1</formula>
    </cfRule>
    <cfRule type="expression" dxfId="10844" priority="599">
      <formula>C461/B461&lt;1</formula>
    </cfRule>
  </conditionalFormatting>
  <conditionalFormatting sqref="Q538">
    <cfRule type="cellIs" dxfId="10843" priority="321" operator="lessThan">
      <formula>0</formula>
    </cfRule>
  </conditionalFormatting>
  <conditionalFormatting sqref="D461:N464">
    <cfRule type="expression" dxfId="10842" priority="595">
      <formula>D461/C461&gt;1</formula>
    </cfRule>
    <cfRule type="expression" dxfId="10841" priority="596">
      <formula>D461/C461&lt;1</formula>
    </cfRule>
  </conditionalFormatting>
  <conditionalFormatting sqref="Q553">
    <cfRule type="cellIs" dxfId="10840" priority="318" operator="lessThan">
      <formula>0</formula>
    </cfRule>
  </conditionalFormatting>
  <conditionalFormatting sqref="B461:B464 B552:N552 B560:N560 B575:N575 B589:N589">
    <cfRule type="expression" dxfId="10839" priority="592">
      <formula>B461/#REF!&gt;1</formula>
    </cfRule>
    <cfRule type="expression" dxfId="10838" priority="593">
      <formula>B461/#REF!&lt;1</formula>
    </cfRule>
  </conditionalFormatting>
  <conditionalFormatting sqref="Q561">
    <cfRule type="cellIs" dxfId="10837" priority="315" operator="lessThan">
      <formula>0</formula>
    </cfRule>
  </conditionalFormatting>
  <conditionalFormatting sqref="B512">
    <cfRule type="expression" dxfId="10836" priority="589">
      <formula>B512/#REF!&gt;1</formula>
    </cfRule>
    <cfRule type="expression" dxfId="10835" priority="590">
      <formula>B512/#REF!&lt;1</formula>
    </cfRule>
  </conditionalFormatting>
  <conditionalFormatting sqref="Q590">
    <cfRule type="cellIs" dxfId="10834" priority="312" operator="lessThan">
      <formula>0</formula>
    </cfRule>
  </conditionalFormatting>
  <conditionalFormatting sqref="C512">
    <cfRule type="expression" dxfId="10833" priority="586">
      <formula>C512/B512&gt;1</formula>
    </cfRule>
    <cfRule type="expression" dxfId="10832" priority="587">
      <formula>C512/B512&lt;1</formula>
    </cfRule>
  </conditionalFormatting>
  <conditionalFormatting sqref="D512">
    <cfRule type="cellIs" dxfId="10831" priority="585" operator="lessThan">
      <formula>0</formula>
    </cfRule>
  </conditionalFormatting>
  <conditionalFormatting sqref="D512">
    <cfRule type="expression" dxfId="10830" priority="583">
      <formula>D512/C512&gt;1</formula>
    </cfRule>
    <cfRule type="expression" dxfId="10829" priority="584">
      <formula>D512/C512&lt;1</formula>
    </cfRule>
  </conditionalFormatting>
  <conditionalFormatting sqref="E512">
    <cfRule type="cellIs" dxfId="10828" priority="582" operator="lessThan">
      <formula>0</formula>
    </cfRule>
  </conditionalFormatting>
  <conditionalFormatting sqref="E512">
    <cfRule type="expression" dxfId="10827" priority="580">
      <formula>E512/D512&gt;1</formula>
    </cfRule>
    <cfRule type="expression" dxfId="10826" priority="581">
      <formula>E512/D512&lt;1</formula>
    </cfRule>
  </conditionalFormatting>
  <conditionalFormatting sqref="F512">
    <cfRule type="cellIs" dxfId="10825" priority="579" operator="lessThan">
      <formula>0</formula>
    </cfRule>
  </conditionalFormatting>
  <conditionalFormatting sqref="F512">
    <cfRule type="expression" dxfId="10824" priority="577">
      <formula>F512/E512&gt;1</formula>
    </cfRule>
    <cfRule type="expression" dxfId="10823" priority="578">
      <formula>F512/E512&lt;1</formula>
    </cfRule>
  </conditionalFormatting>
  <conditionalFormatting sqref="G512">
    <cfRule type="cellIs" dxfId="10822" priority="576" operator="lessThan">
      <formula>0</formula>
    </cfRule>
  </conditionalFormatting>
  <conditionalFormatting sqref="G512">
    <cfRule type="expression" dxfId="10821" priority="574">
      <formula>G512/F512&gt;1</formula>
    </cfRule>
    <cfRule type="expression" dxfId="10820" priority="575">
      <formula>G512/F512&lt;1</formula>
    </cfRule>
  </conditionalFormatting>
  <conditionalFormatting sqref="H512">
    <cfRule type="cellIs" dxfId="10819" priority="573" operator="lessThan">
      <formula>0</formula>
    </cfRule>
  </conditionalFormatting>
  <conditionalFormatting sqref="H512">
    <cfRule type="expression" dxfId="10818" priority="571">
      <formula>H512/G512&gt;1</formula>
    </cfRule>
    <cfRule type="expression" dxfId="10817" priority="572">
      <formula>H512/G512&lt;1</formula>
    </cfRule>
  </conditionalFormatting>
  <conditionalFormatting sqref="I512:N512">
    <cfRule type="cellIs" dxfId="10816" priority="570" operator="lessThan">
      <formula>0</formula>
    </cfRule>
  </conditionalFormatting>
  <conditionalFormatting sqref="I512:N512">
    <cfRule type="expression" dxfId="10815" priority="568">
      <formula>I512/H512&gt;1</formula>
    </cfRule>
    <cfRule type="expression" dxfId="10814" priority="569">
      <formula>I512/H512&lt;1</formula>
    </cfRule>
  </conditionalFormatting>
  <conditionalFormatting sqref="B552">
    <cfRule type="cellIs" dxfId="10813" priority="567" operator="lessThan">
      <formula>0</formula>
    </cfRule>
  </conditionalFormatting>
  <conditionalFormatting sqref="B552">
    <cfRule type="expression" dxfId="10812" priority="565">
      <formula>B552/#REF!&gt;1</formula>
    </cfRule>
    <cfRule type="expression" dxfId="10811" priority="566">
      <formula>B552/#REF!&lt;1</formula>
    </cfRule>
  </conditionalFormatting>
  <conditionalFormatting sqref="C552">
    <cfRule type="cellIs" dxfId="10810" priority="564" operator="lessThan">
      <formula>0</formula>
    </cfRule>
  </conditionalFormatting>
  <conditionalFormatting sqref="C552">
    <cfRule type="expression" dxfId="10809" priority="562">
      <formula>C552/B552&gt;1</formula>
    </cfRule>
    <cfRule type="expression" dxfId="10808" priority="563">
      <formula>C552/B552&lt;1</formula>
    </cfRule>
  </conditionalFormatting>
  <conditionalFormatting sqref="D552">
    <cfRule type="cellIs" dxfId="10807" priority="561" operator="lessThan">
      <formula>0</formula>
    </cfRule>
  </conditionalFormatting>
  <conditionalFormatting sqref="D552">
    <cfRule type="expression" dxfId="10806" priority="559">
      <formula>D552/C552&gt;1</formula>
    </cfRule>
    <cfRule type="expression" dxfId="10805" priority="560">
      <formula>D552/C552&lt;1</formula>
    </cfRule>
  </conditionalFormatting>
  <conditionalFormatting sqref="E552">
    <cfRule type="cellIs" dxfId="10804" priority="558" operator="lessThan">
      <formula>0</formula>
    </cfRule>
  </conditionalFormatting>
  <conditionalFormatting sqref="E552">
    <cfRule type="expression" dxfId="10803" priority="556">
      <formula>E552/D552&gt;1</formula>
    </cfRule>
    <cfRule type="expression" dxfId="10802" priority="557">
      <formula>E552/D552&lt;1</formula>
    </cfRule>
  </conditionalFormatting>
  <conditionalFormatting sqref="F552">
    <cfRule type="cellIs" dxfId="10801" priority="555" operator="lessThan">
      <formula>0</formula>
    </cfRule>
  </conditionalFormatting>
  <conditionalFormatting sqref="F552">
    <cfRule type="expression" dxfId="10800" priority="553">
      <formula>F552/E552&gt;1</formula>
    </cfRule>
    <cfRule type="expression" dxfId="10799" priority="554">
      <formula>F552/E552&lt;1</formula>
    </cfRule>
  </conditionalFormatting>
  <conditionalFormatting sqref="G552">
    <cfRule type="cellIs" dxfId="10798" priority="552" operator="lessThan">
      <formula>0</formula>
    </cfRule>
  </conditionalFormatting>
  <conditionalFormatting sqref="G552">
    <cfRule type="expression" dxfId="10797" priority="550">
      <formula>G552/F552&gt;1</formula>
    </cfRule>
    <cfRule type="expression" dxfId="10796" priority="551">
      <formula>G552/F552&lt;1</formula>
    </cfRule>
  </conditionalFormatting>
  <conditionalFormatting sqref="H552">
    <cfRule type="cellIs" dxfId="10795" priority="549" operator="lessThan">
      <formula>0</formula>
    </cfRule>
  </conditionalFormatting>
  <conditionalFormatting sqref="H552">
    <cfRule type="expression" dxfId="10794" priority="547">
      <formula>H552/G552&gt;1</formula>
    </cfRule>
    <cfRule type="expression" dxfId="10793" priority="548">
      <formula>H552/G552&lt;1</formula>
    </cfRule>
  </conditionalFormatting>
  <conditionalFormatting sqref="B560">
    <cfRule type="cellIs" dxfId="10792" priority="546" operator="lessThan">
      <formula>0</formula>
    </cfRule>
  </conditionalFormatting>
  <conditionalFormatting sqref="B560">
    <cfRule type="expression" dxfId="10791" priority="544">
      <formula>B560/#REF!&gt;1</formula>
    </cfRule>
    <cfRule type="expression" dxfId="10790" priority="545">
      <formula>B560/#REF!&lt;1</formula>
    </cfRule>
  </conditionalFormatting>
  <conditionalFormatting sqref="C560">
    <cfRule type="cellIs" dxfId="10789" priority="543" operator="lessThan">
      <formula>0</formula>
    </cfRule>
  </conditionalFormatting>
  <conditionalFormatting sqref="C560">
    <cfRule type="expression" dxfId="10788" priority="541">
      <formula>C560/B560&gt;1</formula>
    </cfRule>
    <cfRule type="expression" dxfId="10787" priority="542">
      <formula>C560/B560&lt;1</formula>
    </cfRule>
  </conditionalFormatting>
  <conditionalFormatting sqref="D560">
    <cfRule type="cellIs" dxfId="10786" priority="540" operator="lessThan">
      <formula>0</formula>
    </cfRule>
  </conditionalFormatting>
  <conditionalFormatting sqref="D560">
    <cfRule type="expression" dxfId="10785" priority="538">
      <formula>D560/C560&gt;1</formula>
    </cfRule>
    <cfRule type="expression" dxfId="10784" priority="539">
      <formula>D560/C560&lt;1</formula>
    </cfRule>
  </conditionalFormatting>
  <conditionalFormatting sqref="E560">
    <cfRule type="cellIs" dxfId="10783" priority="537" operator="lessThan">
      <formula>0</formula>
    </cfRule>
  </conditionalFormatting>
  <conditionalFormatting sqref="E560">
    <cfRule type="expression" dxfId="10782" priority="535">
      <formula>E560/D560&gt;1</formula>
    </cfRule>
    <cfRule type="expression" dxfId="10781" priority="536">
      <formula>E560/D560&lt;1</formula>
    </cfRule>
  </conditionalFormatting>
  <conditionalFormatting sqref="F560">
    <cfRule type="cellIs" dxfId="10780" priority="534" operator="lessThan">
      <formula>0</formula>
    </cfRule>
  </conditionalFormatting>
  <conditionalFormatting sqref="F560">
    <cfRule type="expression" dxfId="10779" priority="532">
      <formula>F560/E560&gt;1</formula>
    </cfRule>
    <cfRule type="expression" dxfId="10778" priority="533">
      <formula>F560/E560&lt;1</formula>
    </cfRule>
  </conditionalFormatting>
  <conditionalFormatting sqref="G560">
    <cfRule type="cellIs" dxfId="10777" priority="531" operator="lessThan">
      <formula>0</formula>
    </cfRule>
  </conditionalFormatting>
  <conditionalFormatting sqref="G560">
    <cfRule type="expression" dxfId="10776" priority="529">
      <formula>G560/F560&gt;1</formula>
    </cfRule>
    <cfRule type="expression" dxfId="10775" priority="530">
      <formula>G560/F560&lt;1</formula>
    </cfRule>
  </conditionalFormatting>
  <conditionalFormatting sqref="H560">
    <cfRule type="cellIs" dxfId="10774" priority="528" operator="lessThan">
      <formula>0</formula>
    </cfRule>
  </conditionalFormatting>
  <conditionalFormatting sqref="H560">
    <cfRule type="expression" dxfId="10773" priority="526">
      <formula>H560/G560&gt;1</formula>
    </cfRule>
    <cfRule type="expression" dxfId="10772" priority="527">
      <formula>H560/G560&lt;1</formula>
    </cfRule>
  </conditionalFormatting>
  <conditionalFormatting sqref="O616:O619">
    <cfRule type="cellIs" dxfId="10771" priority="278" operator="lessThan">
      <formula>0</formula>
    </cfRule>
  </conditionalFormatting>
  <conditionalFormatting sqref="B589">
    <cfRule type="expression" dxfId="10770" priority="523">
      <formula>B589/#REF!&gt;1</formula>
    </cfRule>
    <cfRule type="expression" dxfId="10769" priority="524">
      <formula>B589/#REF!&lt;1</formula>
    </cfRule>
  </conditionalFormatting>
  <conditionalFormatting sqref="C589">
    <cfRule type="cellIs" dxfId="10768" priority="522" operator="lessThan">
      <formula>0</formula>
    </cfRule>
  </conditionalFormatting>
  <conditionalFormatting sqref="C589">
    <cfRule type="expression" dxfId="10767" priority="520">
      <formula>C589/B589&gt;1</formula>
    </cfRule>
    <cfRule type="expression" dxfId="10766" priority="521">
      <formula>C589/B589&lt;1</formula>
    </cfRule>
  </conditionalFormatting>
  <conditionalFormatting sqref="O605:O607">
    <cfRule type="cellIs" dxfId="10765" priority="272" operator="lessThan">
      <formula>0</formula>
    </cfRule>
  </conditionalFormatting>
  <conditionalFormatting sqref="D589">
    <cfRule type="expression" dxfId="10764" priority="517">
      <formula>D589/C589&gt;1</formula>
    </cfRule>
    <cfRule type="expression" dxfId="10763" priority="518">
      <formula>D589/C589&lt;1</formula>
    </cfRule>
  </conditionalFormatting>
  <conditionalFormatting sqref="E589">
    <cfRule type="cellIs" dxfId="10762" priority="516" operator="lessThan">
      <formula>0</formula>
    </cfRule>
  </conditionalFormatting>
  <conditionalFormatting sqref="E589">
    <cfRule type="expression" dxfId="10761" priority="514">
      <formula>E589/D589&gt;1</formula>
    </cfRule>
    <cfRule type="expression" dxfId="10760" priority="515">
      <formula>E589/D589&lt;1</formula>
    </cfRule>
  </conditionalFormatting>
  <conditionalFormatting sqref="F589">
    <cfRule type="cellIs" dxfId="10759" priority="513" operator="lessThan">
      <formula>0</formula>
    </cfRule>
  </conditionalFormatting>
  <conditionalFormatting sqref="F589">
    <cfRule type="expression" dxfId="10758" priority="511">
      <formula>F589/E589&gt;1</formula>
    </cfRule>
    <cfRule type="expression" dxfId="10757" priority="512">
      <formula>F589/E589&lt;1</formula>
    </cfRule>
  </conditionalFormatting>
  <conditionalFormatting sqref="O377">
    <cfRule type="cellIs" dxfId="10756" priority="263" operator="lessThan">
      <formula>0</formula>
    </cfRule>
  </conditionalFormatting>
  <conditionalFormatting sqref="G589">
    <cfRule type="expression" dxfId="10755" priority="508">
      <formula>G589/F589&gt;1</formula>
    </cfRule>
    <cfRule type="expression" dxfId="10754" priority="509">
      <formula>G589/F589&lt;1</formula>
    </cfRule>
  </conditionalFormatting>
  <conditionalFormatting sqref="O366">
    <cfRule type="cellIs" dxfId="10753" priority="262" operator="lessThan">
      <formula>0</formula>
    </cfRule>
  </conditionalFormatting>
  <conditionalFormatting sqref="H589">
    <cfRule type="expression" dxfId="10752" priority="505">
      <formula>H589/G589&gt;1</formula>
    </cfRule>
    <cfRule type="expression" dxfId="10751" priority="506">
      <formula>H589/G589&lt;1</formula>
    </cfRule>
  </conditionalFormatting>
  <conditionalFormatting sqref="N596">
    <cfRule type="cellIs" dxfId="10750" priority="504" operator="lessThan">
      <formula>0</formula>
    </cfRule>
  </conditionalFormatting>
  <conditionalFormatting sqref="O387">
    <cfRule type="cellIs" dxfId="10749" priority="257" operator="lessThan">
      <formula>0</formula>
    </cfRule>
  </conditionalFormatting>
  <conditionalFormatting sqref="O387">
    <cfRule type="cellIs" dxfId="10748" priority="258" operator="lessThan">
      <formula>0</formula>
    </cfRule>
  </conditionalFormatting>
  <conditionalFormatting sqref="O387">
    <cfRule type="cellIs" dxfId="10747" priority="255" operator="lessThan">
      <formula>0</formula>
    </cfRule>
  </conditionalFormatting>
  <conditionalFormatting sqref="O387">
    <cfRule type="cellIs" dxfId="10746" priority="256" operator="lessThan">
      <formula>0</formula>
    </cfRule>
  </conditionalFormatting>
  <conditionalFormatting sqref="N600">
    <cfRule type="cellIs" dxfId="10745" priority="503" operator="lessThan">
      <formula>0</formula>
    </cfRule>
  </conditionalFormatting>
  <conditionalFormatting sqref="N600">
    <cfRule type="cellIs" dxfId="10744" priority="502" operator="lessThan">
      <formula>0</formula>
    </cfRule>
  </conditionalFormatting>
  <conditionalFormatting sqref="P363">
    <cfRule type="cellIs" dxfId="10743" priority="501" operator="lessThan">
      <formula>0</formula>
    </cfRule>
  </conditionalFormatting>
  <conditionalFormatting sqref="P364:P365">
    <cfRule type="cellIs" dxfId="10742" priority="500" operator="lessThan">
      <formula>0</formula>
    </cfRule>
  </conditionalFormatting>
  <conditionalFormatting sqref="P461:P464">
    <cfRule type="cellIs" dxfId="10741" priority="499" operator="lessThan">
      <formula>0</formula>
    </cfRule>
  </conditionalFormatting>
  <conditionalFormatting sqref="P361">
    <cfRule type="cellIs" dxfId="10740" priority="498" operator="lessThan">
      <formula>0</formula>
    </cfRule>
  </conditionalFormatting>
  <conditionalFormatting sqref="P366:P367">
    <cfRule type="cellIs" dxfId="10739" priority="497" operator="lessThan">
      <formula>0</formula>
    </cfRule>
  </conditionalFormatting>
  <conditionalFormatting sqref="P369:P373">
    <cfRule type="cellIs" dxfId="10738" priority="496" operator="lessThan">
      <formula>0</formula>
    </cfRule>
  </conditionalFormatting>
  <conditionalFormatting sqref="P378:P379">
    <cfRule type="cellIs" dxfId="10737" priority="495" operator="lessThan">
      <formula>0</formula>
    </cfRule>
  </conditionalFormatting>
  <conditionalFormatting sqref="P384:P385">
    <cfRule type="cellIs" dxfId="10736" priority="494" operator="lessThan">
      <formula>0</formula>
    </cfRule>
  </conditionalFormatting>
  <conditionalFormatting sqref="P390:P391">
    <cfRule type="cellIs" dxfId="10735" priority="493" operator="lessThan">
      <formula>0</formula>
    </cfRule>
  </conditionalFormatting>
  <conditionalFormatting sqref="P396:P397">
    <cfRule type="cellIs" dxfId="10734" priority="492" operator="lessThan">
      <formula>0</formula>
    </cfRule>
  </conditionalFormatting>
  <conditionalFormatting sqref="P402">
    <cfRule type="cellIs" dxfId="10733" priority="491" operator="lessThan">
      <formula>0</formula>
    </cfRule>
  </conditionalFormatting>
  <conditionalFormatting sqref="P408:P409">
    <cfRule type="cellIs" dxfId="10732" priority="490" operator="lessThan">
      <formula>0</formula>
    </cfRule>
  </conditionalFormatting>
  <conditionalFormatting sqref="P414:P415">
    <cfRule type="cellIs" dxfId="10731" priority="489" operator="lessThan">
      <formula>0</formula>
    </cfRule>
  </conditionalFormatting>
  <conditionalFormatting sqref="P420:P421">
    <cfRule type="cellIs" dxfId="10730" priority="488" operator="lessThan">
      <formula>0</formula>
    </cfRule>
  </conditionalFormatting>
  <conditionalFormatting sqref="P426:P427">
    <cfRule type="cellIs" dxfId="10729" priority="487" operator="lessThan">
      <formula>0</formula>
    </cfRule>
  </conditionalFormatting>
  <conditionalFormatting sqref="P432:P433">
    <cfRule type="cellIs" dxfId="10728" priority="486" operator="lessThan">
      <formula>0</formula>
    </cfRule>
  </conditionalFormatting>
  <conditionalFormatting sqref="P438:P439">
    <cfRule type="cellIs" dxfId="10727" priority="485" operator="lessThan">
      <formula>0</formula>
    </cfRule>
  </conditionalFormatting>
  <conditionalFormatting sqref="P444:P445">
    <cfRule type="cellIs" dxfId="10726" priority="484" operator="lessThan">
      <formula>0</formula>
    </cfRule>
  </conditionalFormatting>
  <conditionalFormatting sqref="P451:P452">
    <cfRule type="cellIs" dxfId="10725" priority="483" operator="lessThan">
      <formula>0</formula>
    </cfRule>
  </conditionalFormatting>
  <conditionalFormatting sqref="P457:P458">
    <cfRule type="cellIs" dxfId="10724" priority="482" operator="lessThan">
      <formula>0</formula>
    </cfRule>
  </conditionalFormatting>
  <conditionalFormatting sqref="P465">
    <cfRule type="cellIs" dxfId="10723" priority="481" operator="lessThan">
      <formula>0</formula>
    </cfRule>
  </conditionalFormatting>
  <conditionalFormatting sqref="P472">
    <cfRule type="cellIs" dxfId="10722" priority="480" operator="lessThan">
      <formula>0</formula>
    </cfRule>
  </conditionalFormatting>
  <conditionalFormatting sqref="P503:P504">
    <cfRule type="cellIs" dxfId="10721" priority="479" operator="lessThan">
      <formula>0</formula>
    </cfRule>
  </conditionalFormatting>
  <conditionalFormatting sqref="P511:P512">
    <cfRule type="cellIs" dxfId="10720" priority="478" operator="lessThan">
      <formula>0</formula>
    </cfRule>
  </conditionalFormatting>
  <conditionalFormatting sqref="P520:P521">
    <cfRule type="cellIs" dxfId="10719" priority="477" operator="lessThan">
      <formula>0</formula>
    </cfRule>
  </conditionalFormatting>
  <conditionalFormatting sqref="P528:P529">
    <cfRule type="cellIs" dxfId="10718" priority="476" operator="lessThan">
      <formula>0</formula>
    </cfRule>
  </conditionalFormatting>
  <conditionalFormatting sqref="P544:P545">
    <cfRule type="cellIs" dxfId="10717" priority="475" operator="lessThan">
      <formula>0</formula>
    </cfRule>
  </conditionalFormatting>
  <conditionalFormatting sqref="P536:P537">
    <cfRule type="cellIs" dxfId="10716" priority="474" operator="lessThan">
      <formula>0</formula>
    </cfRule>
  </conditionalFormatting>
  <conditionalFormatting sqref="P551:P552">
    <cfRule type="cellIs" dxfId="10715" priority="473" operator="lessThan">
      <formula>0</formula>
    </cfRule>
  </conditionalFormatting>
  <conditionalFormatting sqref="P559:P560">
    <cfRule type="cellIs" dxfId="10714" priority="472" operator="lessThan">
      <formula>0</formula>
    </cfRule>
  </conditionalFormatting>
  <conditionalFormatting sqref="P567:P568">
    <cfRule type="cellIs" dxfId="10713" priority="471" operator="lessThan">
      <formula>0</formula>
    </cfRule>
  </conditionalFormatting>
  <conditionalFormatting sqref="P574:P575">
    <cfRule type="cellIs" dxfId="10712" priority="470" operator="lessThan">
      <formula>0</formula>
    </cfRule>
  </conditionalFormatting>
  <conditionalFormatting sqref="P581:P582">
    <cfRule type="cellIs" dxfId="10711" priority="469" operator="lessThan">
      <formula>0</formula>
    </cfRule>
  </conditionalFormatting>
  <conditionalFormatting sqref="P588:P589">
    <cfRule type="cellIs" dxfId="10710" priority="468" operator="lessThan">
      <formula>0</formula>
    </cfRule>
  </conditionalFormatting>
  <conditionalFormatting sqref="P596:P597">
    <cfRule type="cellIs" dxfId="10709" priority="467" operator="lessThan">
      <formula>0</formula>
    </cfRule>
  </conditionalFormatting>
  <conditionalFormatting sqref="P603">
    <cfRule type="cellIs" dxfId="10708" priority="466" operator="lessThan">
      <formula>0</formula>
    </cfRule>
  </conditionalFormatting>
  <conditionalFormatting sqref="P608">
    <cfRule type="cellIs" dxfId="10707" priority="465" operator="lessThan">
      <formula>0</formula>
    </cfRule>
  </conditionalFormatting>
  <conditionalFormatting sqref="O405">
    <cfRule type="cellIs" dxfId="10706" priority="215" operator="lessThan">
      <formula>0</formula>
    </cfRule>
  </conditionalFormatting>
  <conditionalFormatting sqref="P632:P634">
    <cfRule type="cellIs" dxfId="10705" priority="464" operator="lessThan">
      <formula>0</formula>
    </cfRule>
  </conditionalFormatting>
  <conditionalFormatting sqref="I710:N710 P708:Q711">
    <cfRule type="cellIs" dxfId="10704" priority="458" operator="lessThan">
      <formula>0</formula>
    </cfRule>
  </conditionalFormatting>
  <conditionalFormatting sqref="P636:P637 P641:P645">
    <cfRule type="cellIs" dxfId="10703" priority="463" operator="lessThan">
      <formula>0</formula>
    </cfRule>
  </conditionalFormatting>
  <conditionalFormatting sqref="P648">
    <cfRule type="cellIs" dxfId="10702" priority="462" operator="lessThan">
      <formula>0</formula>
    </cfRule>
  </conditionalFormatting>
  <conditionalFormatting sqref="P649">
    <cfRule type="cellIs" dxfId="10701" priority="461" operator="lessThan">
      <formula>0</formula>
    </cfRule>
  </conditionalFormatting>
  <conditionalFormatting sqref="P651">
    <cfRule type="cellIs" dxfId="10700" priority="460" operator="lessThan">
      <formula>0</formula>
    </cfRule>
  </conditionalFormatting>
  <conditionalFormatting sqref="P652">
    <cfRule type="cellIs" dxfId="10699" priority="459" operator="lessThan">
      <formula>0</formula>
    </cfRule>
  </conditionalFormatting>
  <conditionalFormatting sqref="D654:N654 D651:N651 D648:N649 D632:N634">
    <cfRule type="expression" dxfId="10698" priority="431">
      <formula>D632/C632&gt;1</formula>
    </cfRule>
    <cfRule type="expression" dxfId="10697" priority="432">
      <formula>D632/C632&lt;1</formula>
    </cfRule>
  </conditionalFormatting>
  <conditionalFormatting sqref="C507:C510">
    <cfRule type="cellIs" dxfId="10696" priority="457" operator="lessThan">
      <formula>0</formula>
    </cfRule>
  </conditionalFormatting>
  <conditionalFormatting sqref="C507:C510">
    <cfRule type="expression" dxfId="10695" priority="455">
      <formula>C507/B507&gt;1</formula>
    </cfRule>
    <cfRule type="expression" dxfId="10694" priority="456">
      <formula>C507/B507&lt;1</formula>
    </cfRule>
  </conditionalFormatting>
  <conditionalFormatting sqref="D507:N510">
    <cfRule type="cellIs" dxfId="10693" priority="454" operator="lessThan">
      <formula>0</formula>
    </cfRule>
  </conditionalFormatting>
  <conditionalFormatting sqref="D507:N510">
    <cfRule type="expression" dxfId="10692" priority="452">
      <formula>D507/C507&gt;1</formula>
    </cfRule>
    <cfRule type="expression" dxfId="10691" priority="453">
      <formula>D507/C507&lt;1</formula>
    </cfRule>
  </conditionalFormatting>
  <conditionalFormatting sqref="B507:B510">
    <cfRule type="cellIs" dxfId="10690" priority="451" operator="lessThan">
      <formula>0</formula>
    </cfRule>
  </conditionalFormatting>
  <conditionalFormatting sqref="B507:B510">
    <cfRule type="expression" dxfId="10689" priority="449">
      <formula>B507/#REF!&gt;1</formula>
    </cfRule>
    <cfRule type="expression" dxfId="10688" priority="450">
      <formula>B507/#REF!&lt;1</formula>
    </cfRule>
  </conditionalFormatting>
  <conditionalFormatting sqref="J588:N588 J574:N574 J559:N559 J551:N551">
    <cfRule type="cellIs" dxfId="10687" priority="448" operator="lessThan">
      <formula>0</formula>
    </cfRule>
  </conditionalFormatting>
  <conditionalFormatting sqref="C588:I588 C584:C587 C574:I574 C570:C573 C559:I559 C555:C558 C551:I551 C547:C550">
    <cfRule type="cellIs" dxfId="10686" priority="447" operator="lessThan">
      <formula>0</formula>
    </cfRule>
  </conditionalFormatting>
  <conditionalFormatting sqref="C588:M588 C574:M574 C559:M559 C551:M551">
    <cfRule type="cellIs" dxfId="10685" priority="446" operator="lessThan">
      <formula>0</formula>
    </cfRule>
  </conditionalFormatting>
  <conditionalFormatting sqref="C584:C587 C570:C573 C555:C558 C547:C550">
    <cfRule type="expression" dxfId="10684" priority="444">
      <formula>C547/B547&gt;1</formula>
    </cfRule>
    <cfRule type="expression" dxfId="10683" priority="445">
      <formula>C547/B547&lt;1</formula>
    </cfRule>
  </conditionalFormatting>
  <conditionalFormatting sqref="D584:N587 D570:N573 D555:N558 D547:N550">
    <cfRule type="cellIs" dxfId="10682" priority="443" operator="lessThan">
      <formula>0</formula>
    </cfRule>
  </conditionalFormatting>
  <conditionalFormatting sqref="D584:N587 D570:N573 D555:N558 D547:N550">
    <cfRule type="expression" dxfId="10681" priority="441">
      <formula>D547/C547&gt;1</formula>
    </cfRule>
    <cfRule type="expression" dxfId="10680" priority="442">
      <formula>D547/C547&lt;1</formula>
    </cfRule>
  </conditionalFormatting>
  <conditionalFormatting sqref="C588:N588 C574:N574 C559:N559 C551:N551">
    <cfRule type="cellIs" dxfId="10679" priority="440" operator="lessThan">
      <formula>0</formula>
    </cfRule>
  </conditionalFormatting>
  <conditionalFormatting sqref="C588:N588 C574:N574 C559:N559 C551:N551">
    <cfRule type="expression" dxfId="10678" priority="438">
      <formula>C551/B551&gt;1</formula>
    </cfRule>
    <cfRule type="expression" dxfId="10677" priority="439">
      <formula>C551/B551&lt;1</formula>
    </cfRule>
  </conditionalFormatting>
  <conditionalFormatting sqref="B654 B651 B648:B649 B632:B634 B641:B645">
    <cfRule type="cellIs" dxfId="10676" priority="437" operator="lessThan">
      <formula>0</formula>
    </cfRule>
  </conditionalFormatting>
  <conditionalFormatting sqref="C654 C651 C648:C649 C632:C634">
    <cfRule type="cellIs" dxfId="10675" priority="436" operator="lessThan">
      <formula>0</formula>
    </cfRule>
  </conditionalFormatting>
  <conditionalFormatting sqref="C654 C651 C648:C649 C632:C634">
    <cfRule type="expression" dxfId="10674" priority="434">
      <formula>C632/B632&gt;1</formula>
    </cfRule>
    <cfRule type="expression" dxfId="10673" priority="435">
      <formula>C632/B632&lt;1</formula>
    </cfRule>
  </conditionalFormatting>
  <conditionalFormatting sqref="D654:N654 D651:N651 D648:N649 D632:N634">
    <cfRule type="cellIs" dxfId="10672" priority="433" operator="lessThan">
      <formula>0</formula>
    </cfRule>
  </conditionalFormatting>
  <conditionalFormatting sqref="B504:N504 B537 B568 B597">
    <cfRule type="expression" dxfId="10671" priority="1193">
      <formula>B504/#REF!&gt;1</formula>
    </cfRule>
    <cfRule type="expression" dxfId="10670" priority="1194">
      <formula>B504/#REF!&lt;1</formula>
    </cfRule>
  </conditionalFormatting>
  <conditionalFormatting sqref="C465">
    <cfRule type="cellIs" dxfId="10669" priority="430" operator="lessThan">
      <formula>0</formula>
    </cfRule>
  </conditionalFormatting>
  <conditionalFormatting sqref="C465">
    <cfRule type="expression" dxfId="10668" priority="428">
      <formula>C465/B465&gt;1</formula>
    </cfRule>
    <cfRule type="expression" dxfId="10667" priority="429">
      <formula>C465/B465&lt;1</formula>
    </cfRule>
  </conditionalFormatting>
  <conditionalFormatting sqref="D465:N465">
    <cfRule type="cellIs" dxfId="10666" priority="427" operator="lessThan">
      <formula>0</formula>
    </cfRule>
  </conditionalFormatting>
  <conditionalFormatting sqref="D465:N465">
    <cfRule type="expression" dxfId="10665" priority="425">
      <formula>D465/C465&gt;1</formula>
    </cfRule>
    <cfRule type="expression" dxfId="10664" priority="426">
      <formula>D465/C465&lt;1</formula>
    </cfRule>
  </conditionalFormatting>
  <conditionalFormatting sqref="B465">
    <cfRule type="cellIs" dxfId="10663" priority="424" operator="lessThan">
      <formula>0</formula>
    </cfRule>
  </conditionalFormatting>
  <conditionalFormatting sqref="B465">
    <cfRule type="expression" dxfId="10662" priority="422">
      <formula>B465/#REF!&gt;1</formula>
    </cfRule>
    <cfRule type="expression" dxfId="10661" priority="423">
      <formula>B465/#REF!&lt;1</formula>
    </cfRule>
  </conditionalFormatting>
  <conditionalFormatting sqref="C511">
    <cfRule type="cellIs" dxfId="10660" priority="421" operator="lessThan">
      <formula>0</formula>
    </cfRule>
  </conditionalFormatting>
  <conditionalFormatting sqref="D511:N511">
    <cfRule type="cellIs" dxfId="10659" priority="418" operator="lessThan">
      <formula>0</formula>
    </cfRule>
  </conditionalFormatting>
  <conditionalFormatting sqref="C511">
    <cfRule type="expression" dxfId="10658" priority="419">
      <formula>C511/B511&gt;1</formula>
    </cfRule>
    <cfRule type="expression" dxfId="10657" priority="420">
      <formula>C511/B511&lt;1</formula>
    </cfRule>
  </conditionalFormatting>
  <conditionalFormatting sqref="D511:N511">
    <cfRule type="expression" dxfId="10656" priority="416">
      <formula>D511/C511&gt;1</formula>
    </cfRule>
    <cfRule type="expression" dxfId="10655" priority="417">
      <formula>D511/C511&lt;1</formula>
    </cfRule>
  </conditionalFormatting>
  <conditionalFormatting sqref="B511">
    <cfRule type="cellIs" dxfId="10654" priority="415" operator="lessThan">
      <formula>0</formula>
    </cfRule>
  </conditionalFormatting>
  <conditionalFormatting sqref="B511">
    <cfRule type="expression" dxfId="10653" priority="413">
      <formula>B511/#REF!&gt;1</formula>
    </cfRule>
    <cfRule type="expression" dxfId="10652" priority="414">
      <formula>B511/#REF!&lt;1</formula>
    </cfRule>
  </conditionalFormatting>
  <conditionalFormatting sqref="B529 B521">
    <cfRule type="cellIs" dxfId="10651" priority="412" operator="lessThan">
      <formula>0</formula>
    </cfRule>
  </conditionalFormatting>
  <conditionalFormatting sqref="B529 B521">
    <cfRule type="expression" dxfId="10650" priority="410">
      <formula>B521/#REF!&gt;1</formula>
    </cfRule>
    <cfRule type="expression" dxfId="10649" priority="411">
      <formula>B521/#REF!&lt;1</formula>
    </cfRule>
  </conditionalFormatting>
  <conditionalFormatting sqref="C521">
    <cfRule type="cellIs" dxfId="10648" priority="409" operator="lessThan">
      <formula>0</formula>
    </cfRule>
  </conditionalFormatting>
  <conditionalFormatting sqref="C521 B636:O637">
    <cfRule type="expression" dxfId="10647" priority="407">
      <formula>B521/A521&gt;1</formula>
    </cfRule>
    <cfRule type="expression" dxfId="10646" priority="408">
      <formula>B521/A521&lt;1</formula>
    </cfRule>
  </conditionalFormatting>
  <conditionalFormatting sqref="C603:N603">
    <cfRule type="expression" dxfId="10645" priority="368">
      <formula>C603/B603&gt;1</formula>
    </cfRule>
    <cfRule type="expression" dxfId="10644" priority="369">
      <formula>C603/B603&lt;1</formula>
    </cfRule>
  </conditionalFormatting>
  <conditionalFormatting sqref="I552:N552">
    <cfRule type="expression" dxfId="10643" priority="392">
      <formula>I552/H552&gt;1</formula>
    </cfRule>
    <cfRule type="expression" dxfId="10642" priority="393">
      <formula>I552/H552&lt;1</formula>
    </cfRule>
  </conditionalFormatting>
  <conditionalFormatting sqref="I560:N560">
    <cfRule type="expression" dxfId="10641" priority="389">
      <formula>I560/H560&gt;1</formula>
    </cfRule>
    <cfRule type="expression" dxfId="10640" priority="390">
      <formula>I560/H560&lt;1</formula>
    </cfRule>
  </conditionalFormatting>
  <conditionalFormatting sqref="B575:N575">
    <cfRule type="cellIs" dxfId="10639" priority="388" operator="lessThan">
      <formula>0</formula>
    </cfRule>
  </conditionalFormatting>
  <conditionalFormatting sqref="B575:N575">
    <cfRule type="expression" dxfId="10638" priority="386">
      <formula>B575/A575&gt;1</formula>
    </cfRule>
    <cfRule type="expression" dxfId="10637" priority="387">
      <formula>B575/A575&lt;1</formula>
    </cfRule>
  </conditionalFormatting>
  <conditionalFormatting sqref="B589:N589">
    <cfRule type="cellIs" dxfId="10636" priority="385" operator="lessThan">
      <formula>0</formula>
    </cfRule>
  </conditionalFormatting>
  <conditionalFormatting sqref="B589:N589">
    <cfRule type="expression" dxfId="10635" priority="383">
      <formula>B589/A589&gt;1</formula>
    </cfRule>
    <cfRule type="expression" dxfId="10634" priority="384">
      <formula>B589/A589&lt;1</formula>
    </cfRule>
  </conditionalFormatting>
  <conditionalFormatting sqref="N608">
    <cfRule type="cellIs" dxfId="10633" priority="361" operator="lessThan">
      <formula>0</formula>
    </cfRule>
  </conditionalFormatting>
  <conditionalFormatting sqref="D521:N521">
    <cfRule type="cellIs" dxfId="10632" priority="406" operator="lessThan">
      <formula>0</formula>
    </cfRule>
  </conditionalFormatting>
  <conditionalFormatting sqref="D521:N521">
    <cfRule type="expression" dxfId="10631" priority="404">
      <formula>D521/C521&gt;1</formula>
    </cfRule>
    <cfRule type="expression" dxfId="10630" priority="405">
      <formula>D521/C521&lt;1</formula>
    </cfRule>
  </conditionalFormatting>
  <conditionalFormatting sqref="C529:N529">
    <cfRule type="cellIs" dxfId="10629" priority="403" operator="lessThan">
      <formula>0</formula>
    </cfRule>
  </conditionalFormatting>
  <conditionalFormatting sqref="C529:N529">
    <cfRule type="expression" dxfId="10628" priority="401">
      <formula>C529/B529&gt;1</formula>
    </cfRule>
    <cfRule type="expression" dxfId="10627" priority="402">
      <formula>C529/B529&lt;1</formula>
    </cfRule>
  </conditionalFormatting>
  <conditionalFormatting sqref="C582:N582">
    <cfRule type="expression" dxfId="10626" priority="377">
      <formula>C582/B582&gt;1</formula>
    </cfRule>
    <cfRule type="expression" dxfId="10625" priority="378">
      <formula>C582/B582&lt;1</formula>
    </cfRule>
  </conditionalFormatting>
  <conditionalFormatting sqref="C537:N537">
    <cfRule type="expression" dxfId="10624" priority="398">
      <formula>C537/B537&gt;1</formula>
    </cfRule>
    <cfRule type="expression" dxfId="10623" priority="399">
      <formula>C537/B537&lt;1</formula>
    </cfRule>
  </conditionalFormatting>
  <conditionalFormatting sqref="C568:N568">
    <cfRule type="expression" dxfId="10622" priority="395">
      <formula>C568/B568&gt;1</formula>
    </cfRule>
    <cfRule type="expression" dxfId="10621" priority="396">
      <formula>C568/B568&lt;1</formula>
    </cfRule>
  </conditionalFormatting>
  <conditionalFormatting sqref="C608:M608">
    <cfRule type="expression" dxfId="10620" priority="363">
      <formula>C608/B608&gt;1</formula>
    </cfRule>
    <cfRule type="expression" dxfId="10619" priority="364">
      <formula>C608/B608&lt;1</formula>
    </cfRule>
  </conditionalFormatting>
  <conditionalFormatting sqref="N608">
    <cfRule type="expression" dxfId="10618" priority="358">
      <formula>N608/M608&gt;1</formula>
    </cfRule>
    <cfRule type="expression" dxfId="10617" priority="359">
      <formula>N608/M608&lt;1</formula>
    </cfRule>
  </conditionalFormatting>
  <conditionalFormatting sqref="C608:M608">
    <cfRule type="cellIs" dxfId="10616" priority="367" operator="lessThan">
      <formula>0</formula>
    </cfRule>
  </conditionalFormatting>
  <conditionalFormatting sqref="C608:M608">
    <cfRule type="cellIs" dxfId="10615" priority="366" operator="lessThan">
      <formula>0</formula>
    </cfRule>
  </conditionalFormatting>
  <conditionalFormatting sqref="B582">
    <cfRule type="cellIs" dxfId="10614" priority="380" operator="lessThan">
      <formula>0</formula>
    </cfRule>
  </conditionalFormatting>
  <conditionalFormatting sqref="B582">
    <cfRule type="expression" dxfId="10613" priority="381">
      <formula>B582/#REF!&gt;1</formula>
    </cfRule>
    <cfRule type="expression" dxfId="10612" priority="382">
      <formula>B582/#REF!&lt;1</formula>
    </cfRule>
  </conditionalFormatting>
  <conditionalFormatting sqref="C582:N582">
    <cfRule type="cellIs" dxfId="10611" priority="379" operator="lessThan">
      <formula>0</formula>
    </cfRule>
  </conditionalFormatting>
  <conditionalFormatting sqref="C597:N597">
    <cfRule type="expression" dxfId="10610" priority="373">
      <formula>C597/B597&gt;1</formula>
    </cfRule>
    <cfRule type="expression" dxfId="10609" priority="374">
      <formula>C597/B597&lt;1</formula>
    </cfRule>
  </conditionalFormatting>
  <conditionalFormatting sqref="N608">
    <cfRule type="cellIs" dxfId="10608" priority="362" operator="lessThan">
      <formula>0</formula>
    </cfRule>
  </conditionalFormatting>
  <conditionalFormatting sqref="C608:M608">
    <cfRule type="cellIs" dxfId="10607" priority="365" operator="lessThan">
      <formula>0</formula>
    </cfRule>
  </conditionalFormatting>
  <conditionalFormatting sqref="N608">
    <cfRule type="cellIs" dxfId="10606" priority="360" operator="lessThan">
      <formula>0</formula>
    </cfRule>
  </conditionalFormatting>
  <conditionalFormatting sqref="B676:N679">
    <cfRule type="cellIs" dxfId="10605" priority="357" operator="lessThan">
      <formula>0</formula>
    </cfRule>
  </conditionalFormatting>
  <conditionalFormatting sqref="I678:N678 P676:Q679">
    <cfRule type="cellIs" dxfId="10604" priority="356" operator="lessThan">
      <formula>0</formula>
    </cfRule>
  </conditionalFormatting>
  <conditionalFormatting sqref="B680:N683">
    <cfRule type="cellIs" dxfId="10603" priority="355" operator="lessThan">
      <formula>0</formula>
    </cfRule>
  </conditionalFormatting>
  <conditionalFormatting sqref="I682:N682 P680:Q683">
    <cfRule type="cellIs" dxfId="10602" priority="354" operator="lessThan">
      <formula>0</formula>
    </cfRule>
  </conditionalFormatting>
  <conditionalFormatting sqref="B684:N687">
    <cfRule type="cellIs" dxfId="10601" priority="353" operator="lessThan">
      <formula>0</formula>
    </cfRule>
  </conditionalFormatting>
  <conditionalFormatting sqref="I686:N686 P684:Q687">
    <cfRule type="cellIs" dxfId="10600" priority="352" operator="lessThan">
      <formula>0</formula>
    </cfRule>
  </conditionalFormatting>
  <conditionalFormatting sqref="B688:N691">
    <cfRule type="cellIs" dxfId="10599" priority="351" operator="lessThan">
      <formula>0</formula>
    </cfRule>
  </conditionalFormatting>
  <conditionalFormatting sqref="I690:N690 P688:Q691">
    <cfRule type="cellIs" dxfId="10598" priority="350" operator="lessThan">
      <formula>0</formula>
    </cfRule>
  </conditionalFormatting>
  <conditionalFormatting sqref="B692:N695 O694">
    <cfRule type="cellIs" dxfId="10597" priority="349" operator="lessThan">
      <formula>0</formula>
    </cfRule>
  </conditionalFormatting>
  <conditionalFormatting sqref="P692:Q695 I694:O694">
    <cfRule type="cellIs" dxfId="10596" priority="348" operator="lessThan">
      <formula>0</formula>
    </cfRule>
  </conditionalFormatting>
  <conditionalFormatting sqref="B696:N699">
    <cfRule type="cellIs" dxfId="10595" priority="347" operator="lessThan">
      <formula>0</formula>
    </cfRule>
  </conditionalFormatting>
  <conditionalFormatting sqref="I698:N698 P696:Q699">
    <cfRule type="cellIs" dxfId="10594" priority="346" operator="lessThan">
      <formula>0</formula>
    </cfRule>
  </conditionalFormatting>
  <conditionalFormatting sqref="B700:N703">
    <cfRule type="cellIs" dxfId="10593" priority="345" operator="lessThan">
      <formula>0</formula>
    </cfRule>
  </conditionalFormatting>
  <conditionalFormatting sqref="I702:N702 P700:Q703">
    <cfRule type="cellIs" dxfId="10592" priority="344" operator="lessThan">
      <formula>0</formula>
    </cfRule>
  </conditionalFormatting>
  <conditionalFormatting sqref="B704:N707">
    <cfRule type="cellIs" dxfId="10591" priority="343" operator="lessThan">
      <formula>0</formula>
    </cfRule>
  </conditionalFormatting>
  <conditionalFormatting sqref="I706:N706 P704:Q707">
    <cfRule type="cellIs" dxfId="10590" priority="342" operator="lessThan">
      <formula>0</formula>
    </cfRule>
  </conditionalFormatting>
  <conditionalFormatting sqref="B712:N715">
    <cfRule type="cellIs" dxfId="10589" priority="341" operator="lessThan">
      <formula>0</formula>
    </cfRule>
  </conditionalFormatting>
  <conditionalFormatting sqref="I714:N714 P712:Q715">
    <cfRule type="cellIs" dxfId="10588" priority="340" operator="lessThan">
      <formula>0</formula>
    </cfRule>
  </conditionalFormatting>
  <conditionalFormatting sqref="B716:N719">
    <cfRule type="cellIs" dxfId="10587" priority="339" operator="lessThan">
      <formula>0</formula>
    </cfRule>
  </conditionalFormatting>
  <conditionalFormatting sqref="I718:N718 P716:Q719">
    <cfRule type="cellIs" dxfId="10586" priority="338" operator="lessThan">
      <formula>0</formula>
    </cfRule>
  </conditionalFormatting>
  <conditionalFormatting sqref="P654">
    <cfRule type="cellIs" dxfId="10585" priority="337" operator="lessThan">
      <formula>0</formula>
    </cfRule>
  </conditionalFormatting>
  <conditionalFormatting sqref="Q466">
    <cfRule type="cellIs" dxfId="10584" priority="336" operator="lessThan">
      <formula>0</formula>
    </cfRule>
  </conditionalFormatting>
  <conditionalFormatting sqref="P466">
    <cfRule type="cellIs" dxfId="10583" priority="335" operator="lessThan">
      <formula>0</formula>
    </cfRule>
  </conditionalFormatting>
  <conditionalFormatting sqref="B466:N466">
    <cfRule type="cellIs" dxfId="10582" priority="334" operator="lessThan">
      <formula>0</formula>
    </cfRule>
  </conditionalFormatting>
  <conditionalFormatting sqref="B505:N505">
    <cfRule type="cellIs" dxfId="10581" priority="331" operator="lessThan">
      <formula>0</formula>
    </cfRule>
  </conditionalFormatting>
  <conditionalFormatting sqref="B513:N513">
    <cfRule type="cellIs" dxfId="10580" priority="328" operator="lessThan">
      <formula>0</formula>
    </cfRule>
  </conditionalFormatting>
  <conditionalFormatting sqref="B522:N522">
    <cfRule type="cellIs" dxfId="10579" priority="325" operator="lessThan">
      <formula>0</formula>
    </cfRule>
  </conditionalFormatting>
  <conditionalFormatting sqref="B530:N530">
    <cfRule type="cellIs" dxfId="10578" priority="322" operator="lessThan">
      <formula>0</formula>
    </cfRule>
  </conditionalFormatting>
  <conditionalFormatting sqref="B538:N538">
    <cfRule type="cellIs" dxfId="10577" priority="319" operator="lessThan">
      <formula>0</formula>
    </cfRule>
  </conditionalFormatting>
  <conditionalFormatting sqref="B553:N553">
    <cfRule type="cellIs" dxfId="10576" priority="316" operator="lessThan">
      <formula>0</formula>
    </cfRule>
  </conditionalFormatting>
  <conditionalFormatting sqref="B561:N561">
    <cfRule type="cellIs" dxfId="10575" priority="313" operator="lessThan">
      <formula>0</formula>
    </cfRule>
  </conditionalFormatting>
  <conditionalFormatting sqref="B590:N590">
    <cfRule type="cellIs" dxfId="10574" priority="310" operator="lessThan">
      <formula>0</formula>
    </cfRule>
  </conditionalFormatting>
  <conditionalFormatting sqref="O608">
    <cfRule type="cellIs" dxfId="10573" priority="51" operator="lessThan">
      <formula>0</formula>
    </cfRule>
  </conditionalFormatting>
  <conditionalFormatting sqref="O608">
    <cfRule type="cellIs" dxfId="10572" priority="52" operator="lessThan">
      <formula>0</formula>
    </cfRule>
  </conditionalFormatting>
  <conditionalFormatting sqref="O603">
    <cfRule type="cellIs" dxfId="10571" priority="55" operator="lessThan">
      <formula>0</formula>
    </cfRule>
  </conditionalFormatting>
  <conditionalFormatting sqref="O603">
    <cfRule type="cellIs" dxfId="10570" priority="56" operator="lessThan">
      <formula>0</formula>
    </cfRule>
  </conditionalFormatting>
  <conditionalFormatting sqref="O603">
    <cfRule type="cellIs" dxfId="10569" priority="57" operator="lessThan">
      <formula>0</formula>
    </cfRule>
  </conditionalFormatting>
  <conditionalFormatting sqref="O608">
    <cfRule type="cellIs" dxfId="10568" priority="50" operator="lessThan">
      <formula>0</formula>
    </cfRule>
  </conditionalFormatting>
  <conditionalFormatting sqref="P491:Q491">
    <cfRule type="cellIs" dxfId="10567" priority="309" operator="lessThan">
      <formula>0</formula>
    </cfRule>
  </conditionalFormatting>
  <conditionalFormatting sqref="Q492:Q496">
    <cfRule type="cellIs" dxfId="10566" priority="308" operator="lessThan">
      <formula>0</formula>
    </cfRule>
  </conditionalFormatting>
  <conditionalFormatting sqref="P492:P495">
    <cfRule type="cellIs" dxfId="10565" priority="307" operator="lessThan">
      <formula>0</formula>
    </cfRule>
  </conditionalFormatting>
  <conditionalFormatting sqref="P496">
    <cfRule type="cellIs" dxfId="10564" priority="306" operator="lessThan">
      <formula>0</formula>
    </cfRule>
  </conditionalFormatting>
  <conditionalFormatting sqref="P473:Q473 B473">
    <cfRule type="cellIs" dxfId="10563" priority="305" operator="lessThan">
      <formula>0</formula>
    </cfRule>
  </conditionalFormatting>
  <conditionalFormatting sqref="Q474:Q478">
    <cfRule type="cellIs" dxfId="10562" priority="304" operator="lessThan">
      <formula>0</formula>
    </cfRule>
  </conditionalFormatting>
  <conditionalFormatting sqref="P474:P477">
    <cfRule type="cellIs" dxfId="10561" priority="303" operator="lessThan">
      <formula>0</formula>
    </cfRule>
  </conditionalFormatting>
  <conditionalFormatting sqref="P478">
    <cfRule type="cellIs" dxfId="10560" priority="302" operator="lessThan">
      <formula>0</formula>
    </cfRule>
  </conditionalFormatting>
  <conditionalFormatting sqref="P479:Q479 B479">
    <cfRule type="cellIs" dxfId="10559" priority="301" operator="lessThan">
      <formula>0</formula>
    </cfRule>
  </conditionalFormatting>
  <conditionalFormatting sqref="Q480:Q484">
    <cfRule type="cellIs" dxfId="10558" priority="300" operator="lessThan">
      <formula>0</formula>
    </cfRule>
  </conditionalFormatting>
  <conditionalFormatting sqref="P480:P483">
    <cfRule type="cellIs" dxfId="10557" priority="299" operator="lessThan">
      <formula>0</formula>
    </cfRule>
  </conditionalFormatting>
  <conditionalFormatting sqref="P484">
    <cfRule type="cellIs" dxfId="10556" priority="298" operator="lessThan">
      <formula>0</formula>
    </cfRule>
  </conditionalFormatting>
  <conditionalFormatting sqref="P485:Q485 B485">
    <cfRule type="cellIs" dxfId="10555" priority="297" operator="lessThan">
      <formula>0</formula>
    </cfRule>
  </conditionalFormatting>
  <conditionalFormatting sqref="Q486:Q490">
    <cfRule type="cellIs" dxfId="10554" priority="296" operator="lessThan">
      <formula>0</formula>
    </cfRule>
  </conditionalFormatting>
  <conditionalFormatting sqref="P486:P489">
    <cfRule type="cellIs" dxfId="10553" priority="295" operator="lessThan">
      <formula>0</formula>
    </cfRule>
  </conditionalFormatting>
  <conditionalFormatting sqref="P490">
    <cfRule type="cellIs" dxfId="10552"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551" priority="291" operator="lessThan">
      <formula>0</formula>
    </cfRule>
  </conditionalFormatting>
  <conditionalFormatting sqref="O348">
    <cfRule type="cellIs" dxfId="10550" priority="290" operator="lessThan">
      <formula>0</formula>
    </cfRule>
  </conditionalFormatting>
  <conditionalFormatting sqref="O348">
    <cfRule type="cellIs" dxfId="10549" priority="289" operator="lessThan">
      <formula>0</formula>
    </cfRule>
  </conditionalFormatting>
  <conditionalFormatting sqref="O351:O354">
    <cfRule type="cellIs" dxfId="10548" priority="288" operator="lessThan">
      <formula>0</formula>
    </cfRule>
  </conditionalFormatting>
  <conditionalFormatting sqref="O363:O364">
    <cfRule type="cellIs" dxfId="10547" priority="287" operator="lessThan">
      <formula>0</formula>
    </cfRule>
  </conditionalFormatting>
  <conditionalFormatting sqref="O369:O370">
    <cfRule type="cellIs" dxfId="10546" priority="286" operator="lessThan">
      <formula>0</formula>
    </cfRule>
  </conditionalFormatting>
  <conditionalFormatting sqref="O375:O376">
    <cfRule type="cellIs" dxfId="10545" priority="285" operator="lessThan">
      <formula>0</formula>
    </cfRule>
  </conditionalFormatting>
  <conditionalFormatting sqref="O381:O383">
    <cfRule type="cellIs" dxfId="10544" priority="284" operator="lessThan">
      <formula>0</formula>
    </cfRule>
  </conditionalFormatting>
  <conditionalFormatting sqref="O355">
    <cfRule type="cellIs" dxfId="10543" priority="283" operator="lessThan">
      <formula>0</formula>
    </cfRule>
  </conditionalFormatting>
  <conditionalFormatting sqref="O593:O595">
    <cfRule type="cellIs" dxfId="10542" priority="281" operator="lessThan">
      <formula>0</formula>
    </cfRule>
  </conditionalFormatting>
  <conditionalFormatting sqref="O593:O595">
    <cfRule type="cellIs" dxfId="10541" priority="282" operator="lessThan">
      <formula>0</formula>
    </cfRule>
  </conditionalFormatting>
  <conditionalFormatting sqref="O601:O602 O599">
    <cfRule type="cellIs" dxfId="10540" priority="280" operator="lessThan">
      <formula>0</formula>
    </cfRule>
  </conditionalFormatting>
  <conditionalFormatting sqref="O621:O624">
    <cfRule type="cellIs" dxfId="10539" priority="275" operator="lessThan">
      <formula>0</formula>
    </cfRule>
  </conditionalFormatting>
  <conditionalFormatting sqref="O621:O624">
    <cfRule type="cellIs" dxfId="10538" priority="276" operator="lessThan">
      <formula>0</formula>
    </cfRule>
  </conditionalFormatting>
  <conditionalFormatting sqref="O626:O629">
    <cfRule type="cellIs" dxfId="10537" priority="274" operator="lessThan">
      <formula>0</formula>
    </cfRule>
  </conditionalFormatting>
  <conditionalFormatting sqref="O611:O614">
    <cfRule type="cellIs" dxfId="10536" priority="269" operator="lessThan">
      <formula>0</formula>
    </cfRule>
  </conditionalFormatting>
  <conditionalFormatting sqref="O611:O614">
    <cfRule type="cellIs" dxfId="10535" priority="270" operator="lessThan">
      <formula>0</formula>
    </cfRule>
  </conditionalFormatting>
  <conditionalFormatting sqref="O650 O663 O655:O661 O642:O645 O652:O653 O672:O675 O708:O711 O665:O670">
    <cfRule type="cellIs" dxfId="10534" priority="268" operator="lessThan">
      <formula>0</formula>
    </cfRule>
  </conditionalFormatting>
  <conditionalFormatting sqref="O674">
    <cfRule type="cellIs" dxfId="10533" priority="267" operator="lessThan">
      <formula>0</formula>
    </cfRule>
  </conditionalFormatting>
  <conditionalFormatting sqref="B647:O647">
    <cfRule type="cellIs" dxfId="10532" priority="266" operator="lessThan">
      <formula>0</formula>
    </cfRule>
  </conditionalFormatting>
  <conditionalFormatting sqref="O393">
    <cfRule type="cellIs" dxfId="10531" priority="245" operator="lessThan">
      <formula>0</formula>
    </cfRule>
  </conditionalFormatting>
  <conditionalFormatting sqref="O390">
    <cfRule type="cellIs" dxfId="10530" priority="250" operator="lessThan">
      <formula>0</formula>
    </cfRule>
  </conditionalFormatting>
  <conditionalFormatting sqref="O393">
    <cfRule type="cellIs" dxfId="10529" priority="248" operator="lessThan">
      <formula>0</formula>
    </cfRule>
  </conditionalFormatting>
  <conditionalFormatting sqref="O378">
    <cfRule type="cellIs" dxfId="10528" priority="260" operator="lessThan">
      <formula>0</formula>
    </cfRule>
  </conditionalFormatting>
  <conditionalFormatting sqref="O372">
    <cfRule type="cellIs" dxfId="10527" priority="261" operator="lessThan">
      <formula>0</formula>
    </cfRule>
  </conditionalFormatting>
  <conditionalFormatting sqref="O384">
    <cfRule type="cellIs" dxfId="10526" priority="259" operator="lessThan">
      <formula>0</formula>
    </cfRule>
  </conditionalFormatting>
  <conditionalFormatting sqref="O387">
    <cfRule type="cellIs" dxfId="10525" priority="254" operator="lessThan">
      <formula>0</formula>
    </cfRule>
  </conditionalFormatting>
  <conditionalFormatting sqref="O387">
    <cfRule type="cellIs" dxfId="10524" priority="253" operator="lessThan">
      <formula>0</formula>
    </cfRule>
  </conditionalFormatting>
  <conditionalFormatting sqref="O387">
    <cfRule type="cellIs" dxfId="10523" priority="252" operator="lessThan">
      <formula>0</formula>
    </cfRule>
  </conditionalFormatting>
  <conditionalFormatting sqref="O387">
    <cfRule type="cellIs" dxfId="10522" priority="251" operator="lessThan">
      <formula>0</formula>
    </cfRule>
  </conditionalFormatting>
  <conditionalFormatting sqref="O393">
    <cfRule type="cellIs" dxfId="10521" priority="246" operator="lessThan">
      <formula>0</formula>
    </cfRule>
  </conditionalFormatting>
  <conditionalFormatting sqref="O393">
    <cfRule type="cellIs" dxfId="10520" priority="249" operator="lessThan">
      <formula>0</formula>
    </cfRule>
  </conditionalFormatting>
  <conditionalFormatting sqref="O393">
    <cfRule type="cellIs" dxfId="10519" priority="244" operator="lessThan">
      <formula>0</formula>
    </cfRule>
  </conditionalFormatting>
  <conditionalFormatting sqref="O393">
    <cfRule type="cellIs" dxfId="10518" priority="247" operator="lessThan">
      <formula>0</formula>
    </cfRule>
  </conditionalFormatting>
  <conditionalFormatting sqref="O393">
    <cfRule type="cellIs" dxfId="10517" priority="242" operator="lessThan">
      <formula>0</formula>
    </cfRule>
  </conditionalFormatting>
  <conditionalFormatting sqref="O393">
    <cfRule type="cellIs" dxfId="10516" priority="243" operator="lessThan">
      <formula>0</formula>
    </cfRule>
  </conditionalFormatting>
  <conditionalFormatting sqref="O399">
    <cfRule type="cellIs" dxfId="10515" priority="240" operator="lessThan">
      <formula>0</formula>
    </cfRule>
  </conditionalFormatting>
  <conditionalFormatting sqref="O396">
    <cfRule type="cellIs" dxfId="10514" priority="241" operator="lessThan">
      <formula>0</formula>
    </cfRule>
  </conditionalFormatting>
  <conditionalFormatting sqref="O399">
    <cfRule type="cellIs" dxfId="10513" priority="239" operator="lessThan">
      <formula>0</formula>
    </cfRule>
  </conditionalFormatting>
  <conditionalFormatting sqref="O399">
    <cfRule type="cellIs" dxfId="10512" priority="238" operator="lessThan">
      <formula>0</formula>
    </cfRule>
  </conditionalFormatting>
  <conditionalFormatting sqref="O399">
    <cfRule type="cellIs" dxfId="10511" priority="237" operator="lessThan">
      <formula>0</formula>
    </cfRule>
  </conditionalFormatting>
  <conditionalFormatting sqref="O399">
    <cfRule type="cellIs" dxfId="10510" priority="236" operator="lessThan">
      <formula>0</formula>
    </cfRule>
  </conditionalFormatting>
  <conditionalFormatting sqref="O399">
    <cfRule type="cellIs" dxfId="10509" priority="235" operator="lessThan">
      <formula>0</formula>
    </cfRule>
  </conditionalFormatting>
  <conditionalFormatting sqref="O399">
    <cfRule type="cellIs" dxfId="10508" priority="234" operator="lessThan">
      <formula>0</formula>
    </cfRule>
  </conditionalFormatting>
  <conditionalFormatting sqref="O399">
    <cfRule type="cellIs" dxfId="10507" priority="233" operator="lessThan">
      <formula>0</formula>
    </cfRule>
  </conditionalFormatting>
  <conditionalFormatting sqref="O402">
    <cfRule type="cellIs" dxfId="10506" priority="232" operator="lessThan">
      <formula>0</formula>
    </cfRule>
  </conditionalFormatting>
  <conditionalFormatting sqref="O355">
    <cfRule type="cellIs" dxfId="10505" priority="231" operator="lessThan">
      <formula>0</formula>
    </cfRule>
  </conditionalFormatting>
  <conditionalFormatting sqref="O361">
    <cfRule type="cellIs" dxfId="10504" priority="230" operator="lessThan">
      <formula>0</formula>
    </cfRule>
  </conditionalFormatting>
  <conditionalFormatting sqref="O361">
    <cfRule type="cellIs" dxfId="10503" priority="229" operator="lessThan">
      <formula>0</formula>
    </cfRule>
  </conditionalFormatting>
  <conditionalFormatting sqref="O367">
    <cfRule type="cellIs" dxfId="10502" priority="228" operator="lessThan">
      <formula>0</formula>
    </cfRule>
  </conditionalFormatting>
  <conditionalFormatting sqref="O367">
    <cfRule type="cellIs" dxfId="10501" priority="227" operator="lessThan">
      <formula>0</formula>
    </cfRule>
  </conditionalFormatting>
  <conditionalFormatting sqref="O373">
    <cfRule type="cellIs" dxfId="10500" priority="226" operator="lessThan">
      <formula>0</formula>
    </cfRule>
  </conditionalFormatting>
  <conditionalFormatting sqref="O373">
    <cfRule type="cellIs" dxfId="10499" priority="225" operator="lessThan">
      <formula>0</formula>
    </cfRule>
  </conditionalFormatting>
  <conditionalFormatting sqref="O379">
    <cfRule type="cellIs" dxfId="10498" priority="224" operator="lessThan">
      <formula>0</formula>
    </cfRule>
  </conditionalFormatting>
  <conditionalFormatting sqref="O379">
    <cfRule type="cellIs" dxfId="10497" priority="223" operator="lessThan">
      <formula>0</formula>
    </cfRule>
  </conditionalFormatting>
  <conditionalFormatting sqref="O385">
    <cfRule type="cellIs" dxfId="10496" priority="222" operator="lessThan">
      <formula>0</formula>
    </cfRule>
  </conditionalFormatting>
  <conditionalFormatting sqref="O385">
    <cfRule type="cellIs" dxfId="10495" priority="221" operator="lessThan">
      <formula>0</formula>
    </cfRule>
  </conditionalFormatting>
  <conditionalFormatting sqref="O391">
    <cfRule type="cellIs" dxfId="10494" priority="220" operator="lessThan">
      <formula>0</formula>
    </cfRule>
  </conditionalFormatting>
  <conditionalFormatting sqref="O391">
    <cfRule type="cellIs" dxfId="10493" priority="219" operator="lessThan">
      <formula>0</formula>
    </cfRule>
  </conditionalFormatting>
  <conditionalFormatting sqref="O397">
    <cfRule type="cellIs" dxfId="10492" priority="218" operator="lessThan">
      <formula>0</formula>
    </cfRule>
  </conditionalFormatting>
  <conditionalFormatting sqref="O397">
    <cfRule type="cellIs" dxfId="10491" priority="217" operator="lessThan">
      <formula>0</formula>
    </cfRule>
  </conditionalFormatting>
  <conditionalFormatting sqref="O405">
    <cfRule type="cellIs" dxfId="10490" priority="216" operator="lessThan">
      <formula>0</formula>
    </cfRule>
  </conditionalFormatting>
  <conditionalFormatting sqref="O405">
    <cfRule type="cellIs" dxfId="10489" priority="214" operator="lessThan">
      <formula>0</formula>
    </cfRule>
  </conditionalFormatting>
  <conditionalFormatting sqref="O405">
    <cfRule type="cellIs" dxfId="10488" priority="213" operator="lessThan">
      <formula>0</formula>
    </cfRule>
  </conditionalFormatting>
  <conditionalFormatting sqref="O405">
    <cfRule type="cellIs" dxfId="10487" priority="212" operator="lessThan">
      <formula>0</formula>
    </cfRule>
  </conditionalFormatting>
  <conditionalFormatting sqref="O405">
    <cfRule type="cellIs" dxfId="10486" priority="211" operator="lessThan">
      <formula>0</formula>
    </cfRule>
  </conditionalFormatting>
  <conditionalFormatting sqref="O405">
    <cfRule type="cellIs" dxfId="10485" priority="210" operator="lessThan">
      <formula>0</formula>
    </cfRule>
  </conditionalFormatting>
  <conditionalFormatting sqref="O405">
    <cfRule type="cellIs" dxfId="10484" priority="209" operator="lessThan">
      <formula>0</formula>
    </cfRule>
  </conditionalFormatting>
  <conditionalFormatting sqref="O408">
    <cfRule type="cellIs" dxfId="10483" priority="208" operator="lessThan">
      <formula>0</formula>
    </cfRule>
  </conditionalFormatting>
  <conditionalFormatting sqref="O409">
    <cfRule type="cellIs" dxfId="10482" priority="207" operator="lessThan">
      <formula>0</formula>
    </cfRule>
  </conditionalFormatting>
  <conditionalFormatting sqref="O409">
    <cfRule type="cellIs" dxfId="10481" priority="206" operator="lessThan">
      <formula>0</formula>
    </cfRule>
  </conditionalFormatting>
  <conditionalFormatting sqref="O411">
    <cfRule type="cellIs" dxfId="10480" priority="205" operator="lessThan">
      <formula>0</formula>
    </cfRule>
  </conditionalFormatting>
  <conditionalFormatting sqref="O411">
    <cfRule type="cellIs" dxfId="10479" priority="204" operator="lessThan">
      <formula>0</formula>
    </cfRule>
  </conditionalFormatting>
  <conditionalFormatting sqref="O411">
    <cfRule type="cellIs" dxfId="10478" priority="203" operator="lessThan">
      <formula>0</formula>
    </cfRule>
  </conditionalFormatting>
  <conditionalFormatting sqref="O411">
    <cfRule type="cellIs" dxfId="10477" priority="202" operator="lessThan">
      <formula>0</formula>
    </cfRule>
  </conditionalFormatting>
  <conditionalFormatting sqref="O411">
    <cfRule type="cellIs" dxfId="10476" priority="201" operator="lessThan">
      <formula>0</formula>
    </cfRule>
  </conditionalFormatting>
  <conditionalFormatting sqref="O411">
    <cfRule type="cellIs" dxfId="10475" priority="200" operator="lessThan">
      <formula>0</formula>
    </cfRule>
  </conditionalFormatting>
  <conditionalFormatting sqref="O411">
    <cfRule type="cellIs" dxfId="10474" priority="199" operator="lessThan">
      <formula>0</formula>
    </cfRule>
  </conditionalFormatting>
  <conditionalFormatting sqref="O411">
    <cfRule type="cellIs" dxfId="10473" priority="198" operator="lessThan">
      <formula>0</formula>
    </cfRule>
  </conditionalFormatting>
  <conditionalFormatting sqref="O414">
    <cfRule type="cellIs" dxfId="10472" priority="197" operator="lessThan">
      <formula>0</formula>
    </cfRule>
  </conditionalFormatting>
  <conditionalFormatting sqref="O415">
    <cfRule type="cellIs" dxfId="10471" priority="196" operator="lessThan">
      <formula>0</formula>
    </cfRule>
  </conditionalFormatting>
  <conditionalFormatting sqref="O415">
    <cfRule type="cellIs" dxfId="10470" priority="195" operator="lessThan">
      <formula>0</formula>
    </cfRule>
  </conditionalFormatting>
  <conditionalFormatting sqref="O417">
    <cfRule type="cellIs" dxfId="10469" priority="194" operator="lessThan">
      <formula>0</formula>
    </cfRule>
  </conditionalFormatting>
  <conditionalFormatting sqref="O417">
    <cfRule type="cellIs" dxfId="10468" priority="193" operator="lessThan">
      <formula>0</formula>
    </cfRule>
  </conditionalFormatting>
  <conditionalFormatting sqref="O417">
    <cfRule type="cellIs" dxfId="10467" priority="192" operator="lessThan">
      <formula>0</formula>
    </cfRule>
  </conditionalFormatting>
  <conditionalFormatting sqref="O417">
    <cfRule type="cellIs" dxfId="10466" priority="191" operator="lessThan">
      <formula>0</formula>
    </cfRule>
  </conditionalFormatting>
  <conditionalFormatting sqref="O417">
    <cfRule type="cellIs" dxfId="10465" priority="190" operator="lessThan">
      <formula>0</formula>
    </cfRule>
  </conditionalFormatting>
  <conditionalFormatting sqref="O417">
    <cfRule type="cellIs" dxfId="10464" priority="189" operator="lessThan">
      <formula>0</formula>
    </cfRule>
  </conditionalFormatting>
  <conditionalFormatting sqref="O417">
    <cfRule type="cellIs" dxfId="10463" priority="188" operator="lessThan">
      <formula>0</formula>
    </cfRule>
  </conditionalFormatting>
  <conditionalFormatting sqref="O417">
    <cfRule type="cellIs" dxfId="10462" priority="187" operator="lessThan">
      <formula>0</formula>
    </cfRule>
  </conditionalFormatting>
  <conditionalFormatting sqref="O420">
    <cfRule type="cellIs" dxfId="10461" priority="186" operator="lessThan">
      <formula>0</formula>
    </cfRule>
  </conditionalFormatting>
  <conditionalFormatting sqref="O421">
    <cfRule type="cellIs" dxfId="10460" priority="185" operator="lessThan">
      <formula>0</formula>
    </cfRule>
  </conditionalFormatting>
  <conditionalFormatting sqref="O421">
    <cfRule type="cellIs" dxfId="10459" priority="184" operator="lessThan">
      <formula>0</formula>
    </cfRule>
  </conditionalFormatting>
  <conditionalFormatting sqref="O423">
    <cfRule type="cellIs" dxfId="10458" priority="183" operator="lessThan">
      <formula>0</formula>
    </cfRule>
  </conditionalFormatting>
  <conditionalFormatting sqref="O423">
    <cfRule type="cellIs" dxfId="10457" priority="182" operator="lessThan">
      <formula>0</formula>
    </cfRule>
  </conditionalFormatting>
  <conditionalFormatting sqref="O423">
    <cfRule type="cellIs" dxfId="10456" priority="181" operator="lessThan">
      <formula>0</formula>
    </cfRule>
  </conditionalFormatting>
  <conditionalFormatting sqref="O423">
    <cfRule type="cellIs" dxfId="10455" priority="180" operator="lessThan">
      <formula>0</formula>
    </cfRule>
  </conditionalFormatting>
  <conditionalFormatting sqref="O423">
    <cfRule type="cellIs" dxfId="10454" priority="179" operator="lessThan">
      <formula>0</formula>
    </cfRule>
  </conditionalFormatting>
  <conditionalFormatting sqref="O423">
    <cfRule type="cellIs" dxfId="10453" priority="178" operator="lessThan">
      <formula>0</formula>
    </cfRule>
  </conditionalFormatting>
  <conditionalFormatting sqref="O423">
    <cfRule type="cellIs" dxfId="10452" priority="177" operator="lessThan">
      <formula>0</formula>
    </cfRule>
  </conditionalFormatting>
  <conditionalFormatting sqref="O423">
    <cfRule type="cellIs" dxfId="10451" priority="176" operator="lessThan">
      <formula>0</formula>
    </cfRule>
  </conditionalFormatting>
  <conditionalFormatting sqref="O426">
    <cfRule type="cellIs" dxfId="10450" priority="175" operator="lessThan">
      <formula>0</formula>
    </cfRule>
  </conditionalFormatting>
  <conditionalFormatting sqref="O427">
    <cfRule type="cellIs" dxfId="10449" priority="174" operator="lessThan">
      <formula>0</formula>
    </cfRule>
  </conditionalFormatting>
  <conditionalFormatting sqref="O427">
    <cfRule type="cellIs" dxfId="10448" priority="173" operator="lessThan">
      <formula>0</formula>
    </cfRule>
  </conditionalFormatting>
  <conditionalFormatting sqref="O429">
    <cfRule type="cellIs" dxfId="10447" priority="172" operator="lessThan">
      <formula>0</formula>
    </cfRule>
  </conditionalFormatting>
  <conditionalFormatting sqref="O429">
    <cfRule type="cellIs" dxfId="10446" priority="171" operator="lessThan">
      <formula>0</formula>
    </cfRule>
  </conditionalFormatting>
  <conditionalFormatting sqref="O429">
    <cfRule type="cellIs" dxfId="10445" priority="170" operator="lessThan">
      <formula>0</formula>
    </cfRule>
  </conditionalFormatting>
  <conditionalFormatting sqref="O429">
    <cfRule type="cellIs" dxfId="10444" priority="169" operator="lessThan">
      <formula>0</formula>
    </cfRule>
  </conditionalFormatting>
  <conditionalFormatting sqref="O429">
    <cfRule type="cellIs" dxfId="10443" priority="168" operator="lessThan">
      <formula>0</formula>
    </cfRule>
  </conditionalFormatting>
  <conditionalFormatting sqref="O429">
    <cfRule type="cellIs" dxfId="10442" priority="167" operator="lessThan">
      <formula>0</formula>
    </cfRule>
  </conditionalFormatting>
  <conditionalFormatting sqref="O429">
    <cfRule type="cellIs" dxfId="10441" priority="166" operator="lessThan">
      <formula>0</formula>
    </cfRule>
  </conditionalFormatting>
  <conditionalFormatting sqref="O429">
    <cfRule type="cellIs" dxfId="10440" priority="165" operator="lessThan">
      <formula>0</formula>
    </cfRule>
  </conditionalFormatting>
  <conditionalFormatting sqref="O432">
    <cfRule type="cellIs" dxfId="10439" priority="164" operator="lessThan">
      <formula>0</formula>
    </cfRule>
  </conditionalFormatting>
  <conditionalFormatting sqref="O435">
    <cfRule type="cellIs" dxfId="10438" priority="163" operator="lessThan">
      <formula>0</formula>
    </cfRule>
  </conditionalFormatting>
  <conditionalFormatting sqref="O435">
    <cfRule type="cellIs" dxfId="10437" priority="162" operator="lessThan">
      <formula>0</formula>
    </cfRule>
  </conditionalFormatting>
  <conditionalFormatting sqref="O435">
    <cfRule type="cellIs" dxfId="10436" priority="161" operator="lessThan">
      <formula>0</formula>
    </cfRule>
  </conditionalFormatting>
  <conditionalFormatting sqref="O435">
    <cfRule type="cellIs" dxfId="10435" priority="160" operator="lessThan">
      <formula>0</formula>
    </cfRule>
  </conditionalFormatting>
  <conditionalFormatting sqref="O435">
    <cfRule type="cellIs" dxfId="10434" priority="159" operator="lessThan">
      <formula>0</formula>
    </cfRule>
  </conditionalFormatting>
  <conditionalFormatting sqref="O435">
    <cfRule type="cellIs" dxfId="10433" priority="158" operator="lessThan">
      <formula>0</formula>
    </cfRule>
  </conditionalFormatting>
  <conditionalFormatting sqref="O435">
    <cfRule type="cellIs" dxfId="10432" priority="157" operator="lessThan">
      <formula>0</formula>
    </cfRule>
  </conditionalFormatting>
  <conditionalFormatting sqref="O435">
    <cfRule type="cellIs" dxfId="10431" priority="156" operator="lessThan">
      <formula>0</formula>
    </cfRule>
  </conditionalFormatting>
  <conditionalFormatting sqref="O438">
    <cfRule type="cellIs" dxfId="10430" priority="155" operator="lessThan">
      <formula>0</formula>
    </cfRule>
  </conditionalFormatting>
  <conditionalFormatting sqref="O439">
    <cfRule type="cellIs" dxfId="10429" priority="154" operator="lessThan">
      <formula>0</formula>
    </cfRule>
  </conditionalFormatting>
  <conditionalFormatting sqref="O439">
    <cfRule type="cellIs" dxfId="10428" priority="153" operator="lessThan">
      <formula>0</formula>
    </cfRule>
  </conditionalFormatting>
  <conditionalFormatting sqref="O441">
    <cfRule type="cellIs" dxfId="10427" priority="152" operator="lessThan">
      <formula>0</formula>
    </cfRule>
  </conditionalFormatting>
  <conditionalFormatting sqref="O441">
    <cfRule type="cellIs" dxfId="10426" priority="151" operator="lessThan">
      <formula>0</formula>
    </cfRule>
  </conditionalFormatting>
  <conditionalFormatting sqref="O441">
    <cfRule type="cellIs" dxfId="10425" priority="150" operator="lessThan">
      <formula>0</formula>
    </cfRule>
  </conditionalFormatting>
  <conditionalFormatting sqref="O441">
    <cfRule type="cellIs" dxfId="10424" priority="149" operator="lessThan">
      <formula>0</formula>
    </cfRule>
  </conditionalFormatting>
  <conditionalFormatting sqref="O441">
    <cfRule type="cellIs" dxfId="10423" priority="148" operator="lessThan">
      <formula>0</formula>
    </cfRule>
  </conditionalFormatting>
  <conditionalFormatting sqref="O441">
    <cfRule type="cellIs" dxfId="10422" priority="147" operator="lessThan">
      <formula>0</formula>
    </cfRule>
  </conditionalFormatting>
  <conditionalFormatting sqref="O441">
    <cfRule type="cellIs" dxfId="10421" priority="146" operator="lessThan">
      <formula>0</formula>
    </cfRule>
  </conditionalFormatting>
  <conditionalFormatting sqref="O441">
    <cfRule type="cellIs" dxfId="10420" priority="145" operator="lessThan">
      <formula>0</formula>
    </cfRule>
  </conditionalFormatting>
  <conditionalFormatting sqref="O444">
    <cfRule type="cellIs" dxfId="10419" priority="144" operator="lessThan">
      <formula>0</formula>
    </cfRule>
  </conditionalFormatting>
  <conditionalFormatting sqref="O445">
    <cfRule type="cellIs" dxfId="10418" priority="143" operator="lessThan">
      <formula>0</formula>
    </cfRule>
  </conditionalFormatting>
  <conditionalFormatting sqref="O445">
    <cfRule type="cellIs" dxfId="10417" priority="142" operator="lessThan">
      <formula>0</formula>
    </cfRule>
  </conditionalFormatting>
  <conditionalFormatting sqref="O448">
    <cfRule type="cellIs" dxfId="10416" priority="141" operator="lessThan">
      <formula>0</formula>
    </cfRule>
  </conditionalFormatting>
  <conditionalFormatting sqref="O448">
    <cfRule type="cellIs" dxfId="10415" priority="140" operator="lessThan">
      <formula>0</formula>
    </cfRule>
  </conditionalFormatting>
  <conditionalFormatting sqref="O448">
    <cfRule type="cellIs" dxfId="10414" priority="139" operator="lessThan">
      <formula>0</formula>
    </cfRule>
  </conditionalFormatting>
  <conditionalFormatting sqref="O448">
    <cfRule type="cellIs" dxfId="10413" priority="138" operator="lessThan">
      <formula>0</formula>
    </cfRule>
  </conditionalFormatting>
  <conditionalFormatting sqref="O448">
    <cfRule type="cellIs" dxfId="10412" priority="137" operator="lessThan">
      <formula>0</formula>
    </cfRule>
  </conditionalFormatting>
  <conditionalFormatting sqref="O448">
    <cfRule type="cellIs" dxfId="10411" priority="136" operator="lessThan">
      <formula>0</formula>
    </cfRule>
  </conditionalFormatting>
  <conditionalFormatting sqref="O448">
    <cfRule type="cellIs" dxfId="10410" priority="135" operator="lessThan">
      <formula>0</formula>
    </cfRule>
  </conditionalFormatting>
  <conditionalFormatting sqref="O448">
    <cfRule type="cellIs" dxfId="10409" priority="134" operator="lessThan">
      <formula>0</formula>
    </cfRule>
  </conditionalFormatting>
  <conditionalFormatting sqref="O451">
    <cfRule type="cellIs" dxfId="10408" priority="133" operator="lessThan">
      <formula>0</formula>
    </cfRule>
  </conditionalFormatting>
  <conditionalFormatting sqref="O452">
    <cfRule type="cellIs" dxfId="10407" priority="132" operator="lessThan">
      <formula>0</formula>
    </cfRule>
  </conditionalFormatting>
  <conditionalFormatting sqref="O452">
    <cfRule type="cellIs" dxfId="10406" priority="131" operator="lessThan">
      <formula>0</formula>
    </cfRule>
  </conditionalFormatting>
  <conditionalFormatting sqref="O454">
    <cfRule type="cellIs" dxfId="10405" priority="130" operator="lessThan">
      <formula>0</formula>
    </cfRule>
  </conditionalFormatting>
  <conditionalFormatting sqref="O454">
    <cfRule type="cellIs" dxfId="10404" priority="129" operator="lessThan">
      <formula>0</formula>
    </cfRule>
  </conditionalFormatting>
  <conditionalFormatting sqref="O454">
    <cfRule type="cellIs" dxfId="10403" priority="128" operator="lessThan">
      <formula>0</formula>
    </cfRule>
  </conditionalFormatting>
  <conditionalFormatting sqref="O454">
    <cfRule type="cellIs" dxfId="10402" priority="127" operator="lessThan">
      <formula>0</formula>
    </cfRule>
  </conditionalFormatting>
  <conditionalFormatting sqref="O454">
    <cfRule type="cellIs" dxfId="10401" priority="126" operator="lessThan">
      <formula>0</formula>
    </cfRule>
  </conditionalFormatting>
  <conditionalFormatting sqref="O454">
    <cfRule type="cellIs" dxfId="10400" priority="125" operator="lessThan">
      <formula>0</formula>
    </cfRule>
  </conditionalFormatting>
  <conditionalFormatting sqref="O454">
    <cfRule type="cellIs" dxfId="10399" priority="124" operator="lessThan">
      <formula>0</formula>
    </cfRule>
  </conditionalFormatting>
  <conditionalFormatting sqref="O454">
    <cfRule type="cellIs" dxfId="10398" priority="123" operator="lessThan">
      <formula>0</formula>
    </cfRule>
  </conditionalFormatting>
  <conditionalFormatting sqref="O457">
    <cfRule type="cellIs" dxfId="10397" priority="122" operator="lessThan">
      <formula>0</formula>
    </cfRule>
  </conditionalFormatting>
  <conditionalFormatting sqref="O458">
    <cfRule type="cellIs" dxfId="10396" priority="121" operator="lessThan">
      <formula>0</formula>
    </cfRule>
  </conditionalFormatting>
  <conditionalFormatting sqref="O458">
    <cfRule type="cellIs" dxfId="10395" priority="120" operator="lessThan">
      <formula>0</formula>
    </cfRule>
  </conditionalFormatting>
  <conditionalFormatting sqref="O461:O464">
    <cfRule type="cellIs" dxfId="10394" priority="119" operator="lessThan">
      <formula>0</formula>
    </cfRule>
  </conditionalFormatting>
  <conditionalFormatting sqref="O461:O464">
    <cfRule type="expression" dxfId="10393" priority="117">
      <formula>O461/N461&gt;1</formula>
    </cfRule>
    <cfRule type="expression" dxfId="10392" priority="118">
      <formula>O461/N461&lt;1</formula>
    </cfRule>
  </conditionalFormatting>
  <conditionalFormatting sqref="O552 O560 O575 O589">
    <cfRule type="expression" dxfId="10391" priority="115">
      <formula>O552/#REF!&gt;1</formula>
    </cfRule>
    <cfRule type="expression" dxfId="10390" priority="116">
      <formula>O552/#REF!&lt;1</formula>
    </cfRule>
  </conditionalFormatting>
  <conditionalFormatting sqref="O512">
    <cfRule type="cellIs" dxfId="10389" priority="114" operator="lessThan">
      <formula>0</formula>
    </cfRule>
  </conditionalFormatting>
  <conditionalFormatting sqref="O512">
    <cfRule type="expression" dxfId="10388" priority="112">
      <formula>O512/N512&gt;1</formula>
    </cfRule>
    <cfRule type="expression" dxfId="10387" priority="113">
      <formula>O512/N512&lt;1</formula>
    </cfRule>
  </conditionalFormatting>
  <conditionalFormatting sqref="O596">
    <cfRule type="cellIs" dxfId="10386" priority="111" operator="lessThan">
      <formula>0</formula>
    </cfRule>
  </conditionalFormatting>
  <conditionalFormatting sqref="O600">
    <cfRule type="cellIs" dxfId="10385" priority="110" operator="lessThan">
      <formula>0</formula>
    </cfRule>
  </conditionalFormatting>
  <conditionalFormatting sqref="O600">
    <cfRule type="cellIs" dxfId="10384" priority="109" operator="lessThan">
      <formula>0</formula>
    </cfRule>
  </conditionalFormatting>
  <conditionalFormatting sqref="O710">
    <cfRule type="cellIs" dxfId="10383" priority="108" operator="lessThan">
      <formula>0</formula>
    </cfRule>
  </conditionalFormatting>
  <conditionalFormatting sqref="O654 O651 O648:O649 O632:O634">
    <cfRule type="expression" dxfId="10382" priority="95">
      <formula>O632/N632&gt;1</formula>
    </cfRule>
    <cfRule type="expression" dxfId="10381" priority="96">
      <formula>O632/N632&lt;1</formula>
    </cfRule>
  </conditionalFormatting>
  <conditionalFormatting sqref="O507:O510">
    <cfRule type="cellIs" dxfId="10380" priority="107" operator="lessThan">
      <formula>0</formula>
    </cfRule>
  </conditionalFormatting>
  <conditionalFormatting sqref="O507:O510">
    <cfRule type="expression" dxfId="10379" priority="105">
      <formula>O507/N507&gt;1</formula>
    </cfRule>
    <cfRule type="expression" dxfId="10378" priority="106">
      <formula>O507/N507&lt;1</formula>
    </cfRule>
  </conditionalFormatting>
  <conditionalFormatting sqref="O588 O574 O559 O551">
    <cfRule type="cellIs" dxfId="10377" priority="104" operator="lessThan">
      <formula>0</formula>
    </cfRule>
  </conditionalFormatting>
  <conditionalFormatting sqref="O584:O587 O570:O573 O555:O558 O547:O550">
    <cfRule type="cellIs" dxfId="10376" priority="103" operator="lessThan">
      <formula>0</formula>
    </cfRule>
  </conditionalFormatting>
  <conditionalFormatting sqref="O584:O587 O570:O573 O555:O558 O547:O550">
    <cfRule type="expression" dxfId="10375" priority="101">
      <formula>O547/N547&gt;1</formula>
    </cfRule>
    <cfRule type="expression" dxfId="10374" priority="102">
      <formula>O547/N547&lt;1</formula>
    </cfRule>
  </conditionalFormatting>
  <conditionalFormatting sqref="O588 O574 O559 O551">
    <cfRule type="cellIs" dxfId="10373" priority="100" operator="lessThan">
      <formula>0</formula>
    </cfRule>
  </conditionalFormatting>
  <conditionalFormatting sqref="O588 O574 O559 O551">
    <cfRule type="expression" dxfId="10372" priority="98">
      <formula>O551/N551&gt;1</formula>
    </cfRule>
    <cfRule type="expression" dxfId="10371" priority="99">
      <formula>O551/N551&lt;1</formula>
    </cfRule>
  </conditionalFormatting>
  <conditionalFormatting sqref="O654 O651 O648:O649 O632:O634">
    <cfRule type="cellIs" dxfId="10370" priority="97" operator="lessThan">
      <formula>0</formula>
    </cfRule>
  </conditionalFormatting>
  <conditionalFormatting sqref="O504">
    <cfRule type="expression" dxfId="10369" priority="292">
      <formula>O504/#REF!&gt;1</formula>
    </cfRule>
    <cfRule type="expression" dxfId="10368" priority="293">
      <formula>O504/#REF!&lt;1</formula>
    </cfRule>
  </conditionalFormatting>
  <conditionalFormatting sqref="O465">
    <cfRule type="cellIs" dxfId="10367" priority="94" operator="lessThan">
      <formula>0</formula>
    </cfRule>
  </conditionalFormatting>
  <conditionalFormatting sqref="O465">
    <cfRule type="expression" dxfId="10366" priority="92">
      <formula>O465/N465&gt;1</formula>
    </cfRule>
    <cfRule type="expression" dxfId="10365" priority="93">
      <formula>O465/N465&lt;1</formula>
    </cfRule>
  </conditionalFormatting>
  <conditionalFormatting sqref="O511">
    <cfRule type="cellIs" dxfId="10364" priority="91" operator="lessThan">
      <formula>0</formula>
    </cfRule>
  </conditionalFormatting>
  <conditionalFormatting sqref="O511">
    <cfRule type="expression" dxfId="10363" priority="89">
      <formula>O511/N511&gt;1</formula>
    </cfRule>
    <cfRule type="expression" dxfId="10362" priority="90">
      <formula>O511/N511&lt;1</formula>
    </cfRule>
  </conditionalFormatting>
  <conditionalFormatting sqref="O568">
    <cfRule type="cellIs" dxfId="10361" priority="79" operator="lessThan">
      <formula>0</formula>
    </cfRule>
  </conditionalFormatting>
  <conditionalFormatting sqref="O603">
    <cfRule type="expression" dxfId="10360" priority="53">
      <formula>O603/N603&gt;1</formula>
    </cfRule>
    <cfRule type="expression" dxfId="10359" priority="54">
      <formula>O603/N603&lt;1</formula>
    </cfRule>
  </conditionalFormatting>
  <conditionalFormatting sqref="O552">
    <cfRule type="cellIs" dxfId="10358" priority="76" operator="lessThan">
      <formula>0</formula>
    </cfRule>
  </conditionalFormatting>
  <conditionalFormatting sqref="O552">
    <cfRule type="expression" dxfId="10357" priority="74">
      <formula>O552/N552&gt;1</formula>
    </cfRule>
    <cfRule type="expression" dxfId="10356" priority="75">
      <formula>O552/N552&lt;1</formula>
    </cfRule>
  </conditionalFormatting>
  <conditionalFormatting sqref="O560">
    <cfRule type="cellIs" dxfId="10355" priority="73" operator="lessThan">
      <formula>0</formula>
    </cfRule>
  </conditionalFormatting>
  <conditionalFormatting sqref="O560">
    <cfRule type="expression" dxfId="10354" priority="71">
      <formula>O560/N560&gt;1</formula>
    </cfRule>
    <cfRule type="expression" dxfId="10353" priority="72">
      <formula>O560/N560&lt;1</formula>
    </cfRule>
  </conditionalFormatting>
  <conditionalFormatting sqref="O575">
    <cfRule type="cellIs" dxfId="10352" priority="70" operator="lessThan">
      <formula>0</formula>
    </cfRule>
  </conditionalFormatting>
  <conditionalFormatting sqref="O575">
    <cfRule type="expression" dxfId="10351" priority="68">
      <formula>O575/N575&gt;1</formula>
    </cfRule>
    <cfRule type="expression" dxfId="10350" priority="69">
      <formula>O575/N575&lt;1</formula>
    </cfRule>
  </conditionalFormatting>
  <conditionalFormatting sqref="O589">
    <cfRule type="cellIs" dxfId="10349" priority="67" operator="lessThan">
      <formula>0</formula>
    </cfRule>
  </conditionalFormatting>
  <conditionalFormatting sqref="O589">
    <cfRule type="expression" dxfId="10348" priority="65">
      <formula>O589/N589&gt;1</formula>
    </cfRule>
    <cfRule type="expression" dxfId="10347" priority="66">
      <formula>O589/N589&lt;1</formula>
    </cfRule>
  </conditionalFormatting>
  <conditionalFormatting sqref="O521">
    <cfRule type="cellIs" dxfId="10346" priority="88" operator="lessThan">
      <formula>0</formula>
    </cfRule>
  </conditionalFormatting>
  <conditionalFormatting sqref="O521">
    <cfRule type="expression" dxfId="10345" priority="86">
      <formula>O521/N521&gt;1</formula>
    </cfRule>
    <cfRule type="expression" dxfId="10344" priority="87">
      <formula>O521/N521&lt;1</formula>
    </cfRule>
  </conditionalFormatting>
  <conditionalFormatting sqref="O529">
    <cfRule type="cellIs" dxfId="10343" priority="85" operator="lessThan">
      <formula>0</formula>
    </cfRule>
  </conditionalFormatting>
  <conditionalFormatting sqref="O529">
    <cfRule type="expression" dxfId="10342" priority="83">
      <formula>O529/N529&gt;1</formula>
    </cfRule>
    <cfRule type="expression" dxfId="10341" priority="84">
      <formula>O529/N529&lt;1</formula>
    </cfRule>
  </conditionalFormatting>
  <conditionalFormatting sqref="O582">
    <cfRule type="expression" dxfId="10340" priority="62">
      <formula>O582/N582&gt;1</formula>
    </cfRule>
    <cfRule type="expression" dxfId="10339" priority="63">
      <formula>O582/N582&lt;1</formula>
    </cfRule>
  </conditionalFormatting>
  <conditionalFormatting sqref="O537">
    <cfRule type="cellIs" dxfId="10338" priority="82" operator="lessThan">
      <formula>0</formula>
    </cfRule>
  </conditionalFormatting>
  <conditionalFormatting sqref="O537">
    <cfRule type="expression" dxfId="10337" priority="80">
      <formula>O537/N537&gt;1</formula>
    </cfRule>
    <cfRule type="expression" dxfId="10336" priority="81">
      <formula>O537/N537&lt;1</formula>
    </cfRule>
  </conditionalFormatting>
  <conditionalFormatting sqref="O641:O645 B636:O637">
    <cfRule type="cellIs" dxfId="10335" priority="61" operator="lessThan">
      <formula>0</formula>
    </cfRule>
  </conditionalFormatting>
  <conditionalFormatting sqref="O568">
    <cfRule type="expression" dxfId="10334" priority="77">
      <formula>O568/N568&gt;1</formula>
    </cfRule>
    <cfRule type="expression" dxfId="10333" priority="78">
      <formula>O568/N568&lt;1</formula>
    </cfRule>
  </conditionalFormatting>
  <conditionalFormatting sqref="O597">
    <cfRule type="cellIs" dxfId="10332" priority="60" operator="lessThan">
      <formula>0</formula>
    </cfRule>
  </conditionalFormatting>
  <conditionalFormatting sqref="O608">
    <cfRule type="expression" dxfId="10331" priority="48">
      <formula>O608/N608&gt;1</formula>
    </cfRule>
    <cfRule type="expression" dxfId="10330" priority="49">
      <formula>O608/N608&lt;1</formula>
    </cfRule>
  </conditionalFormatting>
  <conditionalFormatting sqref="O582">
    <cfRule type="cellIs" dxfId="10329" priority="64" operator="lessThan">
      <formula>0</formula>
    </cfRule>
  </conditionalFormatting>
  <conditionalFormatting sqref="O597">
    <cfRule type="expression" dxfId="10328" priority="58">
      <formula>O597/N597&gt;1</formula>
    </cfRule>
    <cfRule type="expression" dxfId="10327" priority="59">
      <formula>O597/N597&lt;1</formula>
    </cfRule>
  </conditionalFormatting>
  <conditionalFormatting sqref="O676:O679">
    <cfRule type="cellIs" dxfId="10326" priority="47" operator="lessThan">
      <formula>0</formula>
    </cfRule>
  </conditionalFormatting>
  <conditionalFormatting sqref="O678">
    <cfRule type="cellIs" dxfId="10325" priority="46" operator="lessThan">
      <formula>0</formula>
    </cfRule>
  </conditionalFormatting>
  <conditionalFormatting sqref="O680:O683">
    <cfRule type="cellIs" dxfId="10324" priority="45" operator="lessThan">
      <formula>0</formula>
    </cfRule>
  </conditionalFormatting>
  <conditionalFormatting sqref="O682">
    <cfRule type="cellIs" dxfId="10323" priority="44" operator="lessThan">
      <formula>0</formula>
    </cfRule>
  </conditionalFormatting>
  <conditionalFormatting sqref="O684:O687">
    <cfRule type="cellIs" dxfId="10322" priority="43" operator="lessThan">
      <formula>0</formula>
    </cfRule>
  </conditionalFormatting>
  <conditionalFormatting sqref="O686">
    <cfRule type="cellIs" dxfId="10321" priority="42" operator="lessThan">
      <formula>0</formula>
    </cfRule>
  </conditionalFormatting>
  <conditionalFormatting sqref="O688:O691">
    <cfRule type="cellIs" dxfId="10320" priority="41" operator="lessThan">
      <formula>0</formula>
    </cfRule>
  </conditionalFormatting>
  <conditionalFormatting sqref="O690">
    <cfRule type="cellIs" dxfId="10319" priority="40" operator="lessThan">
      <formula>0</formula>
    </cfRule>
  </conditionalFormatting>
  <conditionalFormatting sqref="O692:O693 O695">
    <cfRule type="cellIs" dxfId="10318" priority="39" operator="lessThan">
      <formula>0</formula>
    </cfRule>
  </conditionalFormatting>
  <conditionalFormatting sqref="O696:O699">
    <cfRule type="cellIs" dxfId="10317" priority="38" operator="lessThan">
      <formula>0</formula>
    </cfRule>
  </conditionalFormatting>
  <conditionalFormatting sqref="O698">
    <cfRule type="cellIs" dxfId="10316" priority="37" operator="lessThan">
      <formula>0</formula>
    </cfRule>
  </conditionalFormatting>
  <conditionalFormatting sqref="O700:O703">
    <cfRule type="cellIs" dxfId="10315" priority="36" operator="lessThan">
      <formula>0</formula>
    </cfRule>
  </conditionalFormatting>
  <conditionalFormatting sqref="O702">
    <cfRule type="cellIs" dxfId="10314" priority="35" operator="lessThan">
      <formula>0</formula>
    </cfRule>
  </conditionalFormatting>
  <conditionalFormatting sqref="O704:O707">
    <cfRule type="cellIs" dxfId="10313" priority="34" operator="lessThan">
      <formula>0</formula>
    </cfRule>
  </conditionalFormatting>
  <conditionalFormatting sqref="O706">
    <cfRule type="cellIs" dxfId="10312" priority="33" operator="lessThan">
      <formula>0</formula>
    </cfRule>
  </conditionalFormatting>
  <conditionalFormatting sqref="O712:O715">
    <cfRule type="cellIs" dxfId="10311" priority="32" operator="lessThan">
      <formula>0</formula>
    </cfRule>
  </conditionalFormatting>
  <conditionalFormatting sqref="O714">
    <cfRule type="cellIs" dxfId="10310" priority="31" operator="lessThan">
      <formula>0</formula>
    </cfRule>
  </conditionalFormatting>
  <conditionalFormatting sqref="O716:O719">
    <cfRule type="cellIs" dxfId="10309" priority="30" operator="lessThan">
      <formula>0</formula>
    </cfRule>
  </conditionalFormatting>
  <conditionalFormatting sqref="O718">
    <cfRule type="cellIs" dxfId="10308" priority="29" operator="lessThan">
      <formula>0</formula>
    </cfRule>
  </conditionalFormatting>
  <conditionalFormatting sqref="O466">
    <cfRule type="cellIs" dxfId="10307" priority="28" operator="lessThan">
      <formula>0</formula>
    </cfRule>
  </conditionalFormatting>
  <conditionalFormatting sqref="O505">
    <cfRule type="cellIs" dxfId="10306" priority="27" operator="lessThan">
      <formula>0</formula>
    </cfRule>
  </conditionalFormatting>
  <conditionalFormatting sqref="O513">
    <cfRule type="cellIs" dxfId="10305" priority="26" operator="lessThan">
      <formula>0</formula>
    </cfRule>
  </conditionalFormatting>
  <conditionalFormatting sqref="O522">
    <cfRule type="cellIs" dxfId="10304" priority="25" operator="lessThan">
      <formula>0</formula>
    </cfRule>
  </conditionalFormatting>
  <conditionalFormatting sqref="O530">
    <cfRule type="cellIs" dxfId="10303" priority="24" operator="lessThan">
      <formula>0</formula>
    </cfRule>
  </conditionalFormatting>
  <conditionalFormatting sqref="O538">
    <cfRule type="cellIs" dxfId="10302" priority="23" operator="lessThan">
      <formula>0</formula>
    </cfRule>
  </conditionalFormatting>
  <conditionalFormatting sqref="O553">
    <cfRule type="cellIs" dxfId="10301" priority="22" operator="lessThan">
      <formula>0</formula>
    </cfRule>
  </conditionalFormatting>
  <conditionalFormatting sqref="O561">
    <cfRule type="cellIs" dxfId="10300" priority="21" operator="lessThan">
      <formula>0</formula>
    </cfRule>
  </conditionalFormatting>
  <conditionalFormatting sqref="O590">
    <cfRule type="cellIs" dxfId="10299" priority="20" operator="lessThan">
      <formula>0</formula>
    </cfRule>
  </conditionalFormatting>
  <conditionalFormatting sqref="B720:N723">
    <cfRule type="cellIs" dxfId="10298" priority="19" operator="lessThan">
      <formula>0</formula>
    </cfRule>
  </conditionalFormatting>
  <conditionalFormatting sqref="I722:N722 P720:Q723">
    <cfRule type="cellIs" dxfId="10297" priority="18" operator="lessThan">
      <formula>0</formula>
    </cfRule>
  </conditionalFormatting>
  <conditionalFormatting sqref="O720:O723">
    <cfRule type="cellIs" dxfId="10296" priority="17" operator="lessThan">
      <formula>0</formula>
    </cfRule>
  </conditionalFormatting>
  <conditionalFormatting sqref="O722">
    <cfRule type="cellIs" dxfId="10295" priority="16" operator="lessThan">
      <formula>0</formula>
    </cfRule>
  </conditionalFormatting>
  <conditionalFormatting sqref="P655:P658">
    <cfRule type="cellIs" dxfId="10294" priority="15" operator="lessThan">
      <formula>0</formula>
    </cfRule>
  </conditionalFormatting>
  <conditionalFormatting sqref="P638:Q638 Q639:Q640">
    <cfRule type="cellIs" dxfId="10293" priority="14" operator="lessThan">
      <formula>0</formula>
    </cfRule>
  </conditionalFormatting>
  <conditionalFormatting sqref="B638">
    <cfRule type="cellIs" dxfId="10292" priority="13" operator="lessThan">
      <formula>0</formula>
    </cfRule>
  </conditionalFormatting>
  <conditionalFormatting sqref="P639:P640">
    <cfRule type="cellIs" dxfId="10291" priority="12" operator="lessThan">
      <formula>0</formula>
    </cfRule>
  </conditionalFormatting>
  <conditionalFormatting sqref="B639:O640">
    <cfRule type="expression" dxfId="10290" priority="10">
      <formula>B639/A639&gt;1</formula>
    </cfRule>
    <cfRule type="expression" dxfId="10289" priority="11">
      <formula>B639/A639&lt;1</formula>
    </cfRule>
  </conditionalFormatting>
  <conditionalFormatting sqref="B639:O640">
    <cfRule type="cellIs" dxfId="10288" priority="9" operator="lessThan">
      <formula>0</formula>
    </cfRule>
  </conditionalFormatting>
  <conditionalFormatting sqref="B491">
    <cfRule type="cellIs" dxfId="10287" priority="8" operator="lessThan">
      <formula>0</formula>
    </cfRule>
  </conditionalFormatting>
  <conditionalFormatting sqref="B492:N496">
    <cfRule type="cellIs" dxfId="10286" priority="7" operator="lessThan">
      <formula>0</formula>
    </cfRule>
  </conditionalFormatting>
  <conditionalFormatting sqref="B492:N496">
    <cfRule type="expression" dxfId="10285" priority="5">
      <formula>B492/A492&gt;1</formula>
    </cfRule>
    <cfRule type="expression" dxfId="10284" priority="6">
      <formula>B492/A492&lt;1</formula>
    </cfRule>
  </conditionalFormatting>
  <conditionalFormatting sqref="O492:O496">
    <cfRule type="cellIs" dxfId="10283" priority="4" operator="lessThan">
      <formula>0</formula>
    </cfRule>
  </conditionalFormatting>
  <conditionalFormatting sqref="O492:O496">
    <cfRule type="expression" dxfId="10282" priority="2">
      <formula>O492/N492&gt;1</formula>
    </cfRule>
    <cfRule type="expression" dxfId="10281" priority="3">
      <formula>O492/N492&lt;1</formula>
    </cfRule>
  </conditionalFormatting>
  <conditionalFormatting sqref="B357:O360">
    <cfRule type="cellIs" dxfId="10280"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86BF-024B-4C0F-A9C6-74E948C9982E}">
  <sheetPr>
    <tabColor rgb="FFFF0000"/>
    <outlinePr summaryBelow="0" summaryRight="0"/>
  </sheetPr>
  <dimension ref="A1:DN723"/>
  <sheetViews>
    <sheetView topLeftCell="C634" zoomScale="75" zoomScaleNormal="75" workbookViewId="0">
      <selection activeCell="P349" sqref="P349"/>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153104.82</v>
      </c>
      <c r="C5">
        <v>203791.35</v>
      </c>
      <c r="D5">
        <v>459329.25</v>
      </c>
      <c r="E5">
        <v>410131.24</v>
      </c>
      <c r="F5">
        <v>518296.59</v>
      </c>
      <c r="G5">
        <v>9595.76</v>
      </c>
      <c r="H5">
        <v>9934.08</v>
      </c>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314</v>
      </c>
      <c r="B6">
        <v>544959.66</v>
      </c>
      <c r="C6">
        <v>503282.52</v>
      </c>
      <c r="D6">
        <v>496282.37</v>
      </c>
      <c r="E6">
        <v>343591.83</v>
      </c>
      <c r="F6">
        <v>440950.28</v>
      </c>
      <c r="G6">
        <v>413662.29</v>
      </c>
      <c r="H6">
        <v>413431.7</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315</v>
      </c>
      <c r="B7">
        <v>221482.85</v>
      </c>
      <c r="C7">
        <v>190102.32</v>
      </c>
      <c r="D7">
        <v>188839.05</v>
      </c>
      <c r="E7">
        <v>155856.68</v>
      </c>
      <c r="F7">
        <v>142960.16</v>
      </c>
      <c r="G7">
        <v>121060.93</v>
      </c>
      <c r="H7">
        <v>141821.82999999999</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453</v>
      </c>
      <c r="B8">
        <v>480.26</v>
      </c>
      <c r="C8">
        <v>351.82</v>
      </c>
      <c r="D8">
        <v>166.23</v>
      </c>
      <c r="E8">
        <v>2054.5500000000002</v>
      </c>
      <c r="F8">
        <v>814.89</v>
      </c>
      <c r="G8">
        <v>407.86</v>
      </c>
      <c r="H8">
        <v>0</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694</v>
      </c>
      <c r="B9">
        <v>300058.26</v>
      </c>
      <c r="C9">
        <v>300042.31</v>
      </c>
      <c r="D9">
        <v>1</v>
      </c>
      <c r="E9">
        <v>0</v>
      </c>
      <c r="F9">
        <v>0</v>
      </c>
      <c r="G9">
        <v>0</v>
      </c>
      <c r="H9">
        <v>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695</v>
      </c>
      <c r="B10">
        <v>300058.26</v>
      </c>
      <c r="C10">
        <v>300042.31</v>
      </c>
      <c r="D10">
        <v>1</v>
      </c>
      <c r="E10">
        <v>0</v>
      </c>
      <c r="F10">
        <v>0</v>
      </c>
      <c r="G10">
        <v>0</v>
      </c>
      <c r="H10">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454</v>
      </c>
      <c r="B11">
        <v>2291.69</v>
      </c>
      <c r="C11">
        <v>1903.55</v>
      </c>
      <c r="D11">
        <v>2293.54</v>
      </c>
      <c r="E11">
        <v>1917.92</v>
      </c>
      <c r="F11">
        <v>1840.98</v>
      </c>
      <c r="G11">
        <v>1378.65</v>
      </c>
      <c r="H11">
        <v>1438.99</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455</v>
      </c>
      <c r="B12">
        <v>2291.69</v>
      </c>
      <c r="C12">
        <v>1903.55</v>
      </c>
      <c r="D12">
        <v>2293.54</v>
      </c>
      <c r="E12">
        <v>1917.92</v>
      </c>
      <c r="F12">
        <v>1840.98</v>
      </c>
      <c r="G12">
        <v>1378.65</v>
      </c>
      <c r="H12">
        <v>1438.99</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316</v>
      </c>
      <c r="B13">
        <v>1222377.53</v>
      </c>
      <c r="C13">
        <v>1199473.8700000001</v>
      </c>
      <c r="D13">
        <v>1146911.44</v>
      </c>
      <c r="E13">
        <v>913552.22</v>
      </c>
      <c r="F13">
        <v>1104862.8999999999</v>
      </c>
      <c r="G13">
        <v>546105.5</v>
      </c>
      <c r="H13">
        <v>566626.59</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456</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317</v>
      </c>
      <c r="B15">
        <v>915131.56</v>
      </c>
      <c r="C15">
        <v>912212.37</v>
      </c>
      <c r="D15">
        <v>914355.49</v>
      </c>
      <c r="E15">
        <v>918210.84</v>
      </c>
      <c r="F15">
        <v>936287.59</v>
      </c>
      <c r="G15">
        <v>952646.45</v>
      </c>
      <c r="H15">
        <v>972490.44</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469</v>
      </c>
      <c r="B16">
        <v>15119.16</v>
      </c>
      <c r="C16">
        <v>14562.93</v>
      </c>
      <c r="D16">
        <v>11435.2</v>
      </c>
      <c r="E16">
        <v>12550.12</v>
      </c>
      <c r="F16">
        <v>11587.9</v>
      </c>
      <c r="G16">
        <v>10840.41</v>
      </c>
      <c r="H16">
        <v>10492.37</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318</v>
      </c>
      <c r="B17">
        <v>6649.49</v>
      </c>
      <c r="C17">
        <v>6880.62</v>
      </c>
      <c r="D17">
        <v>7108.08</v>
      </c>
      <c r="E17">
        <v>7077.98</v>
      </c>
      <c r="F17">
        <v>7300.69</v>
      </c>
      <c r="G17">
        <v>7576.32</v>
      </c>
      <c r="H17">
        <v>7337.59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470</v>
      </c>
      <c r="B18">
        <v>6649.49</v>
      </c>
      <c r="C18">
        <v>6880.62</v>
      </c>
      <c r="D18">
        <v>7108.08</v>
      </c>
      <c r="E18">
        <v>7077.98</v>
      </c>
      <c r="F18">
        <v>7300.69</v>
      </c>
      <c r="G18">
        <v>7576.32</v>
      </c>
      <c r="H18">
        <v>7337.59</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472</v>
      </c>
      <c r="B19">
        <v>12505.58</v>
      </c>
      <c r="C19">
        <v>12671.69</v>
      </c>
      <c r="D19">
        <v>10712.13</v>
      </c>
      <c r="E19">
        <v>11219.22</v>
      </c>
      <c r="F19">
        <v>11132.41</v>
      </c>
      <c r="G19">
        <v>10685.37</v>
      </c>
      <c r="H19">
        <v>10453.64</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473</v>
      </c>
      <c r="B20">
        <v>28447.16</v>
      </c>
      <c r="C20">
        <v>28428.73</v>
      </c>
      <c r="D20">
        <v>20370.919999999998</v>
      </c>
      <c r="E20">
        <v>17524.599999999999</v>
      </c>
      <c r="F20">
        <v>8199.81</v>
      </c>
      <c r="G20">
        <v>8840.77</v>
      </c>
      <c r="H20">
        <v>7181.1</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474</v>
      </c>
      <c r="B21">
        <v>28447.16</v>
      </c>
      <c r="C21">
        <v>28428.73</v>
      </c>
      <c r="D21">
        <v>20370.919999999998</v>
      </c>
      <c r="E21">
        <v>17524.599999999999</v>
      </c>
      <c r="F21">
        <v>8199.81</v>
      </c>
      <c r="G21">
        <v>8840.77</v>
      </c>
      <c r="H21">
        <v>7181.1</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319</v>
      </c>
      <c r="B22">
        <v>977852.93</v>
      </c>
      <c r="C22">
        <v>974756.33</v>
      </c>
      <c r="D22">
        <v>963981.83</v>
      </c>
      <c r="E22">
        <v>966582.75</v>
      </c>
      <c r="F22">
        <v>974508.4</v>
      </c>
      <c r="G22">
        <v>990589.32</v>
      </c>
      <c r="H22">
        <v>1007955.14</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320</v>
      </c>
      <c r="B23">
        <v>2200230.4700000002</v>
      </c>
      <c r="C23">
        <v>2174230.21</v>
      </c>
      <c r="D23">
        <v>2110893.27</v>
      </c>
      <c r="E23">
        <v>1880134.97</v>
      </c>
      <c r="F23">
        <v>2079371.3</v>
      </c>
      <c r="G23">
        <v>1536694.82</v>
      </c>
      <c r="H23">
        <v>1574581.73</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475</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476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321</v>
      </c>
      <c r="B26">
        <v>67440.039999999994</v>
      </c>
      <c r="C26">
        <v>42331.88</v>
      </c>
      <c r="D26">
        <v>38656.22</v>
      </c>
      <c r="E26">
        <v>36178.160000000003</v>
      </c>
      <c r="F26">
        <v>31742.7</v>
      </c>
      <c r="G26">
        <v>224716.75</v>
      </c>
      <c r="H26">
        <v>224023.63</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322</v>
      </c>
      <c r="B27">
        <v>469321.13</v>
      </c>
      <c r="C27">
        <v>450132.79</v>
      </c>
      <c r="D27">
        <v>453247.08</v>
      </c>
      <c r="E27">
        <v>248079.54</v>
      </c>
      <c r="F27">
        <v>368271.07</v>
      </c>
      <c r="G27">
        <v>341679.48</v>
      </c>
      <c r="H27">
        <v>404170.03</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324</v>
      </c>
      <c r="B28">
        <v>102297.38</v>
      </c>
      <c r="C28">
        <v>101488.46</v>
      </c>
      <c r="D28">
        <v>102797.89</v>
      </c>
      <c r="E28">
        <v>104812.06</v>
      </c>
      <c r="F28">
        <v>106805.72</v>
      </c>
      <c r="G28">
        <v>105684.76</v>
      </c>
      <c r="H28">
        <v>105240.78</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479</v>
      </c>
      <c r="B29">
        <v>102297.38</v>
      </c>
      <c r="C29">
        <v>101488.46</v>
      </c>
      <c r="D29">
        <v>102797.89</v>
      </c>
      <c r="E29">
        <v>104812.06</v>
      </c>
      <c r="F29">
        <v>106805.72</v>
      </c>
      <c r="G29">
        <v>105684.76</v>
      </c>
      <c r="H29">
        <v>105240.78</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482</v>
      </c>
      <c r="B30">
        <v>209.37</v>
      </c>
      <c r="C30">
        <v>43.16</v>
      </c>
      <c r="D30">
        <v>199.1</v>
      </c>
      <c r="E30">
        <v>0</v>
      </c>
      <c r="F30">
        <v>0</v>
      </c>
      <c r="G30">
        <v>0</v>
      </c>
      <c r="H30">
        <v>711.52</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485</v>
      </c>
      <c r="B31">
        <v>5234.91</v>
      </c>
      <c r="C31">
        <v>4979.13</v>
      </c>
      <c r="D31">
        <v>4626.71</v>
      </c>
      <c r="E31">
        <v>4582.88</v>
      </c>
      <c r="F31">
        <v>4291.42</v>
      </c>
      <c r="G31">
        <v>4011.89</v>
      </c>
      <c r="H31">
        <v>3924.44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486</v>
      </c>
      <c r="B32">
        <v>38684.339999999997</v>
      </c>
      <c r="C32">
        <v>39172.19</v>
      </c>
      <c r="D32">
        <v>20718.990000000002</v>
      </c>
      <c r="E32">
        <v>10218.290000000001</v>
      </c>
      <c r="F32">
        <v>24842.35</v>
      </c>
      <c r="G32">
        <v>38311.14</v>
      </c>
      <c r="H32">
        <v>23832.66</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487</v>
      </c>
      <c r="B33">
        <v>8105.08</v>
      </c>
      <c r="C33">
        <v>9473.51</v>
      </c>
      <c r="D33">
        <v>7930.5</v>
      </c>
      <c r="E33">
        <v>13540.03</v>
      </c>
      <c r="F33">
        <v>7005.49</v>
      </c>
      <c r="G33">
        <v>8617.75</v>
      </c>
      <c r="H33">
        <v>30193.25</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325</v>
      </c>
      <c r="B34">
        <v>691292.25</v>
      </c>
      <c r="C34">
        <v>647621.1</v>
      </c>
      <c r="D34">
        <v>628176.5</v>
      </c>
      <c r="E34">
        <v>417410.96</v>
      </c>
      <c r="F34">
        <v>542958.74</v>
      </c>
      <c r="G34">
        <v>723021.77</v>
      </c>
      <c r="H34">
        <v>792096.32</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488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326</v>
      </c>
      <c r="B36">
        <v>123735.22</v>
      </c>
      <c r="C36">
        <v>149615.53</v>
      </c>
      <c r="D36">
        <v>175290.47</v>
      </c>
      <c r="E36">
        <v>200764.25</v>
      </c>
      <c r="F36">
        <v>226035.12</v>
      </c>
      <c r="G36">
        <v>253625.29</v>
      </c>
      <c r="H36">
        <v>280047.61</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479</v>
      </c>
      <c r="B37">
        <v>123735.22</v>
      </c>
      <c r="C37">
        <v>149615.53</v>
      </c>
      <c r="D37">
        <v>175290.47</v>
      </c>
      <c r="E37">
        <v>200764.25</v>
      </c>
      <c r="F37">
        <v>226035.12</v>
      </c>
      <c r="G37">
        <v>253625.29</v>
      </c>
      <c r="H37">
        <v>280047.61</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490</v>
      </c>
      <c r="B38">
        <v>7432.67</v>
      </c>
      <c r="C38">
        <v>7126.77</v>
      </c>
      <c r="D38">
        <v>5575.39</v>
      </c>
      <c r="E38">
        <v>6258.03</v>
      </c>
      <c r="F38">
        <v>5988.73</v>
      </c>
      <c r="G38">
        <v>5850.94</v>
      </c>
      <c r="H38">
        <v>5975.03</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493</v>
      </c>
      <c r="B39">
        <v>53366.99</v>
      </c>
      <c r="C39">
        <v>51252.33</v>
      </c>
      <c r="D39">
        <v>49826.9</v>
      </c>
      <c r="E39">
        <v>47653.11</v>
      </c>
      <c r="F39">
        <v>45479.33</v>
      </c>
      <c r="G39">
        <v>43305.54</v>
      </c>
      <c r="H39">
        <v>41677.949999999997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327</v>
      </c>
      <c r="B40">
        <v>184534.87</v>
      </c>
      <c r="C40">
        <v>207994.63</v>
      </c>
      <c r="D40">
        <v>230692.76</v>
      </c>
      <c r="E40">
        <v>254675.39</v>
      </c>
      <c r="F40">
        <v>277503.18</v>
      </c>
      <c r="G40">
        <v>302781.77</v>
      </c>
      <c r="H40">
        <v>327700.59000000003</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328</v>
      </c>
      <c r="B41">
        <v>875827.13</v>
      </c>
      <c r="C41">
        <v>855615.73</v>
      </c>
      <c r="D41">
        <v>858869.26</v>
      </c>
      <c r="E41">
        <v>672086.35</v>
      </c>
      <c r="F41">
        <v>820461.92</v>
      </c>
      <c r="G41">
        <v>1025803.54</v>
      </c>
      <c r="H41">
        <v>1119796.9099999999</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496</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497</v>
      </c>
      <c r="B43">
        <v>300000</v>
      </c>
      <c r="C43">
        <v>300000</v>
      </c>
      <c r="D43">
        <v>300000</v>
      </c>
      <c r="E43">
        <v>300000</v>
      </c>
      <c r="F43">
        <v>300000</v>
      </c>
      <c r="G43">
        <v>300000</v>
      </c>
      <c r="H43">
        <v>300000</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498</v>
      </c>
      <c r="B44">
        <v>300000</v>
      </c>
      <c r="C44">
        <v>300000</v>
      </c>
      <c r="D44">
        <v>300000</v>
      </c>
      <c r="E44">
        <v>300000</v>
      </c>
      <c r="F44">
        <v>300000</v>
      </c>
      <c r="G44">
        <v>300000</v>
      </c>
      <c r="H44">
        <v>300000</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499</v>
      </c>
      <c r="B45">
        <v>300000</v>
      </c>
      <c r="C45">
        <v>300000</v>
      </c>
      <c r="D45">
        <v>300000</v>
      </c>
      <c r="E45">
        <v>300000</v>
      </c>
      <c r="F45">
        <v>300000</v>
      </c>
      <c r="G45">
        <v>225000</v>
      </c>
      <c r="H45">
        <v>225000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500</v>
      </c>
      <c r="B46">
        <v>300000</v>
      </c>
      <c r="C46">
        <v>300000</v>
      </c>
      <c r="D46">
        <v>300000</v>
      </c>
      <c r="E46">
        <v>300000</v>
      </c>
      <c r="F46">
        <v>300000</v>
      </c>
      <c r="G46">
        <v>225000</v>
      </c>
      <c r="H46">
        <v>225000</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501</v>
      </c>
      <c r="B47">
        <v>797375.19</v>
      </c>
      <c r="C47">
        <v>797375.19</v>
      </c>
      <c r="D47">
        <v>797375.19</v>
      </c>
      <c r="E47">
        <v>797375.19</v>
      </c>
      <c r="F47">
        <v>797375.19</v>
      </c>
      <c r="G47">
        <v>0</v>
      </c>
      <c r="H47">
        <v>0</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502</v>
      </c>
      <c r="B48">
        <v>797375.19</v>
      </c>
      <c r="C48">
        <v>797375.19</v>
      </c>
      <c r="D48">
        <v>797375.19</v>
      </c>
      <c r="E48">
        <v>797375.19</v>
      </c>
      <c r="F48">
        <v>797375.19</v>
      </c>
      <c r="G48">
        <v>0</v>
      </c>
      <c r="H48">
        <v>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504</v>
      </c>
      <c r="B49">
        <v>227028.16</v>
      </c>
      <c r="C49">
        <v>221239.29</v>
      </c>
      <c r="D49">
        <v>154648.82</v>
      </c>
      <c r="E49">
        <v>110673.43</v>
      </c>
      <c r="F49">
        <v>161534.20000000001</v>
      </c>
      <c r="G49">
        <v>285891.28000000003</v>
      </c>
      <c r="H49">
        <v>229784.83</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505</v>
      </c>
      <c r="B50">
        <v>30000</v>
      </c>
      <c r="C50">
        <v>30000</v>
      </c>
      <c r="D50">
        <v>30000</v>
      </c>
      <c r="E50">
        <v>30000</v>
      </c>
      <c r="F50">
        <v>30000</v>
      </c>
      <c r="G50">
        <v>30000</v>
      </c>
      <c r="H50">
        <v>30000</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506</v>
      </c>
      <c r="B51">
        <v>30000</v>
      </c>
      <c r="C51">
        <v>30000</v>
      </c>
      <c r="D51">
        <v>30000</v>
      </c>
      <c r="E51">
        <v>30000</v>
      </c>
      <c r="F51">
        <v>30000</v>
      </c>
      <c r="G51">
        <v>30000</v>
      </c>
      <c r="H51">
        <v>30000</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329</v>
      </c>
      <c r="B52">
        <v>197028.16</v>
      </c>
      <c r="C52">
        <v>191239.29</v>
      </c>
      <c r="D52">
        <v>124648.82</v>
      </c>
      <c r="E52">
        <v>80673.429999999993</v>
      </c>
      <c r="F52">
        <v>131534.20000000001</v>
      </c>
      <c r="G52">
        <v>255891.28</v>
      </c>
      <c r="H52">
        <v>199784.83</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330</v>
      </c>
      <c r="B53">
        <v>1324403.3400000001</v>
      </c>
      <c r="C53">
        <v>1318614.48</v>
      </c>
      <c r="D53">
        <v>1252024.01</v>
      </c>
      <c r="E53">
        <v>1208048.6200000001</v>
      </c>
      <c r="F53">
        <v>1258909.3799999999</v>
      </c>
      <c r="G53">
        <v>510891.28</v>
      </c>
      <c r="H53">
        <v>454784.83</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515</v>
      </c>
      <c r="B54">
        <v>1324403.3400000001</v>
      </c>
      <c r="C54">
        <v>1318614.48</v>
      </c>
      <c r="D54">
        <v>1252024.01</v>
      </c>
      <c r="E54">
        <v>1208048.6200000001</v>
      </c>
      <c r="F54">
        <v>1258909.3799999999</v>
      </c>
      <c r="G54">
        <v>510891.28</v>
      </c>
      <c r="H54">
        <v>454784.83</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516</v>
      </c>
      <c r="B55">
        <v>2200230.4700000002</v>
      </c>
      <c r="C55">
        <v>2174230.21</v>
      </c>
      <c r="D55">
        <v>2110893.27</v>
      </c>
      <c r="E55">
        <v>1880134.97</v>
      </c>
      <c r="F55">
        <v>2079371.3</v>
      </c>
      <c r="G55">
        <v>1536694.82</v>
      </c>
      <c r="H55">
        <v>1574581.73</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632</v>
      </c>
      <c r="B56" t="s">
        <v>2080</v>
      </c>
      <c r="C56" t="s">
        <v>819</v>
      </c>
      <c r="D56" t="s">
        <v>820</v>
      </c>
      <c r="E56" t="s">
        <v>821</v>
      </c>
      <c r="F56" t="s">
        <v>730</v>
      </c>
      <c r="G56" t="s">
        <v>633</v>
      </c>
      <c r="H56" t="s">
        <v>634</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686</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822</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688</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67440.039999999994</v>
      </c>
      <c r="C119" s="131">
        <f t="shared" ref="C119:BK119" si="0">IFERROR(INDEX(C$3:C$117,MATCH($A$119,$A$3:$A$117,0),1),0)</f>
        <v>42331.88</v>
      </c>
      <c r="D119" s="131">
        <f t="shared" si="0"/>
        <v>38656.22</v>
      </c>
      <c r="E119" s="131">
        <f t="shared" si="0"/>
        <v>36178.160000000003</v>
      </c>
      <c r="F119" s="131">
        <f t="shared" si="0"/>
        <v>31742.7</v>
      </c>
      <c r="G119" s="131">
        <f t="shared" si="0"/>
        <v>224716.75</v>
      </c>
      <c r="H119" s="131">
        <f t="shared" si="0"/>
        <v>224023.63</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102297.38</v>
      </c>
      <c r="C121" s="131">
        <f t="shared" ref="C121:BK121" si="2">IFERROR(INDEX(C$3:C$117,MATCH($A$121,$A$3:$A$117,0),1),0)</f>
        <v>101488.46</v>
      </c>
      <c r="D121" s="131">
        <f t="shared" si="2"/>
        <v>102797.89</v>
      </c>
      <c r="E121" s="131">
        <f t="shared" si="2"/>
        <v>104812.06</v>
      </c>
      <c r="F121" s="131">
        <f t="shared" si="2"/>
        <v>106805.72</v>
      </c>
      <c r="G121" s="131">
        <f t="shared" si="2"/>
        <v>105684.76</v>
      </c>
      <c r="H121" s="131">
        <f t="shared" si="2"/>
        <v>105240.78</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123735.22</v>
      </c>
      <c r="C122" s="131">
        <f>IFERROR(INDEX(C$3:C$117,MATCH($A$122,$A3:$A$117,0),1),0)</f>
        <v>149615.53</v>
      </c>
      <c r="D122" s="131">
        <f>IFERROR(INDEX(D$3:D$117,MATCH($A$122,$A3:$A$117,0),1),0)</f>
        <v>175290.47</v>
      </c>
      <c r="E122" s="131">
        <f>IFERROR(INDEX(E$3:E$117,MATCH($A$122,$A3:$A$117,0),1),0)</f>
        <v>200764.25</v>
      </c>
      <c r="F122" s="131">
        <f>IFERROR(INDEX(F$3:F$117,MATCH($A$122,$A3:$A$117,0),1),0)</f>
        <v>226035.12</v>
      </c>
      <c r="G122" s="131">
        <f>IFERROR(INDEX(G$3:G$117,MATCH($A$122,$A3:$A$117,0),1),0)</f>
        <v>253625.29</v>
      </c>
      <c r="H122" s="131">
        <f>IFERROR(INDEX(H$3:H$117,MATCH($A$122,$A3:$A$117,0),1),0)</f>
        <v>280047.61</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169737.41999999998</v>
      </c>
      <c r="C123" s="80">
        <f t="shared" ref="C123:BB123" si="3">C119+C120+C121</f>
        <v>143820.34</v>
      </c>
      <c r="D123" s="80">
        <f t="shared" si="3"/>
        <v>141454.10999999999</v>
      </c>
      <c r="E123" s="80">
        <f t="shared" si="3"/>
        <v>140990.22</v>
      </c>
      <c r="F123" s="80">
        <f t="shared" si="3"/>
        <v>138548.42000000001</v>
      </c>
      <c r="G123" s="80">
        <f t="shared" si="3"/>
        <v>330401.51</v>
      </c>
      <c r="H123" s="80">
        <f t="shared" si="3"/>
        <v>329264.41000000003</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123735.22</v>
      </c>
      <c r="C124" s="80">
        <f t="shared" ref="C124:BK124" si="5">C122</f>
        <v>149615.53</v>
      </c>
      <c r="D124" s="80">
        <f t="shared" si="5"/>
        <v>175290.47</v>
      </c>
      <c r="E124" s="80">
        <f t="shared" si="5"/>
        <v>200764.25</v>
      </c>
      <c r="F124" s="80">
        <f t="shared" si="5"/>
        <v>226035.12</v>
      </c>
      <c r="G124" s="80">
        <f t="shared" si="5"/>
        <v>253625.29</v>
      </c>
      <c r="H124" s="80">
        <f t="shared" si="5"/>
        <v>280047.61</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293472.64000000001</v>
      </c>
      <c r="C125" s="82">
        <f t="shared" ref="C125:BK125" si="6">SUM(C123:C124)</f>
        <v>293435.87</v>
      </c>
      <c r="D125" s="82">
        <f t="shared" si="6"/>
        <v>316744.57999999996</v>
      </c>
      <c r="E125" s="82">
        <f t="shared" si="6"/>
        <v>341754.47</v>
      </c>
      <c r="F125" s="82">
        <f t="shared" si="6"/>
        <v>364583.54000000004</v>
      </c>
      <c r="G125" s="82">
        <f t="shared" si="6"/>
        <v>584026.80000000005</v>
      </c>
      <c r="H125" s="82">
        <f t="shared" si="6"/>
        <v>609312.02</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988277</v>
      </c>
      <c r="C131">
        <v>931660.02</v>
      </c>
      <c r="D131">
        <v>850608.05</v>
      </c>
      <c r="E131">
        <v>626273</v>
      </c>
      <c r="F131">
        <v>798450.76</v>
      </c>
      <c r="G131">
        <v>762961.37</v>
      </c>
      <c r="H131">
        <v>730803.93</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702</v>
      </c>
      <c r="B132">
        <v>988277</v>
      </c>
      <c r="C132">
        <v>931660.02</v>
      </c>
      <c r="D132">
        <v>850608.05</v>
      </c>
      <c r="E132">
        <v>626273</v>
      </c>
      <c r="F132">
        <v>798450.76</v>
      </c>
      <c r="G132">
        <v>762961.37</v>
      </c>
      <c r="H132">
        <v>730803.93</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311</v>
      </c>
      <c r="B133">
        <v>2195.86</v>
      </c>
      <c r="C133">
        <v>1369.76</v>
      </c>
      <c r="D133">
        <v>1211</v>
      </c>
      <c r="E133">
        <v>1529.96</v>
      </c>
      <c r="F133">
        <v>1080.52</v>
      </c>
      <c r="G133">
        <v>885.55</v>
      </c>
      <c r="H133">
        <v>1090.26</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351</v>
      </c>
      <c r="B134">
        <v>990472.86</v>
      </c>
      <c r="C134">
        <v>933029.78</v>
      </c>
      <c r="D134">
        <v>851819.05</v>
      </c>
      <c r="E134">
        <v>627802.96</v>
      </c>
      <c r="F134">
        <v>799531.28</v>
      </c>
      <c r="G134">
        <v>763846.92</v>
      </c>
      <c r="H134">
        <v>731894.19</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534</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352</v>
      </c>
      <c r="B136">
        <v>798634.43</v>
      </c>
      <c r="C136">
        <v>760546.17</v>
      </c>
      <c r="D136">
        <v>708112.86</v>
      </c>
      <c r="E136">
        <v>522538.41</v>
      </c>
      <c r="F136">
        <v>645468.14</v>
      </c>
      <c r="G136">
        <v>620539.55000000005</v>
      </c>
      <c r="H136">
        <v>612064.31000000006</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704</v>
      </c>
      <c r="B137">
        <v>798634.43</v>
      </c>
      <c r="C137">
        <v>760546.17</v>
      </c>
      <c r="D137">
        <v>708112.86</v>
      </c>
      <c r="E137">
        <v>522538.41</v>
      </c>
      <c r="F137">
        <v>645468.14</v>
      </c>
      <c r="G137">
        <v>620539.55000000005</v>
      </c>
      <c r="H137">
        <v>612064.31000000006</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353</v>
      </c>
      <c r="B138">
        <v>88067.94</v>
      </c>
      <c r="C138">
        <v>86954.72</v>
      </c>
      <c r="D138">
        <v>85963.45</v>
      </c>
      <c r="E138">
        <v>72135.03</v>
      </c>
      <c r="F138">
        <v>72470.399999999994</v>
      </c>
      <c r="G138">
        <v>66585.149999999994</v>
      </c>
      <c r="H138">
        <v>66058.23</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354</v>
      </c>
      <c r="B139">
        <v>62545.52</v>
      </c>
      <c r="C139">
        <v>62210.71</v>
      </c>
      <c r="D139">
        <v>62398.8</v>
      </c>
      <c r="E139">
        <v>46909.94</v>
      </c>
      <c r="F139">
        <v>50371.51</v>
      </c>
      <c r="G139">
        <v>44112.52</v>
      </c>
      <c r="H139">
        <v>43837.55</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355</v>
      </c>
      <c r="B140">
        <v>25522.42</v>
      </c>
      <c r="C140">
        <v>24744.01</v>
      </c>
      <c r="D140">
        <v>23564.65</v>
      </c>
      <c r="E140">
        <v>25225.08</v>
      </c>
      <c r="F140">
        <v>22098.89</v>
      </c>
      <c r="G140">
        <v>22472.63</v>
      </c>
      <c r="H140">
        <v>22220.68</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535</v>
      </c>
      <c r="B141">
        <v>886702.37</v>
      </c>
      <c r="C141">
        <v>847500.89</v>
      </c>
      <c r="D141">
        <v>794076.31</v>
      </c>
      <c r="E141">
        <v>594673.43999999994</v>
      </c>
      <c r="F141">
        <v>717938.54</v>
      </c>
      <c r="G141">
        <v>687124.69</v>
      </c>
      <c r="H141">
        <v>678122.53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538</v>
      </c>
      <c r="B142">
        <v>103770.49</v>
      </c>
      <c r="C142">
        <v>85528.89</v>
      </c>
      <c r="D142">
        <v>57742.73</v>
      </c>
      <c r="E142">
        <v>33129.519999999997</v>
      </c>
      <c r="F142">
        <v>81592.740000000005</v>
      </c>
      <c r="G142">
        <v>76722.23</v>
      </c>
      <c r="H142">
        <v>53771.66</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359</v>
      </c>
      <c r="B143">
        <v>2535.92</v>
      </c>
      <c r="C143">
        <v>2444.7800000000002</v>
      </c>
      <c r="D143">
        <v>2562.17</v>
      </c>
      <c r="E143">
        <v>2858.89</v>
      </c>
      <c r="F143">
        <v>5005.95</v>
      </c>
      <c r="G143">
        <v>6369.03</v>
      </c>
      <c r="H143">
        <v>6064.55</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360</v>
      </c>
      <c r="B144">
        <v>20446.009999999998</v>
      </c>
      <c r="C144">
        <v>16493.64</v>
      </c>
      <c r="D144">
        <v>11205.18</v>
      </c>
      <c r="E144">
        <v>6133.9</v>
      </c>
      <c r="F144">
        <v>9693.8799999999992</v>
      </c>
      <c r="G144">
        <v>14246.75</v>
      </c>
      <c r="H144">
        <v>9853.6</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539</v>
      </c>
      <c r="B145">
        <v>80788.56</v>
      </c>
      <c r="C145">
        <v>66590.47</v>
      </c>
      <c r="D145">
        <v>43975.39</v>
      </c>
      <c r="E145">
        <v>24136.73</v>
      </c>
      <c r="F145">
        <v>66892.91</v>
      </c>
      <c r="G145">
        <v>56106.46</v>
      </c>
      <c r="H145">
        <v>37853.5</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540</v>
      </c>
      <c r="B146">
        <v>80788.56</v>
      </c>
      <c r="C146">
        <v>66590.47</v>
      </c>
      <c r="D146">
        <v>43975.39</v>
      </c>
      <c r="E146">
        <v>24136.73</v>
      </c>
      <c r="F146">
        <v>66892.91</v>
      </c>
      <c r="G146">
        <v>56106.46</v>
      </c>
      <c r="H146">
        <v>37853.5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541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542</v>
      </c>
      <c r="B148">
        <v>80788.56</v>
      </c>
      <c r="C148">
        <v>66590.47</v>
      </c>
      <c r="D148">
        <v>43975.39</v>
      </c>
      <c r="E148">
        <v>24136.73</v>
      </c>
      <c r="F148">
        <v>66892.91</v>
      </c>
      <c r="G148">
        <v>56106.46</v>
      </c>
      <c r="H148">
        <v>37853.5</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543</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548</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552</v>
      </c>
      <c r="B151">
        <v>80788.56</v>
      </c>
      <c r="C151">
        <v>66590.47</v>
      </c>
      <c r="D151">
        <v>43975.39</v>
      </c>
      <c r="E151">
        <v>24136.73</v>
      </c>
      <c r="F151">
        <v>66892.91</v>
      </c>
      <c r="G151">
        <v>56106.46</v>
      </c>
      <c r="H151">
        <v>37853.5</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553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728</v>
      </c>
      <c r="B153">
        <v>80788.56</v>
      </c>
      <c r="C153">
        <v>66590.47</v>
      </c>
      <c r="D153">
        <v>43975.39</v>
      </c>
      <c r="E153">
        <v>24136.73</v>
      </c>
      <c r="F153">
        <v>66892.91</v>
      </c>
      <c r="G153">
        <v>56106.46</v>
      </c>
      <c r="H153">
        <v>37853.5</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554</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732</v>
      </c>
      <c r="B155">
        <v>80788.56</v>
      </c>
      <c r="C155">
        <v>66590.47</v>
      </c>
      <c r="D155">
        <v>43975.39</v>
      </c>
      <c r="E155">
        <v>24136.73</v>
      </c>
      <c r="F155">
        <v>66892.91</v>
      </c>
      <c r="G155">
        <v>56106.46</v>
      </c>
      <c r="H155">
        <v>37853.5</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555</v>
      </c>
      <c r="B156">
        <v>0.26929999999999998</v>
      </c>
      <c r="C156">
        <v>0.22197</v>
      </c>
      <c r="D156">
        <v>0.14241999999999999</v>
      </c>
      <c r="E156">
        <v>9.6439999999999998E-2</v>
      </c>
      <c r="F156">
        <v>0.27316000000000001</v>
      </c>
      <c r="G156">
        <v>0.24936</v>
      </c>
      <c r="H156">
        <v>0.1690275</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632</v>
      </c>
      <c r="B157" t="s">
        <v>2080</v>
      </c>
      <c r="C157" t="s">
        <v>819</v>
      </c>
      <c r="D157" t="s">
        <v>820</v>
      </c>
      <c r="E157" t="s">
        <v>821</v>
      </c>
      <c r="F157" t="s">
        <v>730</v>
      </c>
      <c r="G157" t="s">
        <v>633</v>
      </c>
      <c r="H157" t="s">
        <v>634</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686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822</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688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147379.03</v>
      </c>
      <c r="C221">
        <v>66590.47</v>
      </c>
      <c r="D221">
        <v>191111.49</v>
      </c>
      <c r="E221">
        <v>177210.63</v>
      </c>
      <c r="F221">
        <v>146940</v>
      </c>
      <c r="G221">
        <v>0</v>
      </c>
      <c r="H221">
        <v>0</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row>
    <row r="222" spans="1:118">
      <c r="A222" t="s">
        <v>707</v>
      </c>
      <c r="B222">
        <v>0</v>
      </c>
      <c r="C222">
        <v>0</v>
      </c>
      <c r="D222">
        <v>0</v>
      </c>
      <c r="E222">
        <v>0</v>
      </c>
      <c r="F222">
        <v>0</v>
      </c>
      <c r="G222">
        <v>70353.2</v>
      </c>
      <c r="H222">
        <v>190828.44</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row>
    <row r="223" spans="1:118">
      <c r="A223" t="s">
        <v>361</v>
      </c>
      <c r="B223">
        <v>48542.64</v>
      </c>
      <c r="C223">
        <v>23888.44</v>
      </c>
      <c r="D223">
        <v>96648.2</v>
      </c>
      <c r="E223">
        <v>72694.27</v>
      </c>
      <c r="F223">
        <v>48642.19</v>
      </c>
      <c r="G223">
        <v>24359.19</v>
      </c>
      <c r="H223">
        <v>106048.09</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559</v>
      </c>
      <c r="B224">
        <v>45340.15</v>
      </c>
      <c r="C224">
        <v>22380.62</v>
      </c>
      <c r="D224">
        <v>90926.26</v>
      </c>
      <c r="E224">
        <v>68488.84</v>
      </c>
      <c r="F224">
        <v>45889.21</v>
      </c>
      <c r="G224">
        <v>23048.37</v>
      </c>
      <c r="H224">
        <v>100033.79</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row>
    <row r="225" spans="1:59">
      <c r="A225" t="s">
        <v>560</v>
      </c>
      <c r="B225">
        <v>3202.49</v>
      </c>
      <c r="C225">
        <v>1507.83</v>
      </c>
      <c r="D225">
        <v>5721.94</v>
      </c>
      <c r="E225">
        <v>4205.43</v>
      </c>
      <c r="F225">
        <v>2752.98</v>
      </c>
      <c r="G225">
        <v>1310.82</v>
      </c>
      <c r="H225">
        <v>6014.3</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row>
    <row r="226" spans="1:59">
      <c r="A226" t="s">
        <v>362</v>
      </c>
      <c r="B226">
        <v>698.2</v>
      </c>
      <c r="C226">
        <v>165.56</v>
      </c>
      <c r="D226">
        <v>40.729999999999997</v>
      </c>
      <c r="E226">
        <v>128.97</v>
      </c>
      <c r="F226">
        <v>255.02</v>
      </c>
      <c r="G226">
        <v>150.51</v>
      </c>
      <c r="H226">
        <v>99.1</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561</v>
      </c>
      <c r="B227">
        <v>5490.99</v>
      </c>
      <c r="C227">
        <v>8748.7900000000009</v>
      </c>
      <c r="D227">
        <v>-4791.7299999999996</v>
      </c>
      <c r="E227">
        <v>1527.32</v>
      </c>
      <c r="F227">
        <v>1554.65</v>
      </c>
      <c r="G227">
        <v>843.5</v>
      </c>
      <c r="H227">
        <v>4641.57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c r="A228" t="s">
        <v>563</v>
      </c>
      <c r="B228">
        <v>963.76</v>
      </c>
      <c r="C228">
        <v>284.64999999999998</v>
      </c>
      <c r="D228">
        <v>754.6</v>
      </c>
      <c r="E228">
        <v>-29.96</v>
      </c>
      <c r="F228">
        <v>318.19</v>
      </c>
      <c r="G228">
        <v>397.41</v>
      </c>
      <c r="H228">
        <v>14.28</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c r="A229" t="s">
        <v>719</v>
      </c>
      <c r="B229">
        <v>-303.75</v>
      </c>
      <c r="C229">
        <v>-341.54</v>
      </c>
      <c r="D229">
        <v>-678.66</v>
      </c>
      <c r="E229">
        <v>0</v>
      </c>
      <c r="F229">
        <v>0</v>
      </c>
      <c r="G229">
        <v>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c r="A230" t="s">
        <v>565</v>
      </c>
      <c r="B230">
        <v>-57.26</v>
      </c>
      <c r="C230">
        <v>0</v>
      </c>
      <c r="D230">
        <v>0</v>
      </c>
      <c r="E230">
        <v>0</v>
      </c>
      <c r="F230">
        <v>0</v>
      </c>
      <c r="G230">
        <v>0</v>
      </c>
      <c r="H230">
        <v>0</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c r="A231" t="s">
        <v>566</v>
      </c>
      <c r="B231">
        <v>-4.84</v>
      </c>
      <c r="C231">
        <v>-4.84</v>
      </c>
      <c r="D231">
        <v>-681.43</v>
      </c>
      <c r="E231">
        <v>-681.43</v>
      </c>
      <c r="F231">
        <v>-73.95</v>
      </c>
      <c r="G231">
        <v>0</v>
      </c>
      <c r="H231">
        <v>-51.12</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c r="A232" t="s">
        <v>567</v>
      </c>
      <c r="B232">
        <v>-4.84</v>
      </c>
      <c r="C232">
        <v>-4.84</v>
      </c>
      <c r="D232">
        <v>-682.05</v>
      </c>
      <c r="E232">
        <v>-682.05</v>
      </c>
      <c r="F232">
        <v>-74.569999999999993</v>
      </c>
      <c r="G232">
        <v>0</v>
      </c>
      <c r="H232">
        <v>-51.4</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c r="A233" t="s">
        <v>568</v>
      </c>
      <c r="B233">
        <v>0</v>
      </c>
      <c r="C233">
        <v>0</v>
      </c>
      <c r="D233">
        <v>0.62</v>
      </c>
      <c r="E233">
        <v>0.62</v>
      </c>
      <c r="F233">
        <v>0.62</v>
      </c>
      <c r="G233">
        <v>0</v>
      </c>
      <c r="H233">
        <v>0.28999999999999998</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c r="A234" t="s">
        <v>574</v>
      </c>
      <c r="B234">
        <v>-287.83</v>
      </c>
      <c r="C234">
        <v>0</v>
      </c>
      <c r="D234">
        <v>-333.12</v>
      </c>
      <c r="E234">
        <v>-70.73</v>
      </c>
      <c r="F234">
        <v>-70.73</v>
      </c>
      <c r="G234">
        <v>-0.04</v>
      </c>
      <c r="H234">
        <v>-0.49</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c r="A235" t="s">
        <v>350</v>
      </c>
      <c r="B235">
        <v>-287.83</v>
      </c>
      <c r="C235">
        <v>0</v>
      </c>
      <c r="D235">
        <v>-333.12</v>
      </c>
      <c r="E235">
        <v>-70.73</v>
      </c>
      <c r="F235">
        <v>-70.73</v>
      </c>
      <c r="G235">
        <v>-0.04</v>
      </c>
      <c r="H235">
        <v>-0.49</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c r="A236" t="s">
        <v>359</v>
      </c>
      <c r="B236">
        <v>4980.7</v>
      </c>
      <c r="C236">
        <v>2444.7800000000002</v>
      </c>
      <c r="D236">
        <v>16796.03</v>
      </c>
      <c r="E236">
        <v>14233.87</v>
      </c>
      <c r="F236">
        <v>11374.97</v>
      </c>
      <c r="G236">
        <v>6369.03</v>
      </c>
      <c r="H236">
        <v>24258.19</v>
      </c>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c r="A237" t="s">
        <v>360</v>
      </c>
      <c r="B237">
        <v>36939.65</v>
      </c>
      <c r="C237">
        <v>16493.64</v>
      </c>
      <c r="D237">
        <v>41279.71</v>
      </c>
      <c r="E237">
        <v>0</v>
      </c>
      <c r="F237">
        <v>0</v>
      </c>
      <c r="G237">
        <v>0</v>
      </c>
      <c r="H237">
        <v>0</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575</v>
      </c>
      <c r="B238">
        <v>4229.32</v>
      </c>
      <c r="C238">
        <v>2114.66</v>
      </c>
      <c r="D238">
        <v>8695.15</v>
      </c>
      <c r="E238">
        <v>6521.36</v>
      </c>
      <c r="F238">
        <v>4347.57</v>
      </c>
      <c r="G238">
        <v>2173.79</v>
      </c>
      <c r="H238">
        <v>8346.9599999999991</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577</v>
      </c>
      <c r="B239">
        <v>248570.61</v>
      </c>
      <c r="C239">
        <v>120384.61</v>
      </c>
      <c r="D239">
        <v>348840.97</v>
      </c>
      <c r="E239">
        <v>271534.28999999998</v>
      </c>
      <c r="F239">
        <v>213287.9</v>
      </c>
      <c r="G239">
        <v>104646.58</v>
      </c>
      <c r="H239">
        <v>334185.02</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579</v>
      </c>
      <c r="B241">
        <v>-49272.75</v>
      </c>
      <c r="C241">
        <v>-7165.7</v>
      </c>
      <c r="D241">
        <v>-82891.399999999994</v>
      </c>
      <c r="E241">
        <v>69710.899999999994</v>
      </c>
      <c r="F241">
        <v>-27773.599999999999</v>
      </c>
      <c r="G241">
        <v>-381.11</v>
      </c>
      <c r="H241">
        <v>24281.74</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580</v>
      </c>
      <c r="B242">
        <v>-38134.79</v>
      </c>
      <c r="C242">
        <v>-10012.07</v>
      </c>
      <c r="D242">
        <v>-42225.49</v>
      </c>
      <c r="E242">
        <v>-15562.18</v>
      </c>
      <c r="F242">
        <v>-2692.98</v>
      </c>
      <c r="G242">
        <v>19917.39</v>
      </c>
      <c r="H242">
        <v>-34103.49</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581</v>
      </c>
      <c r="B243">
        <v>108.73</v>
      </c>
      <c r="C243">
        <v>431.76</v>
      </c>
      <c r="D243">
        <v>-1354.54</v>
      </c>
      <c r="E243">
        <v>-325.22000000000003</v>
      </c>
      <c r="F243">
        <v>-297.56</v>
      </c>
      <c r="G243">
        <v>117.93</v>
      </c>
      <c r="H243">
        <v>2492</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row>
    <row r="244" spans="1:59">
      <c r="A244" t="s">
        <v>582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row>
    <row r="245" spans="1:59">
      <c r="A245" t="s">
        <v>583</v>
      </c>
      <c r="B245">
        <v>23133.66</v>
      </c>
      <c r="C245">
        <v>6722.98</v>
      </c>
      <c r="D245">
        <v>36552.65</v>
      </c>
      <c r="E245">
        <v>-155977.22</v>
      </c>
      <c r="F245">
        <v>-36035.51</v>
      </c>
      <c r="G245">
        <v>-63839.8</v>
      </c>
      <c r="H245">
        <v>-24085.27</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584</v>
      </c>
      <c r="B246">
        <v>-689.22</v>
      </c>
      <c r="C246">
        <v>-689.22</v>
      </c>
      <c r="D246">
        <v>-546.19000000000005</v>
      </c>
      <c r="E246">
        <v>-546.19000000000005</v>
      </c>
      <c r="F246">
        <v>-546.19000000000005</v>
      </c>
      <c r="G246">
        <v>-546.19000000000005</v>
      </c>
      <c r="H246">
        <v>0</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row>
    <row r="247" spans="1:59">
      <c r="A247" t="s">
        <v>585</v>
      </c>
      <c r="B247">
        <v>174.57</v>
      </c>
      <c r="C247">
        <v>1543</v>
      </c>
      <c r="D247">
        <v>-22262.75</v>
      </c>
      <c r="E247">
        <v>-16653.23</v>
      </c>
      <c r="F247">
        <v>-23187.759999999998</v>
      </c>
      <c r="G247">
        <v>-21575.5</v>
      </c>
      <c r="H247">
        <v>16037.44</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row>
    <row r="248" spans="1:59">
      <c r="A248" t="s">
        <v>586</v>
      </c>
      <c r="B248">
        <v>183890.81</v>
      </c>
      <c r="C248">
        <v>111215.35</v>
      </c>
      <c r="D248">
        <v>236113.24</v>
      </c>
      <c r="E248">
        <v>152181.16</v>
      </c>
      <c r="F248">
        <v>122754.31</v>
      </c>
      <c r="G248">
        <v>38339.300000000003</v>
      </c>
      <c r="H248">
        <v>318807.44</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601</v>
      </c>
      <c r="B249">
        <v>185.09</v>
      </c>
      <c r="C249">
        <v>0</v>
      </c>
      <c r="D249">
        <v>333.12</v>
      </c>
      <c r="E249">
        <v>70.73</v>
      </c>
      <c r="F249">
        <v>70.73</v>
      </c>
      <c r="G249">
        <v>0.04</v>
      </c>
      <c r="H249">
        <v>0.49</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587</v>
      </c>
      <c r="B250">
        <v>-20874.63</v>
      </c>
      <c r="C250">
        <v>-41.77</v>
      </c>
      <c r="D250">
        <v>-44651.87</v>
      </c>
      <c r="E250">
        <v>-44608.19</v>
      </c>
      <c r="F250">
        <v>-23714.15</v>
      </c>
      <c r="G250">
        <v>-57.58</v>
      </c>
      <c r="H250">
        <v>-41958.7</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363</v>
      </c>
      <c r="B251">
        <v>163201.26999999999</v>
      </c>
      <c r="C251">
        <v>111173.58</v>
      </c>
      <c r="D251">
        <v>191794.48</v>
      </c>
      <c r="E251">
        <v>107643.71</v>
      </c>
      <c r="F251">
        <v>99110.9</v>
      </c>
      <c r="G251">
        <v>38281.760000000002</v>
      </c>
      <c r="H251">
        <v>276849.23</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589</v>
      </c>
      <c r="B253">
        <v>-300000</v>
      </c>
      <c r="C253">
        <v>-300041.31</v>
      </c>
      <c r="D253">
        <v>-1</v>
      </c>
      <c r="E253">
        <v>0</v>
      </c>
      <c r="F253">
        <v>0</v>
      </c>
      <c r="G253">
        <v>0</v>
      </c>
      <c r="H253">
        <v>0</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595</v>
      </c>
      <c r="B254">
        <v>4.84</v>
      </c>
      <c r="C254">
        <v>4.84</v>
      </c>
      <c r="D254">
        <v>923.83</v>
      </c>
      <c r="E254">
        <v>923.83</v>
      </c>
      <c r="F254">
        <v>316.36</v>
      </c>
      <c r="G254">
        <v>0</v>
      </c>
      <c r="H254">
        <v>51.4</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596</v>
      </c>
      <c r="B255">
        <v>4.84</v>
      </c>
      <c r="C255">
        <v>4.84</v>
      </c>
      <c r="D255">
        <v>923.83</v>
      </c>
      <c r="E255">
        <v>923.83</v>
      </c>
      <c r="F255">
        <v>316.36</v>
      </c>
      <c r="G255">
        <v>0</v>
      </c>
      <c r="H255">
        <v>51.4</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364</v>
      </c>
      <c r="B256">
        <v>-61562.080000000002</v>
      </c>
      <c r="C256">
        <v>-38453.67</v>
      </c>
      <c r="D256">
        <v>-33484.050000000003</v>
      </c>
      <c r="E256">
        <v>-25473.01</v>
      </c>
      <c r="F256">
        <v>-11341.39</v>
      </c>
      <c r="G256">
        <v>-4025.8</v>
      </c>
      <c r="H256">
        <v>-34847.050000000003</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row>
    <row r="257" spans="1:59">
      <c r="A257" t="s">
        <v>596</v>
      </c>
      <c r="B257">
        <v>-61194.080000000002</v>
      </c>
      <c r="C257">
        <v>-38141.67</v>
      </c>
      <c r="D257">
        <v>-32697.05</v>
      </c>
      <c r="E257">
        <v>-24742.01</v>
      </c>
      <c r="F257">
        <v>-10666.39</v>
      </c>
      <c r="G257">
        <v>0</v>
      </c>
      <c r="H257">
        <v>-33459.050000000003</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row>
    <row r="258" spans="1:59">
      <c r="A258" t="s">
        <v>597</v>
      </c>
      <c r="B258">
        <v>-368</v>
      </c>
      <c r="C258">
        <v>-312</v>
      </c>
      <c r="D258">
        <v>-787</v>
      </c>
      <c r="E258">
        <v>-731</v>
      </c>
      <c r="F258">
        <v>-675</v>
      </c>
      <c r="G258">
        <v>0</v>
      </c>
      <c r="H258">
        <v>-1388</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row>
    <row r="259" spans="1:59">
      <c r="A259" t="s">
        <v>365</v>
      </c>
      <c r="B259">
        <v>-361557.24</v>
      </c>
      <c r="C259">
        <v>-338490.15</v>
      </c>
      <c r="D259">
        <v>-32561.22</v>
      </c>
      <c r="E259">
        <v>-24549.17</v>
      </c>
      <c r="F259">
        <v>-11025.04</v>
      </c>
      <c r="G259">
        <v>-4025.8</v>
      </c>
      <c r="H259">
        <v>-34795.65</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row>
    <row r="260" spans="1:59">
      <c r="A260" t="s">
        <v>603</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607</v>
      </c>
      <c r="B261">
        <v>28018.09</v>
      </c>
      <c r="C261">
        <v>3656.12</v>
      </c>
      <c r="D261">
        <v>0</v>
      </c>
      <c r="E261">
        <v>0</v>
      </c>
      <c r="F261">
        <v>0</v>
      </c>
      <c r="G261">
        <v>0</v>
      </c>
      <c r="H261">
        <v>124715.88</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608</v>
      </c>
      <c r="B262">
        <v>28018.09</v>
      </c>
      <c r="C262">
        <v>3656.12</v>
      </c>
      <c r="D262">
        <v>0</v>
      </c>
      <c r="E262">
        <v>0</v>
      </c>
      <c r="F262">
        <v>0</v>
      </c>
      <c r="G262">
        <v>0</v>
      </c>
      <c r="H262">
        <v>124715.88</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609</v>
      </c>
      <c r="B263">
        <v>28018.09</v>
      </c>
      <c r="C263">
        <v>3656.12</v>
      </c>
      <c r="D263">
        <v>0</v>
      </c>
      <c r="E263">
        <v>0</v>
      </c>
      <c r="F263">
        <v>0</v>
      </c>
      <c r="G263">
        <v>0</v>
      </c>
      <c r="H263">
        <v>124715.88</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614</v>
      </c>
      <c r="B264">
        <v>-51578.82</v>
      </c>
      <c r="C264">
        <v>-26734.22</v>
      </c>
      <c r="D264">
        <v>-292716.51</v>
      </c>
      <c r="E264">
        <v>-269924.90999999997</v>
      </c>
      <c r="F264">
        <v>-246504.92</v>
      </c>
      <c r="G264">
        <v>-27068.639999999999</v>
      </c>
      <c r="H264">
        <v>-169042.19</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row>
    <row r="265" spans="1:59">
      <c r="A265" t="s">
        <v>615</v>
      </c>
      <c r="B265">
        <v>0</v>
      </c>
      <c r="C265">
        <v>0</v>
      </c>
      <c r="D265">
        <v>-186152.88</v>
      </c>
      <c r="E265">
        <v>-190578.99</v>
      </c>
      <c r="F265">
        <v>-194101.09</v>
      </c>
      <c r="G265">
        <v>-818.68</v>
      </c>
      <c r="H265">
        <v>-67620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row>
    <row r="266" spans="1:59">
      <c r="A266" t="s">
        <v>616</v>
      </c>
      <c r="B266">
        <v>0</v>
      </c>
      <c r="C266">
        <v>0</v>
      </c>
      <c r="D266">
        <v>-186152.88</v>
      </c>
      <c r="E266">
        <v>-190578.99</v>
      </c>
      <c r="F266">
        <v>-194101.09</v>
      </c>
      <c r="G266">
        <v>-818.68</v>
      </c>
      <c r="H266">
        <v>0</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row>
    <row r="267" spans="1:59">
      <c r="A267" t="s">
        <v>2440</v>
      </c>
      <c r="B267">
        <v>0</v>
      </c>
      <c r="C267">
        <v>0</v>
      </c>
      <c r="D267">
        <v>0</v>
      </c>
      <c r="E267">
        <v>0</v>
      </c>
      <c r="F267">
        <v>0</v>
      </c>
      <c r="G267">
        <v>0</v>
      </c>
      <c r="H267">
        <v>-67620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row>
    <row r="268" spans="1:59">
      <c r="A268" t="s">
        <v>617</v>
      </c>
      <c r="B268">
        <v>-51578.82</v>
      </c>
      <c r="C268">
        <v>-26734.22</v>
      </c>
      <c r="D268">
        <v>-106563.63</v>
      </c>
      <c r="E268">
        <v>-79345.919999999998</v>
      </c>
      <c r="F268">
        <v>-52403.83</v>
      </c>
      <c r="G268">
        <v>-26249.96</v>
      </c>
      <c r="H268">
        <v>-101422.19</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row>
    <row r="269" spans="1:59">
      <c r="A269" t="s">
        <v>618</v>
      </c>
      <c r="B269">
        <v>-51578.82</v>
      </c>
      <c r="C269">
        <v>-26734.22</v>
      </c>
      <c r="D269">
        <v>-106563.63</v>
      </c>
      <c r="E269">
        <v>-79345.919999999998</v>
      </c>
      <c r="F269">
        <v>-52403.83</v>
      </c>
      <c r="G269">
        <v>-26249.96</v>
      </c>
      <c r="H269">
        <v>-101422.19</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620</v>
      </c>
      <c r="B270">
        <v>-4103.01</v>
      </c>
      <c r="C270">
        <v>-2560.67</v>
      </c>
      <c r="D270">
        <v>-6257.51</v>
      </c>
      <c r="E270">
        <v>-4891.3100000000004</v>
      </c>
      <c r="F270">
        <v>-3191.33</v>
      </c>
      <c r="G270">
        <v>-1562.3</v>
      </c>
      <c r="H270">
        <v>-4795.05</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row>
    <row r="271" spans="1:59">
      <c r="A271" t="s">
        <v>623</v>
      </c>
      <c r="B271">
        <v>0</v>
      </c>
      <c r="C271">
        <v>0</v>
      </c>
      <c r="D271">
        <v>872375.19</v>
      </c>
      <c r="E271">
        <v>872375.19</v>
      </c>
      <c r="F271">
        <v>872375.19</v>
      </c>
      <c r="G271">
        <v>0</v>
      </c>
      <c r="H271">
        <v>55000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row>
    <row r="272" spans="1:59">
      <c r="A272" t="s">
        <v>624</v>
      </c>
      <c r="B272">
        <v>-74999.7</v>
      </c>
      <c r="C272">
        <v>0</v>
      </c>
      <c r="D272">
        <v>-266247.49</v>
      </c>
      <c r="E272">
        <v>-266247.49</v>
      </c>
      <c r="F272">
        <v>-191250</v>
      </c>
      <c r="G272">
        <v>0</v>
      </c>
      <c r="H272">
        <v>-225000</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row>
    <row r="273" spans="1:59">
      <c r="A273" t="s">
        <v>625</v>
      </c>
      <c r="B273">
        <v>-5205.01</v>
      </c>
      <c r="C273">
        <v>-2582.56</v>
      </c>
      <c r="D273">
        <v>-16991.77</v>
      </c>
      <c r="E273">
        <v>-14208.84</v>
      </c>
      <c r="F273">
        <v>-11152.29</v>
      </c>
      <c r="G273">
        <v>-5963.34</v>
      </c>
      <c r="H273">
        <v>-30589.52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row>
    <row r="274" spans="1:59">
      <c r="A274" t="s">
        <v>366</v>
      </c>
      <c r="B274">
        <v>-107868.45</v>
      </c>
      <c r="C274">
        <v>-28221.33</v>
      </c>
      <c r="D274">
        <v>290161.90000000002</v>
      </c>
      <c r="E274">
        <v>317102.64</v>
      </c>
      <c r="F274">
        <v>420276.66</v>
      </c>
      <c r="G274">
        <v>-34594.28</v>
      </c>
      <c r="H274">
        <v>-249710.88</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row>
    <row r="275" spans="1:59">
      <c r="A275" t="s">
        <v>367</v>
      </c>
      <c r="B275">
        <v>-306224.43</v>
      </c>
      <c r="C275">
        <v>-255537.9</v>
      </c>
      <c r="D275">
        <v>449395.17</v>
      </c>
      <c r="E275">
        <v>400197.17</v>
      </c>
      <c r="F275">
        <v>508362.52</v>
      </c>
      <c r="G275">
        <v>-338.31</v>
      </c>
      <c r="H275">
        <v>-7657.31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row>
    <row r="276" spans="1:59">
      <c r="A276" t="s">
        <v>630</v>
      </c>
      <c r="B276">
        <v>459329.25</v>
      </c>
      <c r="C276">
        <v>459329.25</v>
      </c>
      <c r="D276">
        <v>9934.08</v>
      </c>
      <c r="E276">
        <v>9934.08</v>
      </c>
      <c r="F276">
        <v>9934.08</v>
      </c>
      <c r="G276">
        <v>9934.08</v>
      </c>
      <c r="H276">
        <v>17591.38</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row>
    <row r="277" spans="1:59">
      <c r="A277" t="s">
        <v>631</v>
      </c>
      <c r="B277">
        <v>153104.82</v>
      </c>
      <c r="C277">
        <v>203791.35</v>
      </c>
      <c r="D277">
        <v>459329.25</v>
      </c>
      <c r="E277">
        <v>410131.24</v>
      </c>
      <c r="F277">
        <v>518296.59</v>
      </c>
      <c r="G277">
        <v>9595.76</v>
      </c>
      <c r="H277">
        <v>9934.08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632</v>
      </c>
      <c r="B278" t="s">
        <v>2080</v>
      </c>
      <c r="C278" t="s">
        <v>819</v>
      </c>
      <c r="D278" t="s">
        <v>820</v>
      </c>
      <c r="E278" t="s">
        <v>821</v>
      </c>
      <c r="F278" t="s">
        <v>730</v>
      </c>
      <c r="G278" t="s">
        <v>633</v>
      </c>
      <c r="H278" t="s">
        <v>634</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686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t="s">
        <v>822</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688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1</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f t="shared" si="9"/>
        <v>9595.76</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f t="shared" si="9"/>
        <v>518296.59</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f t="shared" si="9"/>
        <v>410131.24</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f>IFERROR(VLOOKUP($B$350,$4:$126,MATCH($Q354&amp;"/"&amp;N$348,$2:$2,0),FALSE),IFERROR(VLOOKUP($B$350,$4:$126,MATCH($Q353&amp;"/"&amp;N$348,$2:$2,0),FALSE),IFERROR(VLOOKUP($B$350,$4:$126,MATCH($Q352&amp;"/"&amp;N$348,$2:$2,0),FALSE),IFERROR(VLOOKUP($B$350,$4:$126,MATCH($Q351&amp;"/"&amp;N$348,$2:$2,0),FALSE),""))))</f>
        <v>9934.08</v>
      </c>
      <c r="O354" s="8">
        <f>IFERROR(VLOOKUP($B$350,$4:$126,MATCH($Q354&amp;"/"&amp;O$348,$2:$2,0),FALSE),IFERROR(VLOOKUP($B$350,$4:$126,MATCH($Q353&amp;"/"&amp;O$348,$2:$2,0),FALSE),IFERROR(VLOOKUP($B$350,$4:$126,MATCH($Q352&amp;"/"&amp;O$348,$2:$2,0),FALSE),IFERROR(VLOOKUP($B$350,$4:$126,MATCH($Q351&amp;"/"&amp;O$348,$2:$2,0),FALSE),""))))</f>
        <v>459329.25</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f t="shared" si="10"/>
        <v>6.309027858464991E-3</v>
      </c>
      <c r="O355" s="12">
        <f t="shared" si="10"/>
        <v>0.21759946678876851</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 t="shared" si="11"/>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 t="shared" si="11"/>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 t="shared" si="11"/>
        <v/>
      </c>
      <c r="P359" s="6"/>
      <c r="Q359" s="9" t="s">
        <v>14</v>
      </c>
    </row>
    <row r="360" spans="2:17">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 t="shared" si="12"/>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f t="shared" si="14"/>
        <v>413662.29</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f t="shared" si="14"/>
        <v>440950.28</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f t="shared" si="14"/>
        <v>343591.83</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f>IFERROR(VLOOKUP($B$362,$4:$126,MATCH($Q366&amp;"/"&amp;N$348,$2:$2,0),FALSE),IFERROR(VLOOKUP($B$362,$4:$126,MATCH($Q365&amp;"/"&amp;N$348,$2:$2,0),FALSE),IFERROR(VLOOKUP($B$362,$4:$126,MATCH($Q364&amp;"/"&amp;N$348,$2:$2,0),FALSE),IFERROR(VLOOKUP($B$362,$4:$126,MATCH($Q363&amp;"/"&amp;N$348,$2:$2,0),FALSE),""))))</f>
        <v>413431.7</v>
      </c>
      <c r="O366" s="8">
        <f>IFERROR(VLOOKUP($B$362,$4:$126,MATCH($Q366&amp;"/"&amp;O$348,$2:$2,0),FALSE),IFERROR(VLOOKUP($B$362,$4:$126,MATCH($Q365&amp;"/"&amp;O$348,$2:$2,0),FALSE),IFERROR(VLOOKUP($B$362,$4:$126,MATCH($Q364&amp;"/"&amp;O$348,$2:$2,0),FALSE),IFERROR(VLOOKUP($B$362,$4:$126,MATCH($Q363&amp;"/"&amp;O$348,$2:$2,0),FALSE),""))))</f>
        <v>496282.37</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f t="shared" si="15"/>
        <v>0.26256604666688216</v>
      </c>
      <c r="O367" s="12">
        <f t="shared" si="15"/>
        <v>0.23510538266105704</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f t="shared" si="16"/>
        <v>121060.93</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f t="shared" si="16"/>
        <v>142960.16</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f t="shared" si="16"/>
        <v>155856.68</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f>IFERROR(VLOOKUP($B$368,$4:$126,MATCH($Q372&amp;"/"&amp;N$348,$2:$2,0),FALSE),IFERROR(VLOOKUP($B$368,$4:$126,MATCH($Q371&amp;"/"&amp;N$348,$2:$2,0),FALSE),IFERROR(VLOOKUP($B$368,$4:$126,MATCH($Q370&amp;"/"&amp;N$348,$2:$2,0),FALSE),IFERROR(VLOOKUP($B$368,$4:$126,MATCH($Q369&amp;"/"&amp;N$348,$2:$2,0),FALSE),""))))</f>
        <v>141821.82999999999</v>
      </c>
      <c r="O372" s="8">
        <f>IFERROR(VLOOKUP($B$368,$4:$126,MATCH($Q372&amp;"/"&amp;O$348,$2:$2,0),FALSE),IFERROR(VLOOKUP($B$368,$4:$126,MATCH($Q371&amp;"/"&amp;O$348,$2:$2,0),FALSE),IFERROR(VLOOKUP($B$368,$4:$126,MATCH($Q370&amp;"/"&amp;O$348,$2:$2,0),FALSE),IFERROR(VLOOKUP($B$368,$4:$126,MATCH($Q369&amp;"/"&amp;O$348,$2:$2,0),FALSE),""))))</f>
        <v>188839.05</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f t="shared" si="17"/>
        <v>9.0069525955950205E-2</v>
      </c>
      <c r="O373" s="12">
        <f t="shared" si="17"/>
        <v>8.9459307433388133E-2</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f t="shared" si="18"/>
        <v>546105.5</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f t="shared" si="18"/>
        <v>1104862.8999999999</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f t="shared" si="18"/>
        <v>913552.22</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f>IFERROR(VLOOKUP($B$374,$4:$126,MATCH($Q378&amp;"/"&amp;N$348,$2:$2,0),FALSE),IFERROR(VLOOKUP($B$374,$4:$126,MATCH($Q377&amp;"/"&amp;N$348,$2:$2,0),FALSE),IFERROR(VLOOKUP($B$374,$4:$126,MATCH($Q376&amp;"/"&amp;N$348,$2:$2,0),FALSE),IFERROR(VLOOKUP($B$374,$4:$126,MATCH($Q375&amp;"/"&amp;N$348,$2:$2,0),FALSE),""))))</f>
        <v>566626.59</v>
      </c>
      <c r="O378" s="8">
        <f>IFERROR(VLOOKUP($B$374,$4:$126,MATCH($Q378&amp;"/"&amp;O$348,$2:$2,0),FALSE),IFERROR(VLOOKUP($B$374,$4:$126,MATCH($Q377&amp;"/"&amp;O$348,$2:$2,0),FALSE),IFERROR(VLOOKUP($B$374,$4:$126,MATCH($Q376&amp;"/"&amp;O$348,$2:$2,0),FALSE),IFERROR(VLOOKUP($B$374,$4:$126,MATCH($Q375&amp;"/"&amp;O$348,$2:$2,0),FALSE),""))))</f>
        <v>1146911.44</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f t="shared" si="19"/>
        <v>0.35985848127426195</v>
      </c>
      <c r="O379" s="12">
        <f t="shared" si="19"/>
        <v>0.54332990506905166</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f t="shared" si="20"/>
        <v>952646.45</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f t="shared" si="20"/>
        <v>936287.59</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f t="shared" si="20"/>
        <v>918210.84</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f>IFERROR(VLOOKUP($B$380,$4:$126,MATCH($Q384&amp;"/"&amp;N$348,$2:$2,0),FALSE),IFERROR(VLOOKUP($B$380,$4:$126,MATCH($Q383&amp;"/"&amp;N$348,$2:$2,0),FALSE),IFERROR(VLOOKUP($B$380,$4:$126,MATCH($Q382&amp;"/"&amp;N$348,$2:$2,0),FALSE),IFERROR(VLOOKUP($B$380,$4:$126,MATCH($Q381&amp;"/"&amp;N$348,$2:$2,0),FALSE),""))))</f>
        <v>972490.44</v>
      </c>
      <c r="O384" s="8">
        <f>IFERROR(VLOOKUP($B$380,$4:$126,MATCH($Q384&amp;"/"&amp;O$348,$2:$2,0),FALSE),IFERROR(VLOOKUP($B$380,$4:$126,MATCH($Q383&amp;"/"&amp;O$348,$2:$2,0),FALSE),IFERROR(VLOOKUP($B$380,$4:$126,MATCH($Q382&amp;"/"&amp;O$348,$2:$2,0),FALSE),IFERROR(VLOOKUP($B$380,$4:$126,MATCH($Q381&amp;"/"&amp;O$348,$2:$2,0),FALSE),""))))</f>
        <v>914355.49</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f t="shared" si="21"/>
        <v>0.61761826742394632</v>
      </c>
      <c r="O385" s="12">
        <f t="shared" si="21"/>
        <v>0.43316045533652203</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f t="shared" si="22"/>
        <v>7576.32</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f t="shared" si="22"/>
        <v>7300.69</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f t="shared" si="22"/>
        <v>7077.98</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f>IFERROR(VLOOKUP($B$386,$4:$126,MATCH($Q390&amp;"/"&amp;N$348,$2:$2,0),FALSE),IFERROR(VLOOKUP($B$386,$4:$126,MATCH($Q389&amp;"/"&amp;N$348,$2:$2,0),FALSE),IFERROR(VLOOKUP($B$386,$4:$126,MATCH($Q388&amp;"/"&amp;N$348,$2:$2,0),FALSE),IFERROR(VLOOKUP($B$386,$4:$126,MATCH($Q387&amp;"/"&amp;N$348,$2:$2,0),FALSE),""))))</f>
        <v>7337.59</v>
      </c>
      <c r="O390" s="8">
        <f>IFERROR(VLOOKUP($B$386,$4:$126,MATCH($Q390&amp;"/"&amp;O$348,$2:$2,0),FALSE),IFERROR(VLOOKUP($B$386,$4:$126,MATCH($Q389&amp;"/"&amp;O$348,$2:$2,0),FALSE),IFERROR(VLOOKUP($B$386,$4:$126,MATCH($Q388&amp;"/"&amp;O$348,$2:$2,0),FALSE),IFERROR(VLOOKUP($B$386,$4:$126,MATCH($Q387&amp;"/"&amp;O$348,$2:$2,0),FALSE),""))))</f>
        <v>7108.08</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f t="shared" si="23"/>
        <v>4.6600248562518251E-3</v>
      </c>
      <c r="O391" s="12">
        <f t="shared" si="23"/>
        <v>3.3673327311332987E-3</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f t="shared" si="24"/>
        <v>990589.32</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f t="shared" si="24"/>
        <v>974508.4</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f t="shared" si="24"/>
        <v>966582.75</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f>IFERROR(VLOOKUP($B$392,$4:$126,MATCH($Q396&amp;"/"&amp;N$348,$2:$2,0),FALSE),IFERROR(VLOOKUP($B$392,$4:$126,MATCH($Q395&amp;"/"&amp;N$348,$2:$2,0),FALSE),IFERROR(VLOOKUP($B$392,$4:$126,MATCH($Q394&amp;"/"&amp;N$348,$2:$2,0),FALSE),IFERROR(VLOOKUP($B$392,$4:$126,MATCH($Q393&amp;"/"&amp;N$348,$2:$2,0),FALSE),""))))</f>
        <v>1007955.14</v>
      </c>
      <c r="O396" s="8">
        <f>IFERROR(VLOOKUP($B$392,$4:$126,MATCH($Q396&amp;"/"&amp;O$348,$2:$2,0),FALSE),IFERROR(VLOOKUP($B$392,$4:$126,MATCH($Q395&amp;"/"&amp;O$348,$2:$2,0),FALSE),IFERROR(VLOOKUP($B$392,$4:$126,MATCH($Q394&amp;"/"&amp;O$348,$2:$2,0),FALSE),IFERROR(VLOOKUP($B$392,$4:$126,MATCH($Q393&amp;"/"&amp;O$348,$2:$2,0),FALSE),""))))</f>
        <v>963981.83</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f>+N396/N$402</f>
        <v>0.6401415187257381</v>
      </c>
      <c r="O397" s="12">
        <f>+O396/O$402</f>
        <v>0.45667009493094834</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f t="shared" si="26"/>
        <v>1536694.82</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f t="shared" si="26"/>
        <v>2079371.3</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f t="shared" si="26"/>
        <v>1880134.97</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f>IFERROR(VLOOKUP($B$398,$4:$126,MATCH($Q402&amp;"/"&amp;N$348,$2:$2,0),FALSE),IFERROR(VLOOKUP($B$398,$4:$126,MATCH($Q401&amp;"/"&amp;N$348,$2:$2,0),FALSE),IFERROR(VLOOKUP($B$398,$4:$126,MATCH($Q400&amp;"/"&amp;N$348,$2:$2,0),FALSE),IFERROR(VLOOKUP($B$398,$4:$126,MATCH($Q399&amp;"/"&amp;N$348,$2:$2,0),FALSE),""))))</f>
        <v>1574581.73</v>
      </c>
      <c r="O402" s="8">
        <f>IFERROR(VLOOKUP($B$398,$4:$126,MATCH($Q402&amp;"/"&amp;O$348,$2:$2,0),FALSE),IFERROR(VLOOKUP($B$398,$4:$126,MATCH($Q401&amp;"/"&amp;O$348,$2:$2,0),FALSE),IFERROR(VLOOKUP($B$398,$4:$126,MATCH($Q400&amp;"/"&amp;O$348,$2:$2,0),FALSE),IFERROR(VLOOKUP($B$398,$4:$126,MATCH($Q399&amp;"/"&amp;O$348,$2:$2,0),FALSE),""))))</f>
        <v>2110893.27</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f t="shared" si="27"/>
        <v>341679.48</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f t="shared" si="27"/>
        <v>368271.07</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f t="shared" si="27"/>
        <v>248079.54</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f>IFERROR(VLOOKUP($B$404,$4:$126,MATCH($Q408&amp;"/"&amp;N$348,$2:$2,0),FALSE),IFERROR(VLOOKUP($B$404,$4:$126,MATCH($Q407&amp;"/"&amp;N$348,$2:$2,0),FALSE),IFERROR(VLOOKUP($B$404,$4:$126,MATCH($Q406&amp;"/"&amp;N$348,$2:$2,0),FALSE),IFERROR(VLOOKUP($B$404,$4:$126,MATCH($Q405&amp;"/"&amp;N$348,$2:$2,0),FALSE),""))))</f>
        <v>404170.03</v>
      </c>
      <c r="O408" s="8">
        <f>IFERROR(VLOOKUP($B$404,$4:$126,MATCH($Q408&amp;"/"&amp;O$348,$2:$2,0),FALSE),IFERROR(VLOOKUP($B$404,$4:$126,MATCH($Q407&amp;"/"&amp;O$348,$2:$2,0),FALSE),IFERROR(VLOOKUP($B$404,$4:$126,MATCH($Q406&amp;"/"&amp;O$348,$2:$2,0),FALSE),IFERROR(VLOOKUP($B$404,$4:$126,MATCH($Q405&amp;"/"&amp;O$348,$2:$2,0),FALSE),""))))</f>
        <v>453247.08</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f>+N408/N$402</f>
        <v>0.25668405920091558</v>
      </c>
      <c r="O409" s="12">
        <f>+O408/O$402</f>
        <v>0.21471814157614896</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f t="shared" si="29"/>
        <v>723021.77</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f t="shared" si="29"/>
        <v>542958.74</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f t="shared" si="29"/>
        <v>417410.96</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f>IFERROR(VLOOKUP($B$410,$4:$126,MATCH($Q414&amp;"/"&amp;N$348,$2:$2,0),FALSE),IFERROR(VLOOKUP($B$410,$4:$126,MATCH($Q413&amp;"/"&amp;N$348,$2:$2,0),FALSE),IFERROR(VLOOKUP($B$410,$4:$126,MATCH($Q412&amp;"/"&amp;N$348,$2:$2,0),FALSE),IFERROR(VLOOKUP($B$410,$4:$126,MATCH($Q411&amp;"/"&amp;N$348,$2:$2,0),FALSE),""))))</f>
        <v>792096.32</v>
      </c>
      <c r="O414" s="8">
        <f>IFERROR(VLOOKUP($B$410,$4:$126,MATCH($Q414&amp;"/"&amp;O$348,$2:$2,0),FALSE),IFERROR(VLOOKUP($B$410,$4:$126,MATCH($Q413&amp;"/"&amp;O$348,$2:$2,0),FALSE),IFERROR(VLOOKUP($B$410,$4:$126,MATCH($Q412&amp;"/"&amp;O$348,$2:$2,0),FALSE),IFERROR(VLOOKUP($B$410,$4:$126,MATCH($Q411&amp;"/"&amp;O$348,$2:$2,0),FALSE),""))))</f>
        <v>628176.5</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f>+N414/N$402</f>
        <v>0.50305189302558462</v>
      </c>
      <c r="O415" s="12">
        <f>+O414/O$402</f>
        <v>0.2975879969525887</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f t="shared" si="31"/>
        <v>330401.51</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f t="shared" si="31"/>
        <v>138548.42000000001</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f t="shared" si="31"/>
        <v>140990.22</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f>IFERROR(VLOOKUP($B$416,$4:$126,MATCH($Q420&amp;"/"&amp;N$348,$2:$2,0),FALSE),IFERROR(VLOOKUP($B$416,$4:$126,MATCH($Q419&amp;"/"&amp;N$348,$2:$2,0),FALSE),IFERROR(VLOOKUP($B$416,$4:$126,MATCH($Q418&amp;"/"&amp;N$348,$2:$2,0),FALSE),IFERROR(VLOOKUP($B$416,$4:$126,MATCH($Q417&amp;"/"&amp;N$348,$2:$2,0),FALSE),""))))</f>
        <v>329264.41000000003</v>
      </c>
      <c r="O420" s="8">
        <f>IFERROR(VLOOKUP($B$416,$4:$126,MATCH($Q420&amp;"/"&amp;O$348,$2:$2,0),FALSE),IFERROR(VLOOKUP($B$416,$4:$126,MATCH($Q419&amp;"/"&amp;O$348,$2:$2,0),FALSE),IFERROR(VLOOKUP($B$416,$4:$126,MATCH($Q418&amp;"/"&amp;O$348,$2:$2,0),FALSE),IFERROR(VLOOKUP($B$416,$4:$126,MATCH($Q417&amp;"/"&amp;O$348,$2:$2,0),FALSE),""))))</f>
        <v>141454.10999999999</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f>+N420/N$402</f>
        <v>0.20911230184285196</v>
      </c>
      <c r="O421" s="12">
        <f>+O420/O$402</f>
        <v>6.7011493195958685E-2</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f t="shared" si="33"/>
        <v>253625.29</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f t="shared" si="33"/>
        <v>226035.12</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f t="shared" si="33"/>
        <v>200764.25</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f>IFERROR(VLOOKUP($B$422,$4:$126,MATCH($Q426&amp;"/"&amp;N$348,$2:$2,0),FALSE),IFERROR(VLOOKUP($B$422,$4:$126,MATCH($Q425&amp;"/"&amp;N$348,$2:$2,0),FALSE),IFERROR(VLOOKUP($B$422,$4:$126,MATCH($Q424&amp;"/"&amp;N$348,$2:$2,0),FALSE),IFERROR(VLOOKUP($B$422,$4:$126,MATCH($Q423&amp;"/"&amp;N$348,$2:$2,0),FALSE),""))))</f>
        <v>280047.61</v>
      </c>
      <c r="O426" s="8">
        <f>IFERROR(VLOOKUP($B$422,$4:$126,MATCH($Q426&amp;"/"&amp;O$348,$2:$2,0),FALSE),IFERROR(VLOOKUP($B$422,$4:$126,MATCH($Q425&amp;"/"&amp;O$348,$2:$2,0),FALSE),IFERROR(VLOOKUP($B$422,$4:$126,MATCH($Q424&amp;"/"&amp;O$348,$2:$2,0),FALSE),IFERROR(VLOOKUP($B$422,$4:$126,MATCH($Q423&amp;"/"&amp;O$348,$2:$2,0),FALSE),""))))</f>
        <v>175290.47</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f>+N426/N$402</f>
        <v>0.17785523905450115</v>
      </c>
      <c r="O427" s="12">
        <f>+O426/O$402</f>
        <v>8.3040896710045414E-2</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f t="shared" si="35"/>
        <v>584026.80000000005</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f t="shared" si="35"/>
        <v>364583.54000000004</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f t="shared" si="35"/>
        <v>341754.47</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f>IFERROR(VLOOKUP($B$428,$4:$126,MATCH($Q432&amp;"/"&amp;N$348,$2:$2,0),FALSE),IFERROR(VLOOKUP($B$428,$4:$126,MATCH($Q431&amp;"/"&amp;N$348,$2:$2,0),FALSE),IFERROR(VLOOKUP($B$428,$4:$126,MATCH($Q430&amp;"/"&amp;N$348,$2:$2,0),FALSE),IFERROR(VLOOKUP($B$428,$4:$126,MATCH($Q429&amp;"/"&amp;N$348,$2:$2,0),FALSE),""))))</f>
        <v>609312.02</v>
      </c>
      <c r="O432" s="8">
        <f>IFERROR(VLOOKUP($B$428,$4:$126,MATCH($Q432&amp;"/"&amp;O$348,$2:$2,0),FALSE),IFERROR(VLOOKUP($B$428,$4:$126,MATCH($Q431&amp;"/"&amp;O$348,$2:$2,0),FALSE),IFERROR(VLOOKUP($B$428,$4:$126,MATCH($Q430&amp;"/"&amp;O$348,$2:$2,0),FALSE),IFERROR(VLOOKUP($B$428,$4:$126,MATCH($Q429&amp;"/"&amp;O$348,$2:$2,0),FALSE),""))))</f>
        <v>316744.57999999996</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f t="shared" si="36"/>
        <v>1.3397808805539975</v>
      </c>
      <c r="O433" s="13">
        <f t="shared" si="36"/>
        <v>0.25298602700119144</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f t="shared" si="37"/>
        <v>302781.77</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f t="shared" si="37"/>
        <v>277503.18</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f t="shared" si="37"/>
        <v>254675.39</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f>IFERROR(VLOOKUP($B$434,$4:$126,MATCH($Q438&amp;"/"&amp;N$348,$2:$2,0),FALSE),IFERROR(VLOOKUP($B$434,$4:$126,MATCH($Q437&amp;"/"&amp;N$348,$2:$2,0),FALSE),IFERROR(VLOOKUP($B$434,$4:$126,MATCH($Q436&amp;"/"&amp;N$348,$2:$2,0),FALSE),IFERROR(VLOOKUP($B$434,$4:$126,MATCH($Q435&amp;"/"&amp;N$348,$2:$2,0),FALSE),""))))</f>
        <v>327700.59000000003</v>
      </c>
      <c r="O438" s="8">
        <f>IFERROR(VLOOKUP($B$434,$4:$126,MATCH($Q438&amp;"/"&amp;O$348,$2:$2,0),FALSE),IFERROR(VLOOKUP($B$434,$4:$126,MATCH($Q437&amp;"/"&amp;O$348,$2:$2,0),FALSE),IFERROR(VLOOKUP($B$434,$4:$126,MATCH($Q436&amp;"/"&amp;O$348,$2:$2,0),FALSE),IFERROR(VLOOKUP($B$434,$4:$126,MATCH($Q435&amp;"/"&amp;O$348,$2:$2,0),FALSE),""))))</f>
        <v>230692.76</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f>+N438/N$402</f>
        <v>0.20811913650236499</v>
      </c>
      <c r="O439" s="12">
        <f>+O438/O$402</f>
        <v>0.10928679496903224</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f t="shared" si="39"/>
        <v>1025803.54</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f t="shared" si="39"/>
        <v>820461.92</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f t="shared" si="39"/>
        <v>672086.35</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f>IFERROR(VLOOKUP($B$440,$4:$126,MATCH($Q444&amp;"/"&amp;N$348,$2:$2,0),FALSE),IFERROR(VLOOKUP($B$440,$4:$126,MATCH($Q443&amp;"/"&amp;N$348,$2:$2,0),FALSE),IFERROR(VLOOKUP($B$440,$4:$126,MATCH($Q442&amp;"/"&amp;N$348,$2:$2,0),FALSE),IFERROR(VLOOKUP($B$440,$4:$126,MATCH($Q441&amp;"/"&amp;N$348,$2:$2,0),FALSE),""))))</f>
        <v>1119796.9099999999</v>
      </c>
      <c r="O444" s="8">
        <f>IFERROR(VLOOKUP($B$440,$4:$126,MATCH($Q444&amp;"/"&amp;O$348,$2:$2,0),FALSE),IFERROR(VLOOKUP($B$440,$4:$126,MATCH($Q443&amp;"/"&amp;O$348,$2:$2,0),FALSE),IFERROR(VLOOKUP($B$440,$4:$126,MATCH($Q442&amp;"/"&amp;O$348,$2:$2,0),FALSE),IFERROR(VLOOKUP($B$440,$4:$126,MATCH($Q441&amp;"/"&amp;O$348,$2:$2,0),FALSE),""))))</f>
        <v>858869.26</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f>+N444/N$402</f>
        <v>0.71117102952794953</v>
      </c>
      <c r="O445" s="12">
        <f>+O444/O$402</f>
        <v>0.40687479192162096</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f t="shared" si="41"/>
        <v>255891.28</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f t="shared" si="41"/>
        <v>131534.20000000001</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f t="shared" si="41"/>
        <v>80673.429999999993</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f>IFERROR(VLOOKUP($B$447,$4:$126,MATCH($Q451&amp;"/"&amp;N$348,$2:$2,0),FALSE),IFERROR(VLOOKUP($B$447,$4:$126,MATCH($Q450&amp;"/"&amp;N$348,$2:$2,0),FALSE),IFERROR(VLOOKUP($B$447,$4:$126,MATCH($Q449&amp;"/"&amp;N$348,$2:$2,0),FALSE),IFERROR(VLOOKUP($B$447,$4:$126,MATCH($Q448&amp;"/"&amp;N$348,$2:$2,0),FALSE),""))))</f>
        <v>199784.83</v>
      </c>
      <c r="O451" s="8">
        <f>IFERROR(VLOOKUP($B$447,$4:$126,MATCH($Q451&amp;"/"&amp;O$348,$2:$2,0),FALSE),IFERROR(VLOOKUP($B$447,$4:$126,MATCH($Q450&amp;"/"&amp;O$348,$2:$2,0),FALSE),IFERROR(VLOOKUP($B$447,$4:$126,MATCH($Q449&amp;"/"&amp;O$348,$2:$2,0),FALSE),IFERROR(VLOOKUP($B$447,$4:$126,MATCH($Q448&amp;"/"&amp;O$348,$2:$2,0),FALSE),""))))</f>
        <v>124648.82</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f>+N451/N$402</f>
        <v>0.12688120673164421</v>
      </c>
      <c r="O452" s="12">
        <f>+O451/O$402</f>
        <v>5.9050271167902298E-2</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f t="shared" si="43"/>
        <v>510891.28</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f t="shared" si="43"/>
        <v>1258909.3799999999</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f t="shared" si="43"/>
        <v>1208048.6200000001</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f>IFERROR(VLOOKUP($B$453,$4:$126,MATCH($Q457&amp;"/"&amp;N$348,$2:$2,0),FALSE),IFERROR(VLOOKUP($B$453,$4:$126,MATCH($Q456&amp;"/"&amp;N$348,$2:$2,0),FALSE),IFERROR(VLOOKUP($B$453,$4:$126,MATCH($Q455&amp;"/"&amp;N$348,$2:$2,0),FALSE),IFERROR(VLOOKUP($B$453,$4:$126,MATCH($Q454&amp;"/"&amp;N$348,$2:$2,0),FALSE),""))))</f>
        <v>454784.83</v>
      </c>
      <c r="O457" s="8">
        <f>IFERROR(VLOOKUP($B$453,$4:$126,MATCH($Q457&amp;"/"&amp;O$348,$2:$2,0),FALSE),IFERROR(VLOOKUP($B$453,$4:$126,MATCH($Q456&amp;"/"&amp;O$348,$2:$2,0),FALSE),IFERROR(VLOOKUP($B$453,$4:$126,MATCH($Q455&amp;"/"&amp;O$348,$2:$2,0),FALSE),IFERROR(VLOOKUP($B$453,$4:$126,MATCH($Q454&amp;"/"&amp;O$348,$2:$2,0),FALSE),""))))</f>
        <v>1252024.01</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f>+N457/N$402</f>
        <v>0.28882897682294334</v>
      </c>
      <c r="O458" s="12">
        <f>+O457/O$402</f>
        <v>0.5931252080783791</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f t="shared" si="45"/>
        <v>762961.37</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f t="shared" si="45"/>
        <v>798450.76</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f t="shared" si="45"/>
        <v>626273</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f t="shared" si="45"/>
        <v>730803.93</v>
      </c>
      <c r="O464" s="18">
        <f t="shared" si="45"/>
        <v>850608.05</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f>IF(O462="",O461*4,IF(O463="",(O462+O461)*2,IF(O464="",((O463+O462+O461)/3)*4,SUM(O461:O464))))</f>
        <v>3038293.1799999997</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f t="shared" si="48"/>
        <v>885.55</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f t="shared" si="48"/>
        <v>1080.52</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f t="shared" si="48"/>
        <v>1529.96</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f t="shared" si="48"/>
        <v>1090.26</v>
      </c>
      <c r="O471" s="18">
        <f t="shared" si="48"/>
        <v>1211</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f>IF(O469="",O468*4,IF(O470="",(O469+O468)*2,IF(O471="",((O470+O469+O468)/3)*4,SUM(O468:O471))))</f>
        <v>4707.03</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f t="shared" si="56"/>
        <v>763846.92</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f t="shared" si="56"/>
        <v>799531.28</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f t="shared" si="56"/>
        <v>627802.96</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f t="shared" si="56"/>
        <v>731894.19</v>
      </c>
      <c r="O495" s="7">
        <f t="shared" si="56"/>
        <v>851819.05</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f>IF(O493="",O492*4,IF(O494="",(O493+O492)*2,IF(O495="",((O494+O493+O492)/3)*4,SUM(O492:O495))))</f>
        <v>3043000.21</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f t="shared" si="58"/>
        <v>620539.55000000005</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f t="shared" si="58"/>
        <v>645468.14</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f t="shared" si="58"/>
        <v>522538.41</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f t="shared" si="58"/>
        <v>612064.31000000006</v>
      </c>
      <c r="O502" s="18">
        <f t="shared" si="58"/>
        <v>708112.86</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f>IF(O500="",O499*4,IF(O501="",(O500+O499)*2,IF(O502="",((O501+O500+O499)/3)*4,SUM(O499:O502))))</f>
        <v>2496658.96</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f t="shared" si="60"/>
        <v>0.82173075871499679</v>
      </c>
      <c r="P504" s="6"/>
      <c r="Q504" s="11" t="s">
        <v>390</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f t="shared" si="62"/>
        <v>142421.81999999995</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f t="shared" si="62"/>
        <v>152982.62</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f t="shared" si="62"/>
        <v>103734.59000000003</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f t="shared" si="62"/>
        <v>118739.62</v>
      </c>
      <c r="O510" s="18">
        <f t="shared" si="62"/>
        <v>142495.19000000006</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f t="shared" si="62"/>
        <v>541634.21999999974</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f t="shared" si="63"/>
        <v>0.17826924128500324</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f t="shared" si="65"/>
        <v>44112.52</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f t="shared" si="65"/>
        <v>50371.51</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f t="shared" si="65"/>
        <v>46909.94</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f t="shared" si="65"/>
        <v>43837.55</v>
      </c>
      <c r="O519" s="18">
        <f t="shared" si="65"/>
        <v>62398.8</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f>IF(O517="",O516*4,IF(O518="",(O517+O516)*2,IF(O519="",((O518+O517+O516)/3)*4,SUM(O516:O519))))</f>
        <v>203792.77000000002</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f>+O520/(O$465+O$472)</f>
        <v>6.6971000964866856E-2</v>
      </c>
      <c r="P521" s="6"/>
      <c r="Q521" s="11" t="s">
        <v>390</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f t="shared" si="69"/>
        <v>22472.63</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f t="shared" si="69"/>
        <v>22098.89</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f t="shared" si="69"/>
        <v>25225.08</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f t="shared" si="69"/>
        <v>22220.68</v>
      </c>
      <c r="O527" s="18">
        <f t="shared" si="69"/>
        <v>23564.65</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f>IF(O525="",O524*4,IF(O526="",(O525+O524)*2,IF(O527="",((O526+O525+O524)/3)*4,SUM(O524:O527))))</f>
        <v>93361.25</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f t="shared" si="71"/>
        <v>3.0680658415071227E-2</v>
      </c>
      <c r="P529" s="6"/>
      <c r="Q529" s="11" t="s">
        <v>390</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f t="shared" si="73"/>
        <v>66585.149999999994</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f t="shared" si="73"/>
        <v>72470.399999999994</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f t="shared" si="73"/>
        <v>72135.03</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f t="shared" si="73"/>
        <v>66058.23</v>
      </c>
      <c r="O535" s="18">
        <f t="shared" si="73"/>
        <v>85963.45</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f>IF(O533="",O532*4,IF(O534="",(O533+O532)*2,IF(O535="",((O534+O533+O532)/3)*4,SUM(O532:O535))))</f>
        <v>297154.02999999997</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f t="shared" si="75"/>
        <v>9.7651662666168537E-2</v>
      </c>
      <c r="P537" s="6"/>
      <c r="Q537" s="11" t="s">
        <v>390</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f t="shared" si="77"/>
        <v>0</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f t="shared" si="77"/>
        <v>0</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f t="shared" si="77"/>
        <v>0</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f t="shared" si="77"/>
        <v>0</v>
      </c>
      <c r="O543" s="18">
        <f t="shared" si="77"/>
        <v>0</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f>IF(O541="",O540*4,IF(O542="",(O541+O540)*2,IF(O543="",((O542+O541+O540)/3)*4,SUM(O540:O543))))</f>
        <v>0</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f t="shared" si="80"/>
        <v>76722.219999999943</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f t="shared" si="80"/>
        <v>81592.739999999991</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f t="shared" si="80"/>
        <v>33129.520000000033</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f t="shared" si="80"/>
        <v>53771.649999999994</v>
      </c>
      <c r="O550" s="18">
        <f t="shared" si="80"/>
        <v>57742.740000000063</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f t="shared" si="80"/>
        <v>249187.2199999998</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f t="shared" si="81"/>
        <v>8.1888663425363301E-2</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f t="shared" si="83"/>
        <v>101081.40999999995</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f t="shared" si="84"/>
        <v>105875.73999999999</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f t="shared" si="84"/>
        <v>57181.600000000035</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f t="shared" si="84"/>
        <v>81696.670000000056</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f t="shared" si="85"/>
        <v>345835.41999999981</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f t="shared" si="86"/>
        <v>0.11364948936365663</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f t="shared" si="88"/>
        <v>6369.03</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f t="shared" si="88"/>
        <v>5005.95</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f t="shared" si="88"/>
        <v>2858.89</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f t="shared" si="88"/>
        <v>6064.55</v>
      </c>
      <c r="O566" s="18">
        <f t="shared" si="88"/>
        <v>2562.17</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f>IF(O564="",O563*4,IF(O565="",(O564+O563)*2,IF(O566="",((O565+O564+O563)/3)*4,SUM(O563:O566))))</f>
        <v>16796.04</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f t="shared" si="90"/>
        <v>5.5195658366385732E-3</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f t="shared" si="91"/>
        <v>70353.189999999944</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f t="shared" si="91"/>
        <v>76586.789999999994</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f t="shared" si="91"/>
        <v>30270.630000000034</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f t="shared" si="91"/>
        <v>47707.099999999991</v>
      </c>
      <c r="O573" s="18">
        <f t="shared" si="91"/>
        <v>55180.570000000065</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f>IFERROR(O551-O567,"")</f>
        <v>232391.17999999979</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f t="shared" si="93"/>
        <v>7.6369097588724719E-2</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f t="shared" si="94"/>
        <v>14246.75</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f t="shared" si="94"/>
        <v>9693.8799999999992</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f t="shared" si="94"/>
        <v>6133.9</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f t="shared" si="94"/>
        <v>9853.6</v>
      </c>
      <c r="O580" s="18">
        <f t="shared" si="94"/>
        <v>11205.18</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f>IF(O578="",O577*4,IF(O579="",(O578+O577)*2,IF(O580="",((O579+O578+O577)/3)*4,SUM(O577:O580))))</f>
        <v>41279.71</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f>+O581/O$574</f>
        <v>0.17763027839524734</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f t="shared" si="97"/>
        <v>56106.46</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f t="shared" si="97"/>
        <v>66892.91</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f t="shared" si="97"/>
        <v>24136.73</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f t="shared" si="97"/>
        <v>37853.5</v>
      </c>
      <c r="O587" s="18">
        <f t="shared" si="97"/>
        <v>43975.39</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f>IF(O585="",O584*4,IF(O586="",(O585+O584)*2,IF(O587="",((O586+O585+O584)/3)*4,SUM(O584:O587))))</f>
        <v>191111.49</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f t="shared" si="99"/>
        <v>6.2803640095706742E-2</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f t="shared" si="101"/>
        <v>24359.19</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f t="shared" si="101"/>
        <v>48642.19</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f t="shared" si="101"/>
        <v>72694.27</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f>IFERROR(VLOOKUP($B$592,$221:$343,MATCH($Q596&amp;"/"&amp;N$348,$219:$219,0),FALSE),IFERROR((VLOOKUP($B$592,$221:$343,MATCH($Q595&amp;"/"&amp;N$348,$219:$219,0),FALSE)/3)*4,IFERROR(VLOOKUP($B$592,$221:$343,MATCH($Q594&amp;"/"&amp;N$348,$219:$219,0),FALSE)*2,IFERROR(VLOOKUP($B$592,$221:$343,MATCH($Q593&amp;"/"&amp;N$348,$219:$219,0),FALSE)*4,""))))</f>
        <v>106048.09</v>
      </c>
      <c r="O596" s="8">
        <f>IFERROR(VLOOKUP($B$592,$221:$343,MATCH($Q596&amp;"/"&amp;O$348,$219:$219,0),FALSE),IFERROR((VLOOKUP($B$592,$221:$343,MATCH($Q595&amp;"/"&amp;O$348,$219:$219,0),FALSE)/3)*4,IFERROR(VLOOKUP($B$592,$221:$343,MATCH($Q594&amp;"/"&amp;O$348,$219:$219,0),FALSE)*2,IFERROR(VLOOKUP($B$592,$221:$343,MATCH($Q593&amp;"/"&amp;O$348,$219:$219,0),FALSE)*4,""))))</f>
        <v>96648.2</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f t="shared" si="102"/>
        <v>3.1760825938293318E-2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f t="shared" si="103"/>
        <v>38281.760000000002</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f t="shared" si="103"/>
        <v>99110.9</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f t="shared" si="103"/>
        <v>107643.71</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f t="shared" si="103"/>
        <v>276849.23</v>
      </c>
      <c r="O602" s="8">
        <f t="shared" si="103"/>
        <v>191794.48</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f>IFERROR(O602/O$588,IFERROR(O601/O$588,IFERROR(O600/O$588,O599/O$588)))</f>
        <v>1.0035737777984988</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f t="shared" si="105"/>
        <v>34255.96</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f t="shared" si="105"/>
        <v>87769.51</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f t="shared" si="105"/>
        <v>82170.700000000012</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f t="shared" si="106"/>
        <v>242002.18</v>
      </c>
      <c r="O608" s="18">
        <f t="shared" si="105"/>
        <v>158310.43</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f t="shared" si="107"/>
        <v>-4025.8</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f t="shared" si="107"/>
        <v>-11341.39</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f t="shared" si="107"/>
        <v>-25473.01</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f t="shared" si="107"/>
        <v>-34847.050000000003</v>
      </c>
      <c r="O614" s="8">
        <f t="shared" si="107"/>
        <v>-33484.050000000003</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f t="shared" si="108"/>
        <v>-4025.8</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f t="shared" si="108"/>
        <v>-11025.04</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f t="shared" si="108"/>
        <v>-24549.17</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f t="shared" si="108"/>
        <v>-34795.65</v>
      </c>
      <c r="O619" s="8">
        <f t="shared" si="108"/>
        <v>-32561.22</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f t="shared" si="109"/>
        <v>-34594.28</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f t="shared" si="109"/>
        <v>420276.66</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f t="shared" si="109"/>
        <v>317102.64</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f t="shared" si="109"/>
        <v>-249710.88</v>
      </c>
      <c r="O624" s="7">
        <f t="shared" si="109"/>
        <v>290161.90000000002</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f t="shared" si="110"/>
        <v>-338.31</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f t="shared" si="110"/>
        <v>508362.52</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f t="shared" si="110"/>
        <v>400197.17</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f t="shared" si="110"/>
        <v>-7657.31</v>
      </c>
      <c r="O629" s="8">
        <f t="shared" si="110"/>
        <v>449395.17</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f t="shared" si="111"/>
        <v>9.05358374656242E-2</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f t="shared" si="112"/>
        <v>0.13062731243163284</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f t="shared" si="113"/>
        <v>0.15264203279935501</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f t="shared" si="114"/>
        <v>0.71535061544030398</v>
      </c>
      <c r="O636" s="27">
        <f>O378/O414</f>
        <v>1.8257789649883431</v>
      </c>
      <c r="P636" s="6"/>
      <c r="Q636" s="89" t="s">
        <v>392</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f t="shared" si="115"/>
        <v>0.53630442317924165</v>
      </c>
      <c r="O637" s="27">
        <f>(O378-O372)/O414</f>
        <v>1.5251643288152292</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f t="shared" si="116"/>
        <v>1.3397808805539975</v>
      </c>
      <c r="O639" s="27">
        <f>O432/O457</f>
        <v>0.25298602700119144</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f>O432/O588</f>
        <v>1.6573811443780799</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f>365/(O465/((O366+N366)/2))</f>
        <v>54.643448784952355</v>
      </c>
      <c r="P642" s="40"/>
      <c r="Q642" s="41" t="s">
        <v>60</v>
      </c>
    </row>
    <row r="643" spans="2:17">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f>365/(O503/((O372+N372)/2))</f>
        <v>24.170546144596376</v>
      </c>
      <c r="P643" s="40"/>
      <c r="Q643" s="41" t="s">
        <v>61</v>
      </c>
    </row>
    <row r="644" spans="2:17">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f>365/(O503/((O408+N408)/2))</f>
        <v>62.675209182354656</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f>O643+O642-O644</f>
        <v>16.138785747194071</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t="e">
        <v>#N/A</v>
      </c>
      <c r="C647" s="139" t="e">
        <v>#N/A</v>
      </c>
      <c r="D647" s="139" t="e">
        <v>#N/A</v>
      </c>
      <c r="E647" s="139" t="e">
        <v>#N/A</v>
      </c>
      <c r="F647" s="139" t="e">
        <v>#N/A</v>
      </c>
      <c r="G647" s="139" t="e">
        <v>#N/A</v>
      </c>
      <c r="H647" s="139" t="e">
        <v>#N/A</v>
      </c>
      <c r="I647" s="139" t="e">
        <v>#N/A</v>
      </c>
      <c r="J647" s="139" t="e">
        <v>#N/A</v>
      </c>
      <c r="K647" s="139" t="e">
        <v>#N/A</v>
      </c>
      <c r="L647" s="139" t="e">
        <v>#N/A</v>
      </c>
      <c r="M647" s="139" t="e">
        <v>#N/A</v>
      </c>
      <c r="N647" s="140" t="e">
        <v>#N/A</v>
      </c>
      <c r="O647" s="140">
        <v>300000</v>
      </c>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#N/A</v>
      </c>
      <c r="O648" s="13">
        <f t="shared" si="122"/>
        <v>4.1734133666666668</v>
      </c>
      <c r="P648" s="6"/>
      <c r="Q648" s="90" t="s">
        <v>44</v>
      </c>
    </row>
    <row r="649" spans="2:17">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t="e">
        <f t="shared" si="123"/>
        <v>#N/A</v>
      </c>
      <c r="N649" s="13" t="e">
        <f t="shared" si="123"/>
        <v>#VALUE!</v>
      </c>
      <c r="O649" s="13">
        <f t="shared" si="123"/>
        <v>0.63703829999999995</v>
      </c>
      <c r="P649" s="6"/>
      <c r="Q649" s="89" t="s">
        <v>45</v>
      </c>
    </row>
    <row r="650" spans="2:17">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t="e">
        <f>+N649/M649-1</f>
        <v>#VALUE!</v>
      </c>
      <c r="O650" s="93" t="e">
        <f>+O649/N649-1</f>
        <v>#VALUE!</v>
      </c>
      <c r="P650" s="31"/>
      <c r="Q650" s="94" t="s">
        <v>46</v>
      </c>
    </row>
    <row r="651" spans="2:17">
      <c r="B651" s="138">
        <v>0</v>
      </c>
      <c r="C651" s="138">
        <v>0</v>
      </c>
      <c r="D651" s="138">
        <v>0</v>
      </c>
      <c r="E651" s="138">
        <v>0</v>
      </c>
      <c r="F651" s="138">
        <v>0</v>
      </c>
      <c r="G651" s="138">
        <v>0</v>
      </c>
      <c r="H651" s="138">
        <v>0</v>
      </c>
      <c r="I651" s="138">
        <v>0</v>
      </c>
      <c r="J651" s="138">
        <v>0</v>
      </c>
      <c r="K651" s="138">
        <v>0</v>
      </c>
      <c r="L651" s="138">
        <v>0</v>
      </c>
      <c r="M651" s="138">
        <v>0</v>
      </c>
      <c r="N651" s="138">
        <v>0</v>
      </c>
      <c r="O651" s="138"/>
      <c r="P651" s="6"/>
      <c r="Q651" s="90" t="s">
        <v>47</v>
      </c>
    </row>
    <row r="652" spans="2:17">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t="e">
        <f t="shared" si="125"/>
        <v>#N/A</v>
      </c>
      <c r="N652" s="93" t="e">
        <f t="shared" si="125"/>
        <v>#N/A</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t="e">
        <f t="shared" si="126"/>
        <v>#N/A</v>
      </c>
      <c r="N653" s="97" t="e">
        <f>+N651/N649</f>
        <v>#VALUE!</v>
      </c>
      <c r="O653" s="97">
        <f>+O651/O649</f>
        <v>0</v>
      </c>
      <c r="P653" s="28"/>
      <c r="Q653" s="98" t="s">
        <v>49</v>
      </c>
    </row>
    <row r="654" spans="2:17">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t="e">
        <f t="shared" si="127"/>
        <v>#N/A</v>
      </c>
      <c r="N654" s="16" t="e">
        <f>+N661*N647</f>
        <v>#N/A</v>
      </c>
      <c r="O654" s="16">
        <f>+O661*O647</f>
        <v>6450000</v>
      </c>
      <c r="P654" s="6"/>
      <c r="Q654" s="89" t="s">
        <v>50</v>
      </c>
    </row>
    <row r="655" spans="2:17">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t="e">
        <f t="shared" si="128"/>
        <v>#N/A</v>
      </c>
      <c r="N655" s="34" t="e">
        <f>+N661/N$648</f>
        <v>#N/A</v>
      </c>
      <c r="O655" s="34">
        <f>+O661/O$648</f>
        <v>5.1516583935159517</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t="e">
        <f t="shared" si="129"/>
        <v>#N/A</v>
      </c>
      <c r="N656" s="34" t="e">
        <f>+N661/N$649</f>
        <v>#N/A</v>
      </c>
      <c r="O656" s="34">
        <f>+O661/O$649</f>
        <v>33.749933088795451</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t="e">
        <f t="shared" si="130"/>
        <v>#N/A</v>
      </c>
      <c r="N657" s="34" t="e">
        <f t="shared" si="130"/>
        <v>#N/A</v>
      </c>
      <c r="O657" s="34" t="e">
        <f t="shared" si="130"/>
        <v>#VALUE!</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t="e">
        <f t="shared" si="131"/>
        <v>#N/A</v>
      </c>
      <c r="N658" s="34" t="e">
        <f t="shared" si="131"/>
        <v>#N/A</v>
      </c>
      <c r="O658" s="34">
        <f t="shared" si="131"/>
        <v>2.1229024382696342</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25">
      <c r="A659" s="99"/>
      <c r="B659" s="138" t="e">
        <v>#N/A</v>
      </c>
      <c r="C659" s="138" t="e">
        <v>#N/A</v>
      </c>
      <c r="D659" s="138" t="e">
        <v>#N/A</v>
      </c>
      <c r="E659" s="138" t="e">
        <v>#N/A</v>
      </c>
      <c r="F659" s="138" t="e">
        <v>#N/A</v>
      </c>
      <c r="G659" s="138" t="e">
        <v>#N/A</v>
      </c>
      <c r="H659" s="138" t="e">
        <v>#N/A</v>
      </c>
      <c r="I659" s="138" t="e">
        <v>#N/A</v>
      </c>
      <c r="J659" s="138" t="e">
        <v>#N/A</v>
      </c>
      <c r="K659" s="138" t="e">
        <v>#N/A</v>
      </c>
      <c r="L659" s="138" t="e">
        <v>#N/A</v>
      </c>
      <c r="M659" s="138" t="e">
        <v>#N/A</v>
      </c>
      <c r="N659" s="145" t="e">
        <v>#N/A</v>
      </c>
      <c r="O659" s="145">
        <v>25.75</v>
      </c>
      <c r="P659" s="31"/>
      <c r="Q659" s="37" t="s">
        <v>55</v>
      </c>
    </row>
    <row r="660" spans="1:17" s="71" customFormat="1" ht="14.25">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t="e">
        <v>#N/A</v>
      </c>
      <c r="N660" s="145" t="e">
        <v>#N/A</v>
      </c>
      <c r="O660" s="145">
        <v>13</v>
      </c>
      <c r="P660" s="38"/>
      <c r="Q660" s="39" t="s">
        <v>56</v>
      </c>
    </row>
    <row r="661" spans="1:17" s="3" customFormat="1" ht="14.25">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t="e">
        <v>#N/A</v>
      </c>
      <c r="N661" s="147" t="e">
        <v>#N/A</v>
      </c>
      <c r="O661" s="149" t="str">
        <f>VLOOKUP($P661,Price!$A$1:$F$1200,6,FALSE)</f>
        <v>21.50</v>
      </c>
      <c r="P661" s="148" t="s">
        <v>337</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t="e">
        <f t="shared" si="132"/>
        <v>#N/A</v>
      </c>
      <c r="O663" s="104" t="e">
        <f t="shared" si="132"/>
        <v>#VALUE!</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c r="B669" s="105"/>
      <c r="D669" s="105"/>
      <c r="F669" s="105"/>
      <c r="H669" s="105"/>
      <c r="I669" s="96"/>
      <c r="J669" s="95"/>
      <c r="K669" s="96"/>
      <c r="L669" s="95"/>
      <c r="M669" s="96"/>
      <c r="N669" s="97" t="e">
        <f>N664/N661-1</f>
        <v>#N/A</v>
      </c>
      <c r="O669" s="97">
        <f>O664/O661-1</f>
        <v>-1</v>
      </c>
      <c r="P669" s="28"/>
      <c r="Q669" s="98" t="s">
        <v>71</v>
      </c>
    </row>
    <row r="670" spans="1:17">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t="e">
        <f t="shared" si="136"/>
        <v>#N/A</v>
      </c>
      <c r="N673" s="60" t="e">
        <f t="shared" si="136"/>
        <v>#N/A</v>
      </c>
      <c r="O673" s="60">
        <f t="shared" si="136"/>
        <v>21.5</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t="e">
        <f t="shared" si="139"/>
        <v>#N/A</v>
      </c>
      <c r="N677" s="60" t="e">
        <f t="shared" si="139"/>
        <v>#N/A</v>
      </c>
      <c r="O677" s="60">
        <f t="shared" si="139"/>
        <v>21.5</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t="e">
        <f t="shared" si="142"/>
        <v>#N/A</v>
      </c>
      <c r="N681" s="60" t="e">
        <f t="shared" si="142"/>
        <v>#N/A</v>
      </c>
      <c r="O681" s="60">
        <f t="shared" si="142"/>
        <v>21.5</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t="e">
        <f t="shared" si="145"/>
        <v>#N/A</v>
      </c>
      <c r="N685" s="60" t="e">
        <f t="shared" si="145"/>
        <v>#N/A</v>
      </c>
      <c r="O685" s="60">
        <f t="shared" si="145"/>
        <v>21.5</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t="e">
        <f t="shared" si="148"/>
        <v>#N/A</v>
      </c>
      <c r="N689" s="60" t="e">
        <f t="shared" si="148"/>
        <v>#N/A</v>
      </c>
      <c r="O689" s="60">
        <f t="shared" si="148"/>
        <v>21.5</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t="e">
        <f t="shared" si="151"/>
        <v>#N/A</v>
      </c>
      <c r="N693" s="60" t="e">
        <f t="shared" si="151"/>
        <v>#N/A</v>
      </c>
      <c r="O693" s="60">
        <f t="shared" si="151"/>
        <v>21.5</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t="e">
        <f t="shared" si="154"/>
        <v>#N/A</v>
      </c>
      <c r="N697" s="60" t="e">
        <f t="shared" si="154"/>
        <v>#N/A</v>
      </c>
      <c r="O697" s="60">
        <f t="shared" si="154"/>
        <v>21.5</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c r="B701" s="58"/>
      <c r="C701" s="59"/>
      <c r="D701" s="59"/>
      <c r="E701" s="59"/>
      <c r="F701" s="59"/>
      <c r="G701" s="59"/>
      <c r="H701" s="59"/>
      <c r="I701" s="59" t="e">
        <f t="shared" ref="I701:O701" si="157">+I$661+I700</f>
        <v>#N/A</v>
      </c>
      <c r="J701" s="59" t="e">
        <f t="shared" si="157"/>
        <v>#N/A</v>
      </c>
      <c r="K701" s="59" t="e">
        <f t="shared" si="157"/>
        <v>#N/A</v>
      </c>
      <c r="L701" s="59" t="e">
        <f t="shared" si="157"/>
        <v>#N/A</v>
      </c>
      <c r="M701" s="59" t="e">
        <f t="shared" si="157"/>
        <v>#N/A</v>
      </c>
      <c r="N701" s="60" t="e">
        <f t="shared" si="157"/>
        <v>#N/A</v>
      </c>
      <c r="O701" s="60">
        <f t="shared" si="157"/>
        <v>21.5</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t="e">
        <f t="shared" ref="J705:O705" si="159">+J$661+J704</f>
        <v>#N/A</v>
      </c>
      <c r="K705" s="59" t="e">
        <f t="shared" si="159"/>
        <v>#N/A</v>
      </c>
      <c r="L705" s="59" t="e">
        <f t="shared" si="159"/>
        <v>#N/A</v>
      </c>
      <c r="M705" s="59" t="e">
        <f t="shared" si="159"/>
        <v>#N/A</v>
      </c>
      <c r="N705" s="60" t="e">
        <f t="shared" si="159"/>
        <v>#N/A</v>
      </c>
      <c r="O705" s="60">
        <f t="shared" si="159"/>
        <v>21.5</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t="e">
        <f>+K$661+K708</f>
        <v>#N/A</v>
      </c>
      <c r="L709" s="77" t="e">
        <f>+L$661+L708</f>
        <v>#N/A</v>
      </c>
      <c r="M709" s="77" t="e">
        <f>+M$661+M708</f>
        <v>#N/A</v>
      </c>
      <c r="N709" s="78" t="e">
        <f>+N$661+N708</f>
        <v>#N/A</v>
      </c>
      <c r="O709" s="78">
        <f>+O$661+O708</f>
        <v>21.5</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t="e">
        <f>+L$661+L712</f>
        <v>#N/A</v>
      </c>
      <c r="M713" s="77" t="e">
        <f>+M$661+M712</f>
        <v>#N/A</v>
      </c>
      <c r="N713" s="78" t="e">
        <f>+N$661+N712</f>
        <v>#N/A</v>
      </c>
      <c r="O713" s="78">
        <f>+O$661+O712</f>
        <v>21.5</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t="e">
        <f>+M$661+M716</f>
        <v>#N/A</v>
      </c>
      <c r="N717" s="78" t="e">
        <f>+N$661+N716</f>
        <v>#N/A</v>
      </c>
      <c r="O717" s="78">
        <f>+O$661+O716</f>
        <v>21.5</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#N/A</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t="e">
        <f>+N$661+N720</f>
        <v>#N/A</v>
      </c>
      <c r="O721" s="78">
        <f>+O$661+O720</f>
        <v>21.5</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0279" priority="1192" operator="lessThan">
      <formula>0</formula>
    </cfRule>
  </conditionalFormatting>
  <conditionalFormatting sqref="P583">
    <cfRule type="cellIs" dxfId="10278" priority="1187" operator="lessThan">
      <formula>0</formula>
    </cfRule>
  </conditionalFormatting>
  <conditionalFormatting sqref="B348:N348">
    <cfRule type="cellIs" dxfId="10277" priority="1186" operator="lessThan">
      <formula>0</formula>
    </cfRule>
  </conditionalFormatting>
  <conditionalFormatting sqref="P514:P515">
    <cfRule type="cellIs" dxfId="10276" priority="1188" operator="lessThan">
      <formula>0</formula>
    </cfRule>
  </conditionalFormatting>
  <conditionalFormatting sqref="P523 Q529 Q539:Q545">
    <cfRule type="cellIs" dxfId="10275" priority="1189" operator="lessThan">
      <formula>0</formula>
    </cfRule>
  </conditionalFormatting>
  <conditionalFormatting sqref="P531">
    <cfRule type="cellIs" dxfId="10274" priority="1190" operator="lessThan">
      <formula>0</formula>
    </cfRule>
  </conditionalFormatting>
  <conditionalFormatting sqref="P562">
    <cfRule type="cellIs" dxfId="10273" priority="1191" operator="lessThan">
      <formula>0</formula>
    </cfRule>
  </conditionalFormatting>
  <conditionalFormatting sqref="B348:N348">
    <cfRule type="cellIs" dxfId="10272" priority="1185" operator="lessThan">
      <formula>0</formula>
    </cfRule>
  </conditionalFormatting>
  <conditionalFormatting sqref="Q588">
    <cfRule type="cellIs" dxfId="10271" priority="1170" operator="lessThan">
      <formula>0</formula>
    </cfRule>
  </conditionalFormatting>
  <conditionalFormatting sqref="Q499:Q502">
    <cfRule type="cellIs" dxfId="10270" priority="1184" operator="lessThan">
      <formula>0</formula>
    </cfRule>
  </conditionalFormatting>
  <conditionalFormatting sqref="Q503">
    <cfRule type="cellIs" dxfId="10269" priority="1183" operator="lessThan">
      <formula>0</formula>
    </cfRule>
  </conditionalFormatting>
  <conditionalFormatting sqref="Q503">
    <cfRule type="cellIs" dxfId="10268" priority="1182" operator="lessThan">
      <formula>0</formula>
    </cfRule>
  </conditionalFormatting>
  <conditionalFormatting sqref="B514">
    <cfRule type="cellIs" dxfId="10267" priority="1180" operator="lessThan">
      <formula>0</formula>
    </cfRule>
  </conditionalFormatting>
  <conditionalFormatting sqref="B531">
    <cfRule type="cellIs" dxfId="10266" priority="1179" operator="lessThan">
      <formula>0</formula>
    </cfRule>
  </conditionalFormatting>
  <conditionalFormatting sqref="Q520">
    <cfRule type="cellIs" dxfId="10265" priority="1178" operator="lessThan">
      <formula>0</formula>
    </cfRule>
  </conditionalFormatting>
  <conditionalFormatting sqref="Q520">
    <cfRule type="cellIs" dxfId="10264" priority="1177" operator="lessThan">
      <formula>0</formula>
    </cfRule>
  </conditionalFormatting>
  <conditionalFormatting sqref="Q567">
    <cfRule type="cellIs" dxfId="10263" priority="1172" operator="lessThan">
      <formula>0</formula>
    </cfRule>
  </conditionalFormatting>
  <conditionalFormatting sqref="B523 B515">
    <cfRule type="cellIs" dxfId="10262" priority="1181" operator="lessThan">
      <formula>0</formula>
    </cfRule>
  </conditionalFormatting>
  <conditionalFormatting sqref="Q528">
    <cfRule type="cellIs" dxfId="10261" priority="1175" operator="lessThan">
      <formula>0</formula>
    </cfRule>
  </conditionalFormatting>
  <conditionalFormatting sqref="Q536">
    <cfRule type="cellIs" dxfId="10260" priority="1174" operator="lessThan">
      <formula>0</formula>
    </cfRule>
  </conditionalFormatting>
  <conditionalFormatting sqref="Q536">
    <cfRule type="cellIs" dxfId="10259" priority="1173" operator="lessThan">
      <formula>0</formula>
    </cfRule>
  </conditionalFormatting>
  <conditionalFormatting sqref="P539">
    <cfRule type="cellIs" dxfId="10258" priority="1161" operator="lessThan">
      <formula>0</formula>
    </cfRule>
  </conditionalFormatting>
  <conditionalFormatting sqref="Q528">
    <cfRule type="cellIs" dxfId="10257" priority="1176" operator="lessThan">
      <formula>0</formula>
    </cfRule>
  </conditionalFormatting>
  <conditionalFormatting sqref="Q567">
    <cfRule type="cellIs" dxfId="10256" priority="1171" operator="lessThan">
      <formula>0</formula>
    </cfRule>
  </conditionalFormatting>
  <conditionalFormatting sqref="P584:P587">
    <cfRule type="cellIs" dxfId="10255" priority="1163" operator="lessThan">
      <formula>0</formula>
    </cfRule>
  </conditionalFormatting>
  <conditionalFormatting sqref="P563:P566">
    <cfRule type="cellIs" dxfId="10254" priority="1164" operator="lessThan">
      <formula>0</formula>
    </cfRule>
  </conditionalFormatting>
  <conditionalFormatting sqref="Q366">
    <cfRule type="cellIs" dxfId="10253" priority="1126" operator="lessThan">
      <formula>0</formula>
    </cfRule>
  </conditionalFormatting>
  <conditionalFormatting sqref="Q588">
    <cfRule type="cellIs" dxfId="10252" priority="1169" operator="lessThan">
      <formula>0</formula>
    </cfRule>
  </conditionalFormatting>
  <conditionalFormatting sqref="Q544">
    <cfRule type="cellIs" dxfId="10251" priority="1160" operator="lessThan">
      <formula>0</formula>
    </cfRule>
  </conditionalFormatting>
  <conditionalFormatting sqref="J353:N354 K351:N352">
    <cfRule type="cellIs" dxfId="10250" priority="1149" operator="lessThan">
      <formula>0</formula>
    </cfRule>
  </conditionalFormatting>
  <conditionalFormatting sqref="P516:P519">
    <cfRule type="cellIs" dxfId="10249" priority="1168" operator="lessThan">
      <formula>0</formula>
    </cfRule>
  </conditionalFormatting>
  <conditionalFormatting sqref="P524:P527">
    <cfRule type="cellIs" dxfId="10248" priority="1167" operator="lessThan">
      <formula>0</formula>
    </cfRule>
  </conditionalFormatting>
  <conditionalFormatting sqref="P539:P543">
    <cfRule type="cellIs" dxfId="10247" priority="1166" operator="lessThan">
      <formula>0</formula>
    </cfRule>
  </conditionalFormatting>
  <conditionalFormatting sqref="P532:P535">
    <cfRule type="cellIs" dxfId="10246" priority="1165" operator="lessThan">
      <formula>0</formula>
    </cfRule>
  </conditionalFormatting>
  <conditionalFormatting sqref="Q544">
    <cfRule type="cellIs" dxfId="10245" priority="1159" operator="lessThan">
      <formula>0</formula>
    </cfRule>
  </conditionalFormatting>
  <conditionalFormatting sqref="Q354">
    <cfRule type="cellIs" dxfId="10244" priority="1142" operator="lessThan">
      <formula>0</formula>
    </cfRule>
  </conditionalFormatting>
  <conditionalFormatting sqref="Q540:Q543 B539">
    <cfRule type="cellIs" dxfId="10243" priority="1162" operator="lessThan">
      <formula>0</formula>
    </cfRule>
  </conditionalFormatting>
  <conditionalFormatting sqref="P555:P558">
    <cfRule type="cellIs" dxfId="10242" priority="1154" operator="lessThan">
      <formula>0</formula>
    </cfRule>
  </conditionalFormatting>
  <conditionalFormatting sqref="Q555:Q558 Q560">
    <cfRule type="cellIs" dxfId="10241" priority="1157" operator="lessThan">
      <formula>0</formula>
    </cfRule>
  </conditionalFormatting>
  <conditionalFormatting sqref="Q559">
    <cfRule type="cellIs" dxfId="10240" priority="1156" operator="lessThan">
      <formula>0</formula>
    </cfRule>
  </conditionalFormatting>
  <conditionalFormatting sqref="Q468:Q472">
    <cfRule type="cellIs" dxfId="10239" priority="1153" operator="lessThan">
      <formula>0</formula>
    </cfRule>
  </conditionalFormatting>
  <conditionalFormatting sqref="Q559">
    <cfRule type="cellIs" dxfId="10238" priority="1155" operator="lessThan">
      <formula>0</formula>
    </cfRule>
  </conditionalFormatting>
  <conditionalFormatting sqref="J351">
    <cfRule type="cellIs" dxfId="10237" priority="1148" operator="lessThan">
      <formula>0</formula>
    </cfRule>
  </conditionalFormatting>
  <conditionalFormatting sqref="P540:P543">
    <cfRule type="cellIs" dxfId="10236" priority="1158" operator="lessThan">
      <formula>0</formula>
    </cfRule>
  </conditionalFormatting>
  <conditionalFormatting sqref="P349:Q350 Q351:Q353">
    <cfRule type="cellIs" dxfId="10235" priority="1152" operator="lessThan">
      <formula>0</formula>
    </cfRule>
  </conditionalFormatting>
  <conditionalFormatting sqref="Q396">
    <cfRule type="cellIs" dxfId="10234" priority="1079" operator="lessThan">
      <formula>0</formula>
    </cfRule>
  </conditionalFormatting>
  <conditionalFormatting sqref="B349">
    <cfRule type="cellIs" dxfId="10233" priority="1147" operator="lessThan">
      <formula>0</formula>
    </cfRule>
  </conditionalFormatting>
  <conditionalFormatting sqref="P393:P395">
    <cfRule type="cellIs" dxfId="10232" priority="1083" operator="lessThan">
      <formula>0</formula>
    </cfRule>
  </conditionalFormatting>
  <conditionalFormatting sqref="Q397">
    <cfRule type="cellIs" dxfId="10231" priority="1081" operator="lessThan">
      <formula>0</formula>
    </cfRule>
  </conditionalFormatting>
  <conditionalFormatting sqref="P349:P350">
    <cfRule type="cellIs" dxfId="10230" priority="1151" operator="lessThan">
      <formula>0</formula>
    </cfRule>
  </conditionalFormatting>
  <conditionalFormatting sqref="P351:P354">
    <cfRule type="cellIs" dxfId="10229" priority="1150" operator="lessThan">
      <formula>0</formula>
    </cfRule>
  </conditionalFormatting>
  <conditionalFormatting sqref="C397:M397">
    <cfRule type="cellIs" dxfId="10228" priority="1078" operator="lessThan">
      <formula>0</formula>
    </cfRule>
  </conditionalFormatting>
  <conditionalFormatting sqref="Q355">
    <cfRule type="cellIs" dxfId="10227" priority="1145" operator="lessThan">
      <formula>0</formula>
    </cfRule>
  </conditionalFormatting>
  <conditionalFormatting sqref="P398:Q398 Q399:Q401">
    <cfRule type="cellIs" dxfId="10226" priority="1077" operator="lessThan">
      <formula>0</formula>
    </cfRule>
  </conditionalFormatting>
  <conditionalFormatting sqref="P399:P401">
    <cfRule type="cellIs" dxfId="10225" priority="1075" operator="lessThan">
      <formula>0</formula>
    </cfRule>
  </conditionalFormatting>
  <conditionalFormatting sqref="H385">
    <cfRule type="cellIs" dxfId="10224" priority="1040" operator="lessThan">
      <formula>0</formula>
    </cfRule>
  </conditionalFormatting>
  <conditionalFormatting sqref="Q402">
    <cfRule type="cellIs" dxfId="10223" priority="1073" operator="lessThan">
      <formula>0</formula>
    </cfRule>
  </conditionalFormatting>
  <conditionalFormatting sqref="B350">
    <cfRule type="cellIs" dxfId="10222" priority="1146" operator="lessThan">
      <formula>0</formula>
    </cfRule>
  </conditionalFormatting>
  <conditionalFormatting sqref="J352">
    <cfRule type="cellIs" dxfId="10221" priority="1143" operator="lessThan">
      <formula>0</formula>
    </cfRule>
  </conditionalFormatting>
  <conditionalFormatting sqref="P355">
    <cfRule type="cellIs" dxfId="10220" priority="1144" operator="lessThan">
      <formula>0</formula>
    </cfRule>
  </conditionalFormatting>
  <conditionalFormatting sqref="P440">
    <cfRule type="cellIs" dxfId="10219" priority="1027" operator="lessThan">
      <formula>0</formula>
    </cfRule>
  </conditionalFormatting>
  <conditionalFormatting sqref="Q354">
    <cfRule type="cellIs" dxfId="10218" priority="1141" operator="lessThan">
      <formula>0</formula>
    </cfRule>
  </conditionalFormatting>
  <conditionalFormatting sqref="P356:Q356 Q357:Q359">
    <cfRule type="cellIs" dxfId="10217" priority="1140" operator="lessThan">
      <formula>0</formula>
    </cfRule>
  </conditionalFormatting>
  <conditionalFormatting sqref="P356">
    <cfRule type="cellIs" dxfId="10216" priority="1139" operator="lessThan">
      <formula>0</formula>
    </cfRule>
  </conditionalFormatting>
  <conditionalFormatting sqref="P357:P360">
    <cfRule type="cellIs" dxfId="10215" priority="1138" operator="lessThan">
      <formula>0</formula>
    </cfRule>
  </conditionalFormatting>
  <conditionalFormatting sqref="B356">
    <cfRule type="cellIs" dxfId="10214" priority="1137" operator="lessThan">
      <formula>0</formula>
    </cfRule>
  </conditionalFormatting>
  <conditionalFormatting sqref="Q361">
    <cfRule type="cellIs" dxfId="10213" priority="1136" operator="lessThan">
      <formula>0</formula>
    </cfRule>
  </conditionalFormatting>
  <conditionalFormatting sqref="Q360">
    <cfRule type="cellIs" dxfId="10212" priority="1135" operator="lessThan">
      <formula>0</formula>
    </cfRule>
  </conditionalFormatting>
  <conditionalFormatting sqref="Q360">
    <cfRule type="cellIs" dxfId="10211" priority="1134" operator="lessThan">
      <formula>0</formula>
    </cfRule>
  </conditionalFormatting>
  <conditionalFormatting sqref="P362:Q362 Q363:Q365">
    <cfRule type="cellIs" dxfId="10210" priority="1133" operator="lessThan">
      <formula>0</formula>
    </cfRule>
  </conditionalFormatting>
  <conditionalFormatting sqref="P362">
    <cfRule type="cellIs" dxfId="10209" priority="1132" operator="lessThan">
      <formula>0</formula>
    </cfRule>
  </conditionalFormatting>
  <conditionalFormatting sqref="J363">
    <cfRule type="cellIs" dxfId="10208" priority="1130" operator="lessThan">
      <formula>0</formula>
    </cfRule>
  </conditionalFormatting>
  <conditionalFormatting sqref="K363:N364 J365:M366">
    <cfRule type="cellIs" dxfId="10207" priority="1131" operator="lessThan">
      <formula>0</formula>
    </cfRule>
  </conditionalFormatting>
  <conditionalFormatting sqref="P368">
    <cfRule type="cellIs" dxfId="10206" priority="1123" operator="lessThan">
      <formula>0</formula>
    </cfRule>
  </conditionalFormatting>
  <conditionalFormatting sqref="Q367">
    <cfRule type="cellIs" dxfId="10205" priority="1128" operator="lessThan">
      <formula>0</formula>
    </cfRule>
  </conditionalFormatting>
  <conditionalFormatting sqref="B362">
    <cfRule type="cellIs" dxfId="10204" priority="1129" operator="lessThan">
      <formula>0</formula>
    </cfRule>
  </conditionalFormatting>
  <conditionalFormatting sqref="P405:P407">
    <cfRule type="cellIs" dxfId="10203" priority="1061" operator="lessThan">
      <formula>0</formula>
    </cfRule>
  </conditionalFormatting>
  <conditionalFormatting sqref="J364">
    <cfRule type="cellIs" dxfId="10202" priority="1127" operator="lessThan">
      <formula>0</formula>
    </cfRule>
  </conditionalFormatting>
  <conditionalFormatting sqref="Q366">
    <cfRule type="cellIs" dxfId="10201" priority="1125" operator="lessThan">
      <formula>0</formula>
    </cfRule>
  </conditionalFormatting>
  <conditionalFormatting sqref="P368:Q368 Q369:Q371">
    <cfRule type="cellIs" dxfId="10200" priority="1124" operator="lessThan">
      <formula>0</formula>
    </cfRule>
  </conditionalFormatting>
  <conditionalFormatting sqref="Q372">
    <cfRule type="cellIs" dxfId="10199" priority="1115" operator="lessThan">
      <formula>0</formula>
    </cfRule>
  </conditionalFormatting>
  <conditionalFormatting sqref="I370 K369:N370 C371:M372">
    <cfRule type="cellIs" dxfId="10198" priority="1122" operator="lessThan">
      <formula>0</formula>
    </cfRule>
  </conditionalFormatting>
  <conditionalFormatting sqref="I369">
    <cfRule type="cellIs" dxfId="10197" priority="1120" operator="lessThan">
      <formula>0</formula>
    </cfRule>
  </conditionalFormatting>
  <conditionalFormatting sqref="C369:J369">
    <cfRule type="cellIs" dxfId="10196" priority="1121" operator="lessThan">
      <formula>0</formula>
    </cfRule>
  </conditionalFormatting>
  <conditionalFormatting sqref="B368">
    <cfRule type="cellIs" dxfId="10195" priority="1119" operator="lessThan">
      <formula>0</formula>
    </cfRule>
  </conditionalFormatting>
  <conditionalFormatting sqref="Q373">
    <cfRule type="cellIs" dxfId="10194" priority="1118" operator="lessThan">
      <formula>0</formula>
    </cfRule>
  </conditionalFormatting>
  <conditionalFormatting sqref="P411:P413">
    <cfRule type="cellIs" dxfId="10193" priority="1054" operator="lessThan">
      <formula>0</formula>
    </cfRule>
  </conditionalFormatting>
  <conditionalFormatting sqref="C370:J370">
    <cfRule type="cellIs" dxfId="10192" priority="1117" operator="lessThan">
      <formula>0</formula>
    </cfRule>
  </conditionalFormatting>
  <conditionalFormatting sqref="Q372">
    <cfRule type="cellIs" dxfId="10191" priority="1116" operator="lessThan">
      <formula>0</formula>
    </cfRule>
  </conditionalFormatting>
  <conditionalFormatting sqref="P374:Q374 Q375:Q377">
    <cfRule type="cellIs" dxfId="10190" priority="1114" operator="lessThan">
      <formula>0</formula>
    </cfRule>
  </conditionalFormatting>
  <conditionalFormatting sqref="P374">
    <cfRule type="cellIs" dxfId="10189" priority="1113" operator="lessThan">
      <formula>0</formula>
    </cfRule>
  </conditionalFormatting>
  <conditionalFormatting sqref="P375:P377">
    <cfRule type="cellIs" dxfId="10188" priority="1112" operator="lessThan">
      <formula>0</formula>
    </cfRule>
  </conditionalFormatting>
  <conditionalFormatting sqref="I376 K375:N376 C377:M378">
    <cfRule type="cellIs" dxfId="10187" priority="1111" operator="lessThan">
      <formula>0</formula>
    </cfRule>
  </conditionalFormatting>
  <conditionalFormatting sqref="I375">
    <cfRule type="cellIs" dxfId="10186" priority="1109" operator="lessThan">
      <formula>0</formula>
    </cfRule>
  </conditionalFormatting>
  <conditionalFormatting sqref="C375:J375">
    <cfRule type="cellIs" dxfId="10185" priority="1110" operator="lessThan">
      <formula>0</formula>
    </cfRule>
  </conditionalFormatting>
  <conditionalFormatting sqref="B374">
    <cfRule type="cellIs" dxfId="10184" priority="1108" operator="lessThan">
      <formula>0</formula>
    </cfRule>
  </conditionalFormatting>
  <conditionalFormatting sqref="Q379">
    <cfRule type="cellIs" dxfId="10183" priority="1107" operator="lessThan">
      <formula>0</formula>
    </cfRule>
  </conditionalFormatting>
  <conditionalFormatting sqref="C376:J376">
    <cfRule type="cellIs" dxfId="10182" priority="1106" operator="lessThan">
      <formula>0</formula>
    </cfRule>
  </conditionalFormatting>
  <conditionalFormatting sqref="Q378">
    <cfRule type="cellIs" dxfId="10181" priority="1105" operator="lessThan">
      <formula>0</formula>
    </cfRule>
  </conditionalFormatting>
  <conditionalFormatting sqref="Q378">
    <cfRule type="cellIs" dxfId="10180" priority="1104" operator="lessThan">
      <formula>0</formula>
    </cfRule>
  </conditionalFormatting>
  <conditionalFormatting sqref="P380:Q380 Q381:Q383">
    <cfRule type="cellIs" dxfId="10179" priority="1103" operator="lessThan">
      <formula>0</formula>
    </cfRule>
  </conditionalFormatting>
  <conditionalFormatting sqref="P380">
    <cfRule type="cellIs" dxfId="10178" priority="1102" operator="lessThan">
      <formula>0</formula>
    </cfRule>
  </conditionalFormatting>
  <conditionalFormatting sqref="P381:P383">
    <cfRule type="cellIs" dxfId="10177" priority="1101" operator="lessThan">
      <formula>0</formula>
    </cfRule>
  </conditionalFormatting>
  <conditionalFormatting sqref="I382 K381:N382 C383:N383 C384:M384">
    <cfRule type="cellIs" dxfId="10176" priority="1100" operator="lessThan">
      <formula>0</formula>
    </cfRule>
  </conditionalFormatting>
  <conditionalFormatting sqref="I381">
    <cfRule type="cellIs" dxfId="10175" priority="1098" operator="lessThan">
      <formula>0</formula>
    </cfRule>
  </conditionalFormatting>
  <conditionalFormatting sqref="C381:J381">
    <cfRule type="cellIs" dxfId="10174" priority="1099" operator="lessThan">
      <formula>0</formula>
    </cfRule>
  </conditionalFormatting>
  <conditionalFormatting sqref="B380">
    <cfRule type="cellIs" dxfId="10173" priority="1097" operator="lessThan">
      <formula>0</formula>
    </cfRule>
  </conditionalFormatting>
  <conditionalFormatting sqref="Q385">
    <cfRule type="cellIs" dxfId="10172" priority="1096" operator="lessThan">
      <formula>0</formula>
    </cfRule>
  </conditionalFormatting>
  <conditionalFormatting sqref="C382:J382">
    <cfRule type="cellIs" dxfId="10171" priority="1095" operator="lessThan">
      <formula>0</formula>
    </cfRule>
  </conditionalFormatting>
  <conditionalFormatting sqref="Q384">
    <cfRule type="cellIs" dxfId="10170" priority="1094" operator="lessThan">
      <formula>0</formula>
    </cfRule>
  </conditionalFormatting>
  <conditionalFormatting sqref="Q384">
    <cfRule type="cellIs" dxfId="10169" priority="1093" operator="lessThan">
      <formula>0</formula>
    </cfRule>
  </conditionalFormatting>
  <conditionalFormatting sqref="P386:Q386 Q387:Q389">
    <cfRule type="cellIs" dxfId="10168" priority="1092" operator="lessThan">
      <formula>0</formula>
    </cfRule>
  </conditionalFormatting>
  <conditionalFormatting sqref="P386">
    <cfRule type="cellIs" dxfId="10167" priority="1091" operator="lessThan">
      <formula>0</formula>
    </cfRule>
  </conditionalFormatting>
  <conditionalFormatting sqref="P387:P389">
    <cfRule type="cellIs" dxfId="10166" priority="1090" operator="lessThan">
      <formula>0</formula>
    </cfRule>
  </conditionalFormatting>
  <conditionalFormatting sqref="B386">
    <cfRule type="cellIs" dxfId="10165" priority="1089" operator="lessThan">
      <formula>0</formula>
    </cfRule>
  </conditionalFormatting>
  <conditionalFormatting sqref="Q391">
    <cfRule type="cellIs" dxfId="10164" priority="1088" operator="lessThan">
      <formula>0</formula>
    </cfRule>
  </conditionalFormatting>
  <conditionalFormatting sqref="Q390">
    <cfRule type="cellIs" dxfId="10163" priority="1087" operator="lessThan">
      <formula>0</formula>
    </cfRule>
  </conditionalFormatting>
  <conditionalFormatting sqref="Q390">
    <cfRule type="cellIs" dxfId="10162" priority="1086" operator="lessThan">
      <formula>0</formula>
    </cfRule>
  </conditionalFormatting>
  <conditionalFormatting sqref="P392:Q392 Q393:Q395">
    <cfRule type="cellIs" dxfId="10161" priority="1085" operator="lessThan">
      <formula>0</formula>
    </cfRule>
  </conditionalFormatting>
  <conditionalFormatting sqref="P392">
    <cfRule type="cellIs" dxfId="10160" priority="1084" operator="lessThan">
      <formula>0</formula>
    </cfRule>
  </conditionalFormatting>
  <conditionalFormatting sqref="H397">
    <cfRule type="cellIs" dxfId="10159" priority="1043" operator="lessThan">
      <formula>0</formula>
    </cfRule>
  </conditionalFormatting>
  <conditionalFormatting sqref="B392">
    <cfRule type="cellIs" dxfId="10158" priority="1082" operator="lessThan">
      <formula>0</formula>
    </cfRule>
  </conditionalFormatting>
  <conditionalFormatting sqref="H378">
    <cfRule type="cellIs" dxfId="10157" priority="1039" operator="lessThan">
      <formula>0</formula>
    </cfRule>
  </conditionalFormatting>
  <conditionalFormatting sqref="Q396">
    <cfRule type="cellIs" dxfId="10156" priority="1080" operator="lessThan">
      <formula>0</formula>
    </cfRule>
  </conditionalFormatting>
  <conditionalFormatting sqref="H361">
    <cfRule type="cellIs" dxfId="10155" priority="1037" operator="lessThan">
      <formula>0</formula>
    </cfRule>
  </conditionalFormatting>
  <conditionalFormatting sqref="P398">
    <cfRule type="cellIs" dxfId="10154" priority="1076" operator="lessThan">
      <formula>0</formula>
    </cfRule>
  </conditionalFormatting>
  <conditionalFormatting sqref="Q438">
    <cfRule type="cellIs" dxfId="10153" priority="1030" operator="lessThan">
      <formula>0</formula>
    </cfRule>
  </conditionalFormatting>
  <conditionalFormatting sqref="H372">
    <cfRule type="cellIs" dxfId="10152" priority="1036" operator="lessThan">
      <formula>0</formula>
    </cfRule>
  </conditionalFormatting>
  <conditionalFormatting sqref="Q402">
    <cfRule type="cellIs" dxfId="10151" priority="1074" operator="lessThan">
      <formula>0</formula>
    </cfRule>
  </conditionalFormatting>
  <conditionalFormatting sqref="P440:Q440 Q441:Q443">
    <cfRule type="cellIs" dxfId="10150" priority="1028" operator="lessThan">
      <formula>0</formula>
    </cfRule>
  </conditionalFormatting>
  <conditionalFormatting sqref="C391:M391">
    <cfRule type="cellIs" dxfId="10149" priority="1072" operator="lessThan">
      <formula>0</formula>
    </cfRule>
  </conditionalFormatting>
  <conditionalFormatting sqref="C385:M385">
    <cfRule type="cellIs" dxfId="10148" priority="1071" operator="lessThan">
      <formula>0</formula>
    </cfRule>
  </conditionalFormatting>
  <conditionalFormatting sqref="C379:M379">
    <cfRule type="cellIs" dxfId="10147" priority="1070" operator="lessThan">
      <formula>0</formula>
    </cfRule>
  </conditionalFormatting>
  <conditionalFormatting sqref="C373:M373">
    <cfRule type="cellIs" dxfId="10146" priority="1069" operator="lessThan">
      <formula>0</formula>
    </cfRule>
  </conditionalFormatting>
  <conditionalFormatting sqref="J367:M367">
    <cfRule type="cellIs" dxfId="10145" priority="1068" operator="lessThan">
      <formula>0</formula>
    </cfRule>
  </conditionalFormatting>
  <conditionalFormatting sqref="C361:M361">
    <cfRule type="cellIs" dxfId="10144" priority="1067" operator="lessThan">
      <formula>0</formula>
    </cfRule>
  </conditionalFormatting>
  <conditionalFormatting sqref="J355:N355">
    <cfRule type="cellIs" dxfId="10143" priority="1066" operator="lessThan">
      <formula>0</formula>
    </cfRule>
  </conditionalFormatting>
  <conditionalFormatting sqref="B398">
    <cfRule type="cellIs" dxfId="10142" priority="1065" operator="lessThan">
      <formula>0</formula>
    </cfRule>
  </conditionalFormatting>
  <conditionalFormatting sqref="B403">
    <cfRule type="cellIs" dxfId="10141" priority="1064" operator="lessThan">
      <formula>0</formula>
    </cfRule>
  </conditionalFormatting>
  <conditionalFormatting sqref="Q408">
    <cfRule type="cellIs" dxfId="10140" priority="1058" operator="lessThan">
      <formula>0</formula>
    </cfRule>
  </conditionalFormatting>
  <conditionalFormatting sqref="Q409">
    <cfRule type="cellIs" dxfId="10139" priority="1060" operator="lessThan">
      <formula>0</formula>
    </cfRule>
  </conditionalFormatting>
  <conditionalFormatting sqref="P404:Q404 Q405:Q407">
    <cfRule type="cellIs" dxfId="10138" priority="1063" operator="lessThan">
      <formula>0</formula>
    </cfRule>
  </conditionalFormatting>
  <conditionalFormatting sqref="P404">
    <cfRule type="cellIs" dxfId="10137" priority="1062" operator="lessThan">
      <formula>0</formula>
    </cfRule>
  </conditionalFormatting>
  <conditionalFormatting sqref="Q408">
    <cfRule type="cellIs" dxfId="10136" priority="1059" operator="lessThan">
      <formula>0</formula>
    </cfRule>
  </conditionalFormatting>
  <conditionalFormatting sqref="B404">
    <cfRule type="cellIs" dxfId="10135" priority="1057" operator="lessThan">
      <formula>0</formula>
    </cfRule>
  </conditionalFormatting>
  <conditionalFormatting sqref="Q414">
    <cfRule type="cellIs" dxfId="10134" priority="1051" operator="lessThan">
      <formula>0</formula>
    </cfRule>
  </conditionalFormatting>
  <conditionalFormatting sqref="Q415">
    <cfRule type="cellIs" dxfId="10133" priority="1053" operator="lessThan">
      <formula>0</formula>
    </cfRule>
  </conditionalFormatting>
  <conditionalFormatting sqref="P410:Q410 Q411:Q413">
    <cfRule type="cellIs" dxfId="10132" priority="1056" operator="lessThan">
      <formula>0</formula>
    </cfRule>
  </conditionalFormatting>
  <conditionalFormatting sqref="P410">
    <cfRule type="cellIs" dxfId="10131" priority="1055" operator="lessThan">
      <formula>0</formula>
    </cfRule>
  </conditionalFormatting>
  <conditionalFormatting sqref="Q414">
    <cfRule type="cellIs" dxfId="10130" priority="1052" operator="lessThan">
      <formula>0</formula>
    </cfRule>
  </conditionalFormatting>
  <conditionalFormatting sqref="B410">
    <cfRule type="cellIs" dxfId="10129" priority="1050" operator="lessThan">
      <formula>0</formula>
    </cfRule>
  </conditionalFormatting>
  <conditionalFormatting sqref="Q432">
    <cfRule type="cellIs" dxfId="10128" priority="1044" operator="lessThan">
      <formula>0</formula>
    </cfRule>
  </conditionalFormatting>
  <conditionalFormatting sqref="P429:P431">
    <cfRule type="cellIs" dxfId="10127" priority="1047" operator="lessThan">
      <formula>0</formula>
    </cfRule>
  </conditionalFormatting>
  <conditionalFormatting sqref="Q433">
    <cfRule type="cellIs" dxfId="10126" priority="1046" operator="lessThan">
      <formula>0</formula>
    </cfRule>
  </conditionalFormatting>
  <conditionalFormatting sqref="P428:Q428 Q429:Q431">
    <cfRule type="cellIs" dxfId="10125" priority="1049" operator="lessThan">
      <formula>0</formula>
    </cfRule>
  </conditionalFormatting>
  <conditionalFormatting sqref="P428">
    <cfRule type="cellIs" dxfId="10124" priority="1048" operator="lessThan">
      <formula>0</formula>
    </cfRule>
  </conditionalFormatting>
  <conditionalFormatting sqref="Q432">
    <cfRule type="cellIs" dxfId="10123" priority="1045" operator="lessThan">
      <formula>0</formula>
    </cfRule>
  </conditionalFormatting>
  <conditionalFormatting sqref="H391">
    <cfRule type="cellIs" dxfId="10122" priority="1042" operator="lessThan">
      <formula>0</formula>
    </cfRule>
  </conditionalFormatting>
  <conditionalFormatting sqref="P435:P437">
    <cfRule type="cellIs" dxfId="10121" priority="1032" operator="lessThan">
      <formula>0</formula>
    </cfRule>
  </conditionalFormatting>
  <conditionalFormatting sqref="Q444">
    <cfRule type="cellIs" dxfId="10120" priority="1024" operator="lessThan">
      <formula>0</formula>
    </cfRule>
  </conditionalFormatting>
  <conditionalFormatting sqref="H384">
    <cfRule type="cellIs" dxfId="10119" priority="1041" operator="lessThan">
      <formula>0</formula>
    </cfRule>
  </conditionalFormatting>
  <conditionalFormatting sqref="H379">
    <cfRule type="cellIs" dxfId="10118" priority="1038" operator="lessThan">
      <formula>0</formula>
    </cfRule>
  </conditionalFormatting>
  <conditionalFormatting sqref="Q438">
    <cfRule type="cellIs" dxfId="10117" priority="1031" operator="lessThan">
      <formula>0</formula>
    </cfRule>
  </conditionalFormatting>
  <conditionalFormatting sqref="H373">
    <cfRule type="cellIs" dxfId="10116" priority="1035" operator="lessThan">
      <formula>0</formula>
    </cfRule>
  </conditionalFormatting>
  <conditionalFormatting sqref="P441:P443">
    <cfRule type="cellIs" dxfId="10115" priority="1026" operator="lessThan">
      <formula>0</formula>
    </cfRule>
  </conditionalFormatting>
  <conditionalFormatting sqref="P434:Q434 Q435:Q437">
    <cfRule type="cellIs" dxfId="10114" priority="1034" operator="lessThan">
      <formula>0</formula>
    </cfRule>
  </conditionalFormatting>
  <conditionalFormatting sqref="P434">
    <cfRule type="cellIs" dxfId="10113" priority="1033" operator="lessThan">
      <formula>0</formula>
    </cfRule>
  </conditionalFormatting>
  <conditionalFormatting sqref="B434">
    <cfRule type="cellIs" dxfId="10112" priority="1029" operator="lessThan">
      <formula>0</formula>
    </cfRule>
  </conditionalFormatting>
  <conditionalFormatting sqref="Q445:Q446">
    <cfRule type="cellIs" dxfId="10111" priority="1020" operator="lessThan">
      <formula>0</formula>
    </cfRule>
  </conditionalFormatting>
  <conditionalFormatting sqref="Q444">
    <cfRule type="cellIs" dxfId="10110" priority="1023" operator="lessThan">
      <formula>0</formula>
    </cfRule>
  </conditionalFormatting>
  <conditionalFormatting sqref="B446">
    <cfRule type="cellIs" dxfId="10109" priority="1019" operator="lessThan">
      <formula>0</formula>
    </cfRule>
  </conditionalFormatting>
  <conditionalFormatting sqref="B440">
    <cfRule type="cellIs" dxfId="10108" priority="1022" operator="lessThan">
      <formula>0</formula>
    </cfRule>
  </conditionalFormatting>
  <conditionalFormatting sqref="P446">
    <cfRule type="cellIs" dxfId="10107" priority="1025" operator="lessThan">
      <formula>0</formula>
    </cfRule>
  </conditionalFormatting>
  <conditionalFormatting sqref="B447">
    <cfRule type="cellIs" dxfId="10106" priority="1018" operator="lessThan">
      <formula>0</formula>
    </cfRule>
  </conditionalFormatting>
  <conditionalFormatting sqref="Q439">
    <cfRule type="cellIs" dxfId="10105" priority="1021" operator="lessThan">
      <formula>0</formula>
    </cfRule>
  </conditionalFormatting>
  <conditionalFormatting sqref="Q448:Q450">
    <cfRule type="cellIs" dxfId="10104" priority="1017" operator="lessThan">
      <formula>0</formula>
    </cfRule>
  </conditionalFormatting>
  <conditionalFormatting sqref="P448:P450">
    <cfRule type="cellIs" dxfId="10103" priority="1016" operator="lessThan">
      <formula>0</formula>
    </cfRule>
  </conditionalFormatting>
  <conditionalFormatting sqref="Q603">
    <cfRule type="cellIs" dxfId="10102" priority="991" operator="lessThan">
      <formula>0</formula>
    </cfRule>
  </conditionalFormatting>
  <conditionalFormatting sqref="B625">
    <cfRule type="cellIs" dxfId="10101" priority="955" operator="lessThan">
      <formula>0</formula>
    </cfRule>
  </conditionalFormatting>
  <conditionalFormatting sqref="P454:P456">
    <cfRule type="cellIs" dxfId="10100" priority="1012" operator="lessThan">
      <formula>0</formula>
    </cfRule>
  </conditionalFormatting>
  <conditionalFormatting sqref="Q457">
    <cfRule type="cellIs" dxfId="10099" priority="1011" operator="lessThan">
      <formula>0</formula>
    </cfRule>
  </conditionalFormatting>
  <conditionalFormatting sqref="Q597">
    <cfRule type="cellIs" dxfId="10098" priority="1000" operator="lessThan">
      <formula>0</formula>
    </cfRule>
  </conditionalFormatting>
  <conditionalFormatting sqref="Q451">
    <cfRule type="cellIs" dxfId="10097" priority="1015" operator="lessThan">
      <formula>0</formula>
    </cfRule>
  </conditionalFormatting>
  <conditionalFormatting sqref="Q451">
    <cfRule type="cellIs" dxfId="10096" priority="1014" operator="lessThan">
      <formula>0</formula>
    </cfRule>
  </conditionalFormatting>
  <conditionalFormatting sqref="Q457">
    <cfRule type="cellIs" dxfId="10095" priority="1010" operator="lessThan">
      <formula>0</formula>
    </cfRule>
  </conditionalFormatting>
  <conditionalFormatting sqref="J593:N595 J596:M596">
    <cfRule type="cellIs" dxfId="10094" priority="1004" operator="lessThan">
      <formula>0</formula>
    </cfRule>
  </conditionalFormatting>
  <conditionalFormatting sqref="B453">
    <cfRule type="cellIs" dxfId="10093" priority="1008" operator="lessThan">
      <formula>0</formula>
    </cfRule>
  </conditionalFormatting>
  <conditionalFormatting sqref="P599:P602">
    <cfRule type="cellIs" dxfId="10092" priority="997" operator="lessThan">
      <formula>0</formula>
    </cfRule>
  </conditionalFormatting>
  <conditionalFormatting sqref="Q454:Q456">
    <cfRule type="cellIs" dxfId="10091" priority="1013" operator="lessThan">
      <formula>0</formula>
    </cfRule>
  </conditionalFormatting>
  <conditionalFormatting sqref="Q593:Q595">
    <cfRule type="cellIs" dxfId="10090" priority="1007" operator="lessThan">
      <formula>0</formula>
    </cfRule>
  </conditionalFormatting>
  <conditionalFormatting sqref="Q596">
    <cfRule type="cellIs" dxfId="10089" priority="1002" operator="lessThan">
      <formula>0</formula>
    </cfRule>
  </conditionalFormatting>
  <conditionalFormatting sqref="Q452">
    <cfRule type="cellIs" dxfId="10088" priority="1009" operator="lessThan">
      <formula>0</formula>
    </cfRule>
  </conditionalFormatting>
  <conditionalFormatting sqref="B592">
    <cfRule type="cellIs" dxfId="10087" priority="999" operator="lessThan">
      <formula>0</formula>
    </cfRule>
  </conditionalFormatting>
  <conditionalFormatting sqref="P593:P595">
    <cfRule type="cellIs" dxfId="10086" priority="1006" operator="lessThan">
      <formula>0</formula>
    </cfRule>
  </conditionalFormatting>
  <conditionalFormatting sqref="J594">
    <cfRule type="cellIs" dxfId="10085" priority="1003" operator="lessThan">
      <formula>0</formula>
    </cfRule>
  </conditionalFormatting>
  <conditionalFormatting sqref="Q602">
    <cfRule type="cellIs" dxfId="10084" priority="992" operator="lessThan">
      <formula>0</formula>
    </cfRule>
  </conditionalFormatting>
  <conditionalFormatting sqref="J595:N595 K593:N594 J596:M596">
    <cfRule type="cellIs" dxfId="10083" priority="1005" operator="lessThan">
      <formula>0</formula>
    </cfRule>
  </conditionalFormatting>
  <conditionalFormatting sqref="Q596">
    <cfRule type="cellIs" dxfId="10082" priority="1001" operator="lessThan">
      <formula>0</formula>
    </cfRule>
  </conditionalFormatting>
  <conditionalFormatting sqref="J599:N599 J601:N602 J600:M600">
    <cfRule type="cellIs" dxfId="10081" priority="995" operator="lessThan">
      <formula>0</formula>
    </cfRule>
  </conditionalFormatting>
  <conditionalFormatting sqref="P616:P619">
    <cfRule type="cellIs" dxfId="10080" priority="989" operator="lessThan">
      <formula>0</formula>
    </cfRule>
  </conditionalFormatting>
  <conditionalFormatting sqref="Q602">
    <cfRule type="cellIs" dxfId="10079" priority="993" operator="lessThan">
      <formula>0</formula>
    </cfRule>
  </conditionalFormatting>
  <conditionalFormatting sqref="J600">
    <cfRule type="cellIs" dxfId="10078" priority="994" operator="lessThan">
      <formula>0</formula>
    </cfRule>
  </conditionalFormatting>
  <conditionalFormatting sqref="J601:N602 K599:N599 K600:M600">
    <cfRule type="cellIs" dxfId="10077" priority="996" operator="lessThan">
      <formula>0</formula>
    </cfRule>
  </conditionalFormatting>
  <conditionalFormatting sqref="Q599:Q601">
    <cfRule type="cellIs" dxfId="10076" priority="998" operator="lessThan">
      <formula>0</formula>
    </cfRule>
  </conditionalFormatting>
  <conditionalFormatting sqref="Q629">
    <cfRule type="cellIs" dxfId="10075" priority="959" operator="lessThan">
      <formula>0</formula>
    </cfRule>
  </conditionalFormatting>
  <conditionalFormatting sqref="I626">
    <cfRule type="cellIs" dxfId="10074" priority="962" operator="lessThan">
      <formula>0</formula>
    </cfRule>
  </conditionalFormatting>
  <conditionalFormatting sqref="C616:N619">
    <cfRule type="cellIs" dxfId="10073" priority="987" operator="lessThan">
      <formula>0</formula>
    </cfRule>
  </conditionalFormatting>
  <conditionalFormatting sqref="Q619">
    <cfRule type="cellIs" dxfId="10072" priority="983" operator="lessThan">
      <formula>0</formula>
    </cfRule>
  </conditionalFormatting>
  <conditionalFormatting sqref="I616">
    <cfRule type="cellIs" dxfId="10071" priority="986" operator="lessThan">
      <formula>0</formula>
    </cfRule>
  </conditionalFormatting>
  <conditionalFormatting sqref="H621:H624">
    <cfRule type="cellIs" dxfId="10070" priority="969" operator="lessThan">
      <formula>0</formula>
    </cfRule>
  </conditionalFormatting>
  <conditionalFormatting sqref="Q619">
    <cfRule type="cellIs" dxfId="10069" priority="984" operator="lessThan">
      <formula>0</formula>
    </cfRule>
  </conditionalFormatting>
  <conditionalFormatting sqref="H616">
    <cfRule type="cellIs" dxfId="10068" priority="980" operator="lessThan">
      <formula>0</formula>
    </cfRule>
  </conditionalFormatting>
  <conditionalFormatting sqref="H616:H619">
    <cfRule type="cellIs" dxfId="10067" priority="981" operator="lessThan">
      <formula>0</formula>
    </cfRule>
  </conditionalFormatting>
  <conditionalFormatting sqref="C617:J617">
    <cfRule type="cellIs" dxfId="10066" priority="985" operator="lessThan">
      <formula>0</formula>
    </cfRule>
  </conditionalFormatting>
  <conditionalFormatting sqref="H617:H619">
    <cfRule type="cellIs" dxfId="10065" priority="982" operator="lessThan">
      <formula>0</formula>
    </cfRule>
  </conditionalFormatting>
  <conditionalFormatting sqref="I617 K616:N617 C618:N619">
    <cfRule type="cellIs" dxfId="10064" priority="988" operator="lessThan">
      <formula>0</formula>
    </cfRule>
  </conditionalFormatting>
  <conditionalFormatting sqref="Q616:Q618">
    <cfRule type="cellIs" dxfId="10063" priority="990" operator="lessThan">
      <formula>0</formula>
    </cfRule>
  </conditionalFormatting>
  <conditionalFormatting sqref="B615">
    <cfRule type="cellIs" dxfId="10062" priority="979" operator="lessThan">
      <formula>0</formula>
    </cfRule>
  </conditionalFormatting>
  <conditionalFormatting sqref="Q624">
    <cfRule type="cellIs" dxfId="10061" priority="971" operator="lessThan">
      <formula>0</formula>
    </cfRule>
  </conditionalFormatting>
  <conditionalFormatting sqref="I621">
    <cfRule type="cellIs" dxfId="10060" priority="974" operator="lessThan">
      <formula>0</formula>
    </cfRule>
  </conditionalFormatting>
  <conditionalFormatting sqref="C621:N624">
    <cfRule type="cellIs" dxfId="10059" priority="975" operator="lessThan">
      <formula>0</formula>
    </cfRule>
  </conditionalFormatting>
  <conditionalFormatting sqref="Q624">
    <cfRule type="cellIs" dxfId="10058" priority="972" operator="lessThan">
      <formula>0</formula>
    </cfRule>
  </conditionalFormatting>
  <conditionalFormatting sqref="H621">
    <cfRule type="cellIs" dxfId="10057" priority="968" operator="lessThan">
      <formula>0</formula>
    </cfRule>
  </conditionalFormatting>
  <conditionalFormatting sqref="P621:P624">
    <cfRule type="cellIs" dxfId="10056" priority="977" operator="lessThan">
      <formula>0</formula>
    </cfRule>
  </conditionalFormatting>
  <conditionalFormatting sqref="C622:J622">
    <cfRule type="cellIs" dxfId="10055" priority="973" operator="lessThan">
      <formula>0</formula>
    </cfRule>
  </conditionalFormatting>
  <conditionalFormatting sqref="H622:H624">
    <cfRule type="cellIs" dxfId="10054" priority="970" operator="lessThan">
      <formula>0</formula>
    </cfRule>
  </conditionalFormatting>
  <conditionalFormatting sqref="I622 K621:N622 C623:N624">
    <cfRule type="cellIs" dxfId="10053" priority="976" operator="lessThan">
      <formula>0</formula>
    </cfRule>
  </conditionalFormatting>
  <conditionalFormatting sqref="Q621:Q623">
    <cfRule type="cellIs" dxfId="10052" priority="978" operator="lessThan">
      <formula>0</formula>
    </cfRule>
  </conditionalFormatting>
  <conditionalFormatting sqref="B620">
    <cfRule type="cellIs" dxfId="10051" priority="967" operator="lessThan">
      <formula>0</formula>
    </cfRule>
  </conditionalFormatting>
  <conditionalFormatting sqref="C626:N629">
    <cfRule type="cellIs" dxfId="10050" priority="963" operator="lessThan">
      <formula>0</formula>
    </cfRule>
  </conditionalFormatting>
  <conditionalFormatting sqref="Q629">
    <cfRule type="cellIs" dxfId="10049" priority="960" operator="lessThan">
      <formula>0</formula>
    </cfRule>
  </conditionalFormatting>
  <conditionalFormatting sqref="H626">
    <cfRule type="cellIs" dxfId="10048" priority="956" operator="lessThan">
      <formula>0</formula>
    </cfRule>
  </conditionalFormatting>
  <conditionalFormatting sqref="H626:H629">
    <cfRule type="cellIs" dxfId="10047" priority="957" operator="lessThan">
      <formula>0</formula>
    </cfRule>
  </conditionalFormatting>
  <conditionalFormatting sqref="P626:P629">
    <cfRule type="cellIs" dxfId="10046" priority="965" operator="lessThan">
      <formula>0</formula>
    </cfRule>
  </conditionalFormatting>
  <conditionalFormatting sqref="C627:J627">
    <cfRule type="cellIs" dxfId="10045" priority="961" operator="lessThan">
      <formula>0</formula>
    </cfRule>
  </conditionalFormatting>
  <conditionalFormatting sqref="H627:H629">
    <cfRule type="cellIs" dxfId="10044" priority="958" operator="lessThan">
      <formula>0</formula>
    </cfRule>
  </conditionalFormatting>
  <conditionalFormatting sqref="I627 K626:N627 C628:N629">
    <cfRule type="cellIs" dxfId="10043" priority="964" operator="lessThan">
      <formula>0</formula>
    </cfRule>
  </conditionalFormatting>
  <conditionalFormatting sqref="Q626:Q628">
    <cfRule type="cellIs" dxfId="10042" priority="966" operator="lessThan">
      <formula>0</formula>
    </cfRule>
  </conditionalFormatting>
  <conditionalFormatting sqref="C351:I351">
    <cfRule type="cellIs" dxfId="10041" priority="952" operator="lessThan">
      <formula>0</formula>
    </cfRule>
  </conditionalFormatting>
  <conditionalFormatting sqref="C353:I354">
    <cfRule type="cellIs" dxfId="10040" priority="953" operator="lessThan">
      <formula>0</formula>
    </cfRule>
  </conditionalFormatting>
  <conditionalFormatting sqref="P506:Q506">
    <cfRule type="cellIs" dxfId="10039" priority="936" operator="lessThan">
      <formula>0</formula>
    </cfRule>
  </conditionalFormatting>
  <conditionalFormatting sqref="P499:P502">
    <cfRule type="cellIs" dxfId="10038" priority="937" operator="lessThan">
      <formula>0</formula>
    </cfRule>
  </conditionalFormatting>
  <conditionalFormatting sqref="Q611:Q613">
    <cfRule type="cellIs" dxfId="10037" priority="899" operator="lessThan">
      <formula>0</formula>
    </cfRule>
  </conditionalFormatting>
  <conditionalFormatting sqref="B498">
    <cfRule type="cellIs" dxfId="10036" priority="954" operator="lessThan">
      <formula>0</formula>
    </cfRule>
  </conditionalFormatting>
  <conditionalFormatting sqref="N427">
    <cfRule type="cellIs" dxfId="10035" priority="678" operator="lessThan">
      <formula>0</formula>
    </cfRule>
  </conditionalFormatting>
  <conditionalFormatting sqref="C352:I352">
    <cfRule type="cellIs" dxfId="10034" priority="951" operator="lessThan">
      <formula>0</formula>
    </cfRule>
  </conditionalFormatting>
  <conditionalFormatting sqref="C355:I355">
    <cfRule type="cellIs" dxfId="10033" priority="950" operator="lessThan">
      <formula>0</formula>
    </cfRule>
  </conditionalFormatting>
  <conditionalFormatting sqref="C365:I366">
    <cfRule type="cellIs" dxfId="10032" priority="949" operator="lessThan">
      <formula>0</formula>
    </cfRule>
  </conditionalFormatting>
  <conditionalFormatting sqref="C363:I363">
    <cfRule type="cellIs" dxfId="10031" priority="948" operator="lessThan">
      <formula>0</formula>
    </cfRule>
  </conditionalFormatting>
  <conditionalFormatting sqref="C364:I364">
    <cfRule type="cellIs" dxfId="10030" priority="947" operator="lessThan">
      <formula>0</formula>
    </cfRule>
  </conditionalFormatting>
  <conditionalFormatting sqref="C367:I367">
    <cfRule type="cellIs" dxfId="10029" priority="946" operator="lessThan">
      <formula>0</formula>
    </cfRule>
  </conditionalFormatting>
  <conditionalFormatting sqref="C593:I596">
    <cfRule type="cellIs" dxfId="10028" priority="944" operator="lessThan">
      <formula>0</formula>
    </cfRule>
  </conditionalFormatting>
  <conditionalFormatting sqref="C594:I594">
    <cfRule type="cellIs" dxfId="10027" priority="943" operator="lessThan">
      <formula>0</formula>
    </cfRule>
  </conditionalFormatting>
  <conditionalFormatting sqref="C595:I596">
    <cfRule type="cellIs" dxfId="10026" priority="945" operator="lessThan">
      <formula>0</formula>
    </cfRule>
  </conditionalFormatting>
  <conditionalFormatting sqref="Q551">
    <cfRule type="cellIs" dxfId="10025" priority="925" operator="lessThan">
      <formula>0</formula>
    </cfRule>
  </conditionalFormatting>
  <conditionalFormatting sqref="Q551">
    <cfRule type="cellIs" dxfId="10024" priority="926" operator="lessThan">
      <formula>0</formula>
    </cfRule>
  </conditionalFormatting>
  <conditionalFormatting sqref="C599:I602">
    <cfRule type="cellIs" dxfId="10023" priority="941" operator="lessThan">
      <formula>0</formula>
    </cfRule>
  </conditionalFormatting>
  <conditionalFormatting sqref="C600:I600">
    <cfRule type="cellIs" dxfId="10022" priority="940" operator="lessThan">
      <formula>0</formula>
    </cfRule>
  </conditionalFormatting>
  <conditionalFormatting sqref="C601:I602">
    <cfRule type="cellIs" dxfId="10021" priority="942" operator="lessThan">
      <formula>0</formula>
    </cfRule>
  </conditionalFormatting>
  <conditionalFormatting sqref="C461:C464">
    <cfRule type="cellIs" dxfId="10020" priority="939" operator="lessThan">
      <formula>0</formula>
    </cfRule>
  </conditionalFormatting>
  <conditionalFormatting sqref="P468:P471">
    <cfRule type="cellIs" dxfId="10019" priority="938" operator="lessThan">
      <formula>0</formula>
    </cfRule>
  </conditionalFormatting>
  <conditionalFormatting sqref="Q507:Q510">
    <cfRule type="cellIs" dxfId="10018" priority="935" operator="lessThan">
      <formula>0</formula>
    </cfRule>
  </conditionalFormatting>
  <conditionalFormatting sqref="Q511:Q512">
    <cfRule type="cellIs" dxfId="10017" priority="934" operator="lessThan">
      <formula>0</formula>
    </cfRule>
  </conditionalFormatting>
  <conditionalFormatting sqref="Q512">
    <cfRule type="cellIs" dxfId="10016" priority="933" operator="lessThan">
      <formula>0</formula>
    </cfRule>
  </conditionalFormatting>
  <conditionalFormatting sqref="Q511">
    <cfRule type="cellIs" dxfId="10015" priority="932" operator="lessThan">
      <formula>0</formula>
    </cfRule>
  </conditionalFormatting>
  <conditionalFormatting sqref="P507:P510">
    <cfRule type="cellIs" dxfId="10014" priority="931" operator="lessThan">
      <formula>0</formula>
    </cfRule>
  </conditionalFormatting>
  <conditionalFormatting sqref="B506">
    <cfRule type="cellIs" dxfId="10013" priority="930" operator="lessThan">
      <formula>0</formula>
    </cfRule>
  </conditionalFormatting>
  <conditionalFormatting sqref="C611:N614">
    <cfRule type="cellIs" dxfId="10012" priority="896" operator="lessThan">
      <formula>0</formula>
    </cfRule>
  </conditionalFormatting>
  <conditionalFormatting sqref="Q614">
    <cfRule type="cellIs" dxfId="10011" priority="893" operator="lessThan">
      <formula>0</formula>
    </cfRule>
  </conditionalFormatting>
  <conditionalFormatting sqref="P547:P550">
    <cfRule type="cellIs" dxfId="10010" priority="924" operator="lessThan">
      <formula>0</formula>
    </cfRule>
  </conditionalFormatting>
  <conditionalFormatting sqref="H611:H614">
    <cfRule type="cellIs" dxfId="10009" priority="890" operator="lessThan">
      <formula>0</formula>
    </cfRule>
  </conditionalFormatting>
  <conditionalFormatting sqref="Q504">
    <cfRule type="cellIs" dxfId="10008" priority="929" operator="lessThan">
      <formula>0</formula>
    </cfRule>
  </conditionalFormatting>
  <conditionalFormatting sqref="Q547:Q550 Q552 Q554:Q560">
    <cfRule type="cellIs" dxfId="10007" priority="928" operator="lessThan">
      <formula>0</formula>
    </cfRule>
  </conditionalFormatting>
  <conditionalFormatting sqref="P546">
    <cfRule type="cellIs" dxfId="10006" priority="927" operator="lessThan">
      <formula>0</formula>
    </cfRule>
  </conditionalFormatting>
  <conditionalFormatting sqref="P554:P558">
    <cfRule type="cellIs" dxfId="10005" priority="923" operator="lessThan">
      <formula>0</formula>
    </cfRule>
  </conditionalFormatting>
  <conditionalFormatting sqref="Q570:Q573 Q575">
    <cfRule type="cellIs" dxfId="10004" priority="921" operator="lessThan">
      <formula>0</formula>
    </cfRule>
  </conditionalFormatting>
  <conditionalFormatting sqref="B546">
    <cfRule type="cellIs" dxfId="10003" priority="922" operator="lessThan">
      <formula>0</formula>
    </cfRule>
  </conditionalFormatting>
  <conditionalFormatting sqref="P569">
    <cfRule type="cellIs" dxfId="10002" priority="920" operator="lessThan">
      <formula>0</formula>
    </cfRule>
  </conditionalFormatting>
  <conditionalFormatting sqref="Q574">
    <cfRule type="cellIs" dxfId="10001" priority="919" operator="lessThan">
      <formula>0</formula>
    </cfRule>
  </conditionalFormatting>
  <conditionalFormatting sqref="Q574">
    <cfRule type="cellIs" dxfId="10000" priority="918" operator="lessThan">
      <formula>0</formula>
    </cfRule>
  </conditionalFormatting>
  <conditionalFormatting sqref="P570:P573">
    <cfRule type="cellIs" dxfId="9999" priority="917" operator="lessThan">
      <formula>0</formula>
    </cfRule>
  </conditionalFormatting>
  <conditionalFormatting sqref="Q582 Q577:Q580">
    <cfRule type="cellIs" dxfId="9998" priority="915" operator="lessThan">
      <formula>0</formula>
    </cfRule>
  </conditionalFormatting>
  <conditionalFormatting sqref="Q581">
    <cfRule type="cellIs" dxfId="9997" priority="913" operator="lessThan">
      <formula>0</formula>
    </cfRule>
  </conditionalFormatting>
  <conditionalFormatting sqref="B569">
    <cfRule type="cellIs" dxfId="9996" priority="916" operator="lessThan">
      <formula>0</formula>
    </cfRule>
  </conditionalFormatting>
  <conditionalFormatting sqref="P576">
    <cfRule type="cellIs" dxfId="9995" priority="914" operator="lessThan">
      <formula>0</formula>
    </cfRule>
  </conditionalFormatting>
  <conditionalFormatting sqref="P577:P580">
    <cfRule type="cellIs" dxfId="9994" priority="911" operator="lessThan">
      <formula>0</formula>
    </cfRule>
  </conditionalFormatting>
  <conditionalFormatting sqref="Q581">
    <cfRule type="cellIs" dxfId="9993" priority="912" operator="lessThan">
      <formula>0</formula>
    </cfRule>
  </conditionalFormatting>
  <conditionalFormatting sqref="P605:P607 P609">
    <cfRule type="cellIs" dxfId="9992" priority="909" operator="lessThan">
      <formula>0</formula>
    </cfRule>
  </conditionalFormatting>
  <conditionalFormatting sqref="Q605:Q607">
    <cfRule type="cellIs" dxfId="9991" priority="910" operator="lessThan">
      <formula>0</formula>
    </cfRule>
  </conditionalFormatting>
  <conditionalFormatting sqref="C607:I607">
    <cfRule type="cellIs" dxfId="9990" priority="902" operator="lessThan">
      <formula>0</formula>
    </cfRule>
  </conditionalFormatting>
  <conditionalFormatting sqref="C605:I607">
    <cfRule type="cellIs" dxfId="9989" priority="901" operator="lessThan">
      <formula>0</formula>
    </cfRule>
  </conditionalFormatting>
  <conditionalFormatting sqref="B604">
    <cfRule type="cellIs" dxfId="9988" priority="903" operator="lessThan">
      <formula>0</formula>
    </cfRule>
  </conditionalFormatting>
  <conditionalFormatting sqref="J605:N607">
    <cfRule type="cellIs" dxfId="9987" priority="907" operator="lessThan">
      <formula>0</formula>
    </cfRule>
  </conditionalFormatting>
  <conditionalFormatting sqref="P611:P614">
    <cfRule type="cellIs" dxfId="9986" priority="898" operator="lessThan">
      <formula>0</formula>
    </cfRule>
  </conditionalFormatting>
  <conditionalFormatting sqref="Q608:Q609">
    <cfRule type="cellIs" dxfId="9985" priority="904" operator="lessThan">
      <formula>0</formula>
    </cfRule>
  </conditionalFormatting>
  <conditionalFormatting sqref="C433:M433">
    <cfRule type="cellIs" dxfId="9984" priority="676" operator="lessThan">
      <formula>0</formula>
    </cfRule>
  </conditionalFormatting>
  <conditionalFormatting sqref="Q608:Q609">
    <cfRule type="cellIs" dxfId="9983" priority="905" operator="lessThan">
      <formula>0</formula>
    </cfRule>
  </conditionalFormatting>
  <conditionalFormatting sqref="J606">
    <cfRule type="cellIs" dxfId="9982" priority="906" operator="lessThan">
      <formula>0</formula>
    </cfRule>
  </conditionalFormatting>
  <conditionalFormatting sqref="J607:N607 K605:N606">
    <cfRule type="cellIs" dxfId="9981" priority="908" operator="lessThan">
      <formula>0</formula>
    </cfRule>
  </conditionalFormatting>
  <conditionalFormatting sqref="I612 K611:N612 C613:N614">
    <cfRule type="cellIs" dxfId="9980" priority="897" operator="lessThan">
      <formula>0</formula>
    </cfRule>
  </conditionalFormatting>
  <conditionalFormatting sqref="N427">
    <cfRule type="cellIs" dxfId="9979" priority="679" operator="lessThan">
      <formula>0</formula>
    </cfRule>
  </conditionalFormatting>
  <conditionalFormatting sqref="B429:N429">
    <cfRule type="cellIs" dxfId="9978" priority="671" operator="lessThan">
      <formula>0</formula>
    </cfRule>
  </conditionalFormatting>
  <conditionalFormatting sqref="C606:I606">
    <cfRule type="cellIs" dxfId="9977" priority="900" operator="lessThan">
      <formula>0</formula>
    </cfRule>
  </conditionalFormatting>
  <conditionalFormatting sqref="B429:N429">
    <cfRule type="cellIs" dxfId="9976" priority="672" operator="lessThan">
      <formula>0</formula>
    </cfRule>
  </conditionalFormatting>
  <conditionalFormatting sqref="H433">
    <cfRule type="cellIs" dxfId="9975" priority="675" operator="lessThan">
      <formula>0</formula>
    </cfRule>
  </conditionalFormatting>
  <conditionalFormatting sqref="B433">
    <cfRule type="cellIs" dxfId="9974" priority="674" operator="lessThan">
      <formula>0</formula>
    </cfRule>
  </conditionalFormatting>
  <conditionalFormatting sqref="B433">
    <cfRule type="cellIs" dxfId="9973" priority="673" operator="lessThan">
      <formula>0</formula>
    </cfRule>
  </conditionalFormatting>
  <conditionalFormatting sqref="B429:N429">
    <cfRule type="cellIs" dxfId="9972" priority="669" operator="lessThan">
      <formula>0</formula>
    </cfRule>
  </conditionalFormatting>
  <conditionalFormatting sqref="B429:N429">
    <cfRule type="cellIs" dxfId="9971" priority="670" operator="lessThan">
      <formula>0</formula>
    </cfRule>
  </conditionalFormatting>
  <conditionalFormatting sqref="B435:N435">
    <cfRule type="cellIs" dxfId="9970" priority="656" operator="lessThan">
      <formula>0</formula>
    </cfRule>
  </conditionalFormatting>
  <conditionalFormatting sqref="H611">
    <cfRule type="cellIs" dxfId="9969" priority="889" operator="lessThan">
      <formula>0</formula>
    </cfRule>
  </conditionalFormatting>
  <conditionalFormatting sqref="C433:M433">
    <cfRule type="cellIs" dxfId="9968" priority="677" operator="lessThan">
      <formula>0</formula>
    </cfRule>
  </conditionalFormatting>
  <conditionalFormatting sqref="H612:H614">
    <cfRule type="cellIs" dxfId="9967" priority="891" operator="lessThan">
      <formula>0</formula>
    </cfRule>
  </conditionalFormatting>
  <conditionalFormatting sqref="Q614">
    <cfRule type="cellIs" dxfId="9966" priority="892" operator="lessThan">
      <formula>0</formula>
    </cfRule>
  </conditionalFormatting>
  <conditionalFormatting sqref="I611">
    <cfRule type="cellIs" dxfId="9965" priority="895" operator="lessThan">
      <formula>0</formula>
    </cfRule>
  </conditionalFormatting>
  <conditionalFormatting sqref="N439">
    <cfRule type="cellIs" dxfId="9964" priority="649" operator="lessThan">
      <formula>0</formula>
    </cfRule>
  </conditionalFormatting>
  <conditionalFormatting sqref="C612:J612">
    <cfRule type="cellIs" dxfId="9963" priority="894" operator="lessThan">
      <formula>0</formula>
    </cfRule>
  </conditionalFormatting>
  <conditionalFormatting sqref="B610">
    <cfRule type="cellIs" dxfId="9962" priority="888" operator="lessThan">
      <formula>0</formula>
    </cfRule>
  </conditionalFormatting>
  <conditionalFormatting sqref="B435:N435">
    <cfRule type="cellIs" dxfId="9961" priority="655" operator="lessThan">
      <formula>0</formula>
    </cfRule>
  </conditionalFormatting>
  <conditionalFormatting sqref="C445:M445">
    <cfRule type="cellIs" dxfId="9960" priority="646" operator="lessThan">
      <formula>0</formula>
    </cfRule>
  </conditionalFormatting>
  <conditionalFormatting sqref="C445:M445">
    <cfRule type="cellIs" dxfId="9959" priority="647" operator="lessThan">
      <formula>0</formula>
    </cfRule>
  </conditionalFormatting>
  <conditionalFormatting sqref="B435:N435">
    <cfRule type="cellIs" dxfId="9958" priority="654" operator="lessThan">
      <formula>0</formula>
    </cfRule>
  </conditionalFormatting>
  <conditionalFormatting sqref="N438">
    <cfRule type="cellIs" dxfId="9957" priority="650" operator="lessThan">
      <formula>0</formula>
    </cfRule>
  </conditionalFormatting>
  <conditionalFormatting sqref="B435:N435">
    <cfRule type="cellIs" dxfId="9956" priority="653" operator="lessThan">
      <formula>0</formula>
    </cfRule>
  </conditionalFormatting>
  <conditionalFormatting sqref="B435:N435">
    <cfRule type="cellIs" dxfId="9955" priority="651" operator="lessThan">
      <formula>0</formula>
    </cfRule>
  </conditionalFormatting>
  <conditionalFormatting sqref="B598">
    <cfRule type="cellIs" dxfId="9954" priority="887" operator="lessThan">
      <formula>0</formula>
    </cfRule>
  </conditionalFormatting>
  <conditionalFormatting sqref="N439">
    <cfRule type="cellIs" dxfId="9953" priority="648" operator="lessThan">
      <formula>0</formula>
    </cfRule>
  </conditionalFormatting>
  <conditionalFormatting sqref="B435:N435">
    <cfRule type="cellIs" dxfId="9952" priority="652" operator="lessThan">
      <formula>0</formula>
    </cfRule>
  </conditionalFormatting>
  <conditionalFormatting sqref="B598">
    <cfRule type="cellIs" dxfId="9951" priority="886" operator="lessThan">
      <formula>0</formula>
    </cfRule>
  </conditionalFormatting>
  <conditionalFormatting sqref="B641">
    <cfRule type="cellIs" dxfId="9950" priority="874" operator="lessThan">
      <formula>0</formula>
    </cfRule>
  </conditionalFormatting>
  <conditionalFormatting sqref="B591">
    <cfRule type="cellIs" dxfId="9949" priority="884" operator="lessThan">
      <formula>0</formula>
    </cfRule>
  </conditionalFormatting>
  <conditionalFormatting sqref="B591">
    <cfRule type="cellIs" dxfId="9948" priority="885" operator="lessThan">
      <formula>0</formula>
    </cfRule>
  </conditionalFormatting>
  <conditionalFormatting sqref="B609">
    <cfRule type="cellIs" dxfId="9947" priority="882" operator="lessThan">
      <formula>0</formula>
    </cfRule>
  </conditionalFormatting>
  <conditionalFormatting sqref="B609">
    <cfRule type="cellIs" dxfId="9946"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945" priority="881" operator="lessThan">
      <formula>0</formula>
    </cfRule>
  </conditionalFormatting>
  <conditionalFormatting sqref="B646">
    <cfRule type="cellIs" dxfId="9944" priority="878" operator="lessThan">
      <formula>0</formula>
    </cfRule>
  </conditionalFormatting>
  <conditionalFormatting sqref="B631">
    <cfRule type="cellIs" dxfId="9943" priority="880" operator="lessThan">
      <formula>0</formula>
    </cfRule>
  </conditionalFormatting>
  <conditionalFormatting sqref="B635">
    <cfRule type="cellIs" dxfId="9942" priority="879" operator="lessThan">
      <formula>0</formula>
    </cfRule>
  </conditionalFormatting>
  <conditionalFormatting sqref="B662">
    <cfRule type="cellIs" dxfId="9941" priority="877" operator="lessThan">
      <formula>0</formula>
    </cfRule>
  </conditionalFormatting>
  <conditionalFormatting sqref="B671">
    <cfRule type="cellIs" dxfId="9940" priority="876" operator="lessThan">
      <formula>0</formula>
    </cfRule>
  </conditionalFormatting>
  <conditionalFormatting sqref="I674:N674 P672:Q675">
    <cfRule type="cellIs" dxfId="9939" priority="875" operator="lessThan">
      <formula>0</formula>
    </cfRule>
  </conditionalFormatting>
  <conditionalFormatting sqref="P641">
    <cfRule type="cellIs" dxfId="9938" priority="872" operator="lessThan">
      <formula>0</formula>
    </cfRule>
  </conditionalFormatting>
  <conditionalFormatting sqref="P641">
    <cfRule type="cellIs" dxfId="9937" priority="873" operator="lessThan">
      <formula>0</formula>
    </cfRule>
  </conditionalFormatting>
  <conditionalFormatting sqref="P422:Q422 Q423:Q425">
    <cfRule type="cellIs" dxfId="9936" priority="859" operator="lessThan">
      <formula>0</formula>
    </cfRule>
  </conditionalFormatting>
  <conditionalFormatting sqref="B416">
    <cfRule type="cellIs" dxfId="9935" priority="860" operator="lessThan">
      <formula>0</formula>
    </cfRule>
  </conditionalFormatting>
  <conditionalFormatting sqref="P423:P425">
    <cfRule type="cellIs" dxfId="9934" priority="857" operator="lessThan">
      <formula>0</formula>
    </cfRule>
  </conditionalFormatting>
  <conditionalFormatting sqref="P422">
    <cfRule type="cellIs" dxfId="9933" priority="858" operator="lessThan">
      <formula>0</formula>
    </cfRule>
  </conditionalFormatting>
  <conditionalFormatting sqref="Q426">
    <cfRule type="cellIs" dxfId="9932" priority="855" operator="lessThan">
      <formula>0</formula>
    </cfRule>
  </conditionalFormatting>
  <conditionalFormatting sqref="Q427">
    <cfRule type="cellIs" dxfId="9931" priority="856" operator="lessThan">
      <formula>0</formula>
    </cfRule>
  </conditionalFormatting>
  <conditionalFormatting sqref="B422">
    <cfRule type="cellIs" dxfId="9930" priority="853" operator="lessThan">
      <formula>0</formula>
    </cfRule>
  </conditionalFormatting>
  <conditionalFormatting sqref="Q426">
    <cfRule type="cellIs" dxfId="9929" priority="854" operator="lessThan">
      <formula>0</formula>
    </cfRule>
  </conditionalFormatting>
  <conditionalFormatting sqref="B454:N454">
    <cfRule type="cellIs" dxfId="9928" priority="609" operator="lessThan">
      <formula>0</formula>
    </cfRule>
  </conditionalFormatting>
  <conditionalFormatting sqref="B454:N454">
    <cfRule type="cellIs" dxfId="9927" priority="610" operator="lessThan">
      <formula>0</formula>
    </cfRule>
  </conditionalFormatting>
  <conditionalFormatting sqref="C652:I652">
    <cfRule type="cellIs" dxfId="9926" priority="871" operator="lessThan">
      <formula>0</formula>
    </cfRule>
  </conditionalFormatting>
  <conditionalFormatting sqref="C653:I653">
    <cfRule type="cellIs" dxfId="9925" priority="870" operator="lessThan">
      <formula>0</formula>
    </cfRule>
  </conditionalFormatting>
  <conditionalFormatting sqref="C658:M658">
    <cfRule type="cellIs" dxfId="9924" priority="869" operator="lessThan">
      <formula>0</formula>
    </cfRule>
  </conditionalFormatting>
  <conditionalFormatting sqref="C647:N647">
    <cfRule type="cellIs" dxfId="9923" priority="868" operator="lessThan">
      <formula>0</formula>
    </cfRule>
  </conditionalFormatting>
  <conditionalFormatting sqref="P650">
    <cfRule type="cellIs" dxfId="9922" priority="867" operator="lessThan">
      <formula>0</formula>
    </cfRule>
  </conditionalFormatting>
  <conditionalFormatting sqref="P417:P419">
    <cfRule type="cellIs" dxfId="9921" priority="864" operator="lessThan">
      <formula>0</formula>
    </cfRule>
  </conditionalFormatting>
  <conditionalFormatting sqref="Q420">
    <cfRule type="cellIs" dxfId="9920" priority="861" operator="lessThan">
      <formula>0</formula>
    </cfRule>
  </conditionalFormatting>
  <conditionalFormatting sqref="Q421">
    <cfRule type="cellIs" dxfId="9919" priority="863" operator="lessThan">
      <formula>0</formula>
    </cfRule>
  </conditionalFormatting>
  <conditionalFormatting sqref="P416:Q416 Q417:Q419">
    <cfRule type="cellIs" dxfId="9918" priority="866" operator="lessThan">
      <formula>0</formula>
    </cfRule>
  </conditionalFormatting>
  <conditionalFormatting sqref="P416">
    <cfRule type="cellIs" dxfId="9917" priority="865" operator="lessThan">
      <formula>0</formula>
    </cfRule>
  </conditionalFormatting>
  <conditionalFormatting sqref="Q420">
    <cfRule type="cellIs" dxfId="9916" priority="862" operator="lessThan">
      <formula>0</formula>
    </cfRule>
  </conditionalFormatting>
  <conditionalFormatting sqref="B454:N454">
    <cfRule type="cellIs" dxfId="9915" priority="608" operator="lessThan">
      <formula>0</formula>
    </cfRule>
  </conditionalFormatting>
  <conditionalFormatting sqref="B454:N454">
    <cfRule type="cellIs" dxfId="9914" priority="607" operator="lessThan">
      <formula>0</formula>
    </cfRule>
  </conditionalFormatting>
  <conditionalFormatting sqref="B454:N454">
    <cfRule type="cellIs" dxfId="9913" priority="606" operator="lessThan">
      <formula>0</formula>
    </cfRule>
  </conditionalFormatting>
  <conditionalFormatting sqref="B454:N454">
    <cfRule type="cellIs" dxfId="9912" priority="604" operator="lessThan">
      <formula>0</formula>
    </cfRule>
  </conditionalFormatting>
  <conditionalFormatting sqref="B454:N454">
    <cfRule type="cellIs" dxfId="9911" priority="605" operator="lessThan">
      <formula>0</formula>
    </cfRule>
  </conditionalFormatting>
  <conditionalFormatting sqref="N457">
    <cfRule type="cellIs" dxfId="9910" priority="602" operator="lessThan">
      <formula>0</formula>
    </cfRule>
  </conditionalFormatting>
  <conditionalFormatting sqref="B454:N454">
    <cfRule type="cellIs" dxfId="9909" priority="603" operator="lessThan">
      <formula>0</formula>
    </cfRule>
  </conditionalFormatting>
  <conditionalFormatting sqref="N458">
    <cfRule type="cellIs" dxfId="9908" priority="601" operator="lessThan">
      <formula>0</formula>
    </cfRule>
  </conditionalFormatting>
  <conditionalFormatting sqref="P530">
    <cfRule type="cellIs" dxfId="9907" priority="323" operator="lessThan">
      <formula>0</formula>
    </cfRule>
  </conditionalFormatting>
  <conditionalFormatting sqref="N458">
    <cfRule type="cellIs" dxfId="9906" priority="600" operator="lessThan">
      <formula>0</formula>
    </cfRule>
  </conditionalFormatting>
  <conditionalFormatting sqref="D461:N464">
    <cfRule type="cellIs" dxfId="9905" priority="597" operator="lessThan">
      <formula>0</formula>
    </cfRule>
  </conditionalFormatting>
  <conditionalFormatting sqref="P538">
    <cfRule type="cellIs" dxfId="9904" priority="320" operator="lessThan">
      <formula>0</formula>
    </cfRule>
  </conditionalFormatting>
  <conditionalFormatting sqref="B461:B464">
    <cfRule type="cellIs" dxfId="9903" priority="594" operator="lessThan">
      <formula>0</formula>
    </cfRule>
  </conditionalFormatting>
  <conditionalFormatting sqref="P553">
    <cfRule type="cellIs" dxfId="9902" priority="317" operator="lessThan">
      <formula>0</formula>
    </cfRule>
  </conditionalFormatting>
  <conditionalFormatting sqref="B512">
    <cfRule type="cellIs" dxfId="9901" priority="591" operator="lessThan">
      <formula>0</formula>
    </cfRule>
  </conditionalFormatting>
  <conditionalFormatting sqref="C512">
    <cfRule type="cellIs" dxfId="9900" priority="588" operator="lessThan">
      <formula>0</formula>
    </cfRule>
  </conditionalFormatting>
  <conditionalFormatting sqref="P561">
    <cfRule type="cellIs" dxfId="9899" priority="314" operator="lessThan">
      <formula>0</formula>
    </cfRule>
  </conditionalFormatting>
  <conditionalFormatting sqref="P590">
    <cfRule type="cellIs" dxfId="9898" priority="311" operator="lessThan">
      <formula>0</formula>
    </cfRule>
  </conditionalFormatting>
  <conditionalFormatting sqref="N365">
    <cfRule type="cellIs" dxfId="9897" priority="852" operator="lessThan">
      <formula>0</formula>
    </cfRule>
  </conditionalFormatting>
  <conditionalFormatting sqref="N371">
    <cfRule type="cellIs" dxfId="9896" priority="851" operator="lessThan">
      <formula>0</formula>
    </cfRule>
  </conditionalFormatting>
  <conditionalFormatting sqref="N377">
    <cfRule type="cellIs" dxfId="9895" priority="850" operator="lessThan">
      <formula>0</formula>
    </cfRule>
  </conditionalFormatting>
  <conditionalFormatting sqref="B376">
    <cfRule type="cellIs" dxfId="9894" priority="837" operator="lessThan">
      <formula>0</formula>
    </cfRule>
  </conditionalFormatting>
  <conditionalFormatting sqref="B588">
    <cfRule type="cellIs" dxfId="9893" priority="844" operator="lessThan">
      <formula>0</formula>
    </cfRule>
  </conditionalFormatting>
  <conditionalFormatting sqref="B371:B372">
    <cfRule type="cellIs" dxfId="9892" priority="842" operator="lessThan">
      <formula>0</formula>
    </cfRule>
  </conditionalFormatting>
  <conditionalFormatting sqref="B377:B378">
    <cfRule type="cellIs" dxfId="9891" priority="839" operator="lessThan">
      <formula>0</formula>
    </cfRule>
  </conditionalFormatting>
  <conditionalFormatting sqref="C351:M354">
    <cfRule type="cellIs" dxfId="9890" priority="849" operator="lessThan">
      <formula>0</formula>
    </cfRule>
  </conditionalFormatting>
  <conditionalFormatting sqref="B428">
    <cfRule type="cellIs" dxfId="9889" priority="848" operator="lessThan">
      <formula>0</formula>
    </cfRule>
  </conditionalFormatting>
  <conditionalFormatting sqref="B428">
    <cfRule type="cellIs" dxfId="9888" priority="847" operator="lessThan">
      <formula>0</formula>
    </cfRule>
  </conditionalFormatting>
  <conditionalFormatting sqref="B391 B397 B381:B385 B375:B379 B369:B373 B363:B367 B361 B351:B355">
    <cfRule type="cellIs" dxfId="9887" priority="846" operator="lessThan">
      <formula>0</formula>
    </cfRule>
  </conditionalFormatting>
  <conditionalFormatting sqref="B585:B587">
    <cfRule type="cellIs" dxfId="9886" priority="845" operator="lessThan">
      <formula>0</formula>
    </cfRule>
  </conditionalFormatting>
  <conditionalFormatting sqref="B584">
    <cfRule type="cellIs" dxfId="9885" priority="843" operator="lessThan">
      <formula>0</formula>
    </cfRule>
  </conditionalFormatting>
  <conditionalFormatting sqref="B397">
    <cfRule type="cellIs" dxfId="9884" priority="833" operator="lessThan">
      <formula>0</formula>
    </cfRule>
  </conditionalFormatting>
  <conditionalFormatting sqref="B369">
    <cfRule type="cellIs" dxfId="9883" priority="841" operator="lessThan">
      <formula>0</formula>
    </cfRule>
  </conditionalFormatting>
  <conditionalFormatting sqref="B370">
    <cfRule type="cellIs" dxfId="9882" priority="840" operator="lessThan">
      <formula>0</formula>
    </cfRule>
  </conditionalFormatting>
  <conditionalFormatting sqref="B375">
    <cfRule type="cellIs" dxfId="9881" priority="838" operator="lessThan">
      <formula>0</formula>
    </cfRule>
  </conditionalFormatting>
  <conditionalFormatting sqref="B383:B384">
    <cfRule type="cellIs" dxfId="9880" priority="836" operator="lessThan">
      <formula>0</formula>
    </cfRule>
  </conditionalFormatting>
  <conditionalFormatting sqref="B381">
    <cfRule type="cellIs" dxfId="9879" priority="835" operator="lessThan">
      <formula>0</formula>
    </cfRule>
  </conditionalFormatting>
  <conditionalFormatting sqref="B382">
    <cfRule type="cellIs" dxfId="9878" priority="834" operator="lessThan">
      <formula>0</formula>
    </cfRule>
  </conditionalFormatting>
  <conditionalFormatting sqref="B391">
    <cfRule type="cellIs" dxfId="9877" priority="832" operator="lessThan">
      <formula>0</formula>
    </cfRule>
  </conditionalFormatting>
  <conditionalFormatting sqref="B385">
    <cfRule type="cellIs" dxfId="9876" priority="831" operator="lessThan">
      <formula>0</formula>
    </cfRule>
  </conditionalFormatting>
  <conditionalFormatting sqref="B379">
    <cfRule type="cellIs" dxfId="9875" priority="830" operator="lessThan">
      <formula>0</formula>
    </cfRule>
  </conditionalFormatting>
  <conditionalFormatting sqref="B373">
    <cfRule type="cellIs" dxfId="9874" priority="829" operator="lessThan">
      <formula>0</formula>
    </cfRule>
  </conditionalFormatting>
  <conditionalFormatting sqref="B361">
    <cfRule type="cellIs" dxfId="9873" priority="828" operator="lessThan">
      <formula>0</formula>
    </cfRule>
  </conditionalFormatting>
  <conditionalFormatting sqref="B621:B624">
    <cfRule type="cellIs" dxfId="9872" priority="823" operator="lessThan">
      <formula>0</formula>
    </cfRule>
  </conditionalFormatting>
  <conditionalFormatting sqref="B616:B619">
    <cfRule type="cellIs" dxfId="9871" priority="826" operator="lessThan">
      <formula>0</formula>
    </cfRule>
  </conditionalFormatting>
  <conditionalFormatting sqref="B617">
    <cfRule type="cellIs" dxfId="9870" priority="825" operator="lessThan">
      <formula>0</formula>
    </cfRule>
  </conditionalFormatting>
  <conditionalFormatting sqref="B618:B619">
    <cfRule type="cellIs" dxfId="9869" priority="827" operator="lessThan">
      <formula>0</formula>
    </cfRule>
  </conditionalFormatting>
  <conditionalFormatting sqref="B628:B629">
    <cfRule type="cellIs" dxfId="9868" priority="821" operator="lessThan">
      <formula>0</formula>
    </cfRule>
  </conditionalFormatting>
  <conditionalFormatting sqref="B622">
    <cfRule type="cellIs" dxfId="9867" priority="822" operator="lessThan">
      <formula>0</formula>
    </cfRule>
  </conditionalFormatting>
  <conditionalFormatting sqref="B623:B624">
    <cfRule type="cellIs" dxfId="9866" priority="824" operator="lessThan">
      <formula>0</formula>
    </cfRule>
  </conditionalFormatting>
  <conditionalFormatting sqref="B626:B629">
    <cfRule type="cellIs" dxfId="9865" priority="820" operator="lessThan">
      <formula>0</formula>
    </cfRule>
  </conditionalFormatting>
  <conditionalFormatting sqref="B627">
    <cfRule type="cellIs" dxfId="9864" priority="819" operator="lessThan">
      <formula>0</formula>
    </cfRule>
  </conditionalFormatting>
  <conditionalFormatting sqref="B365:B366">
    <cfRule type="cellIs" dxfId="9863" priority="814" operator="lessThan">
      <formula>0</formula>
    </cfRule>
  </conditionalFormatting>
  <conditionalFormatting sqref="B355">
    <cfRule type="cellIs" dxfId="9862" priority="815" operator="lessThan">
      <formula>0</formula>
    </cfRule>
  </conditionalFormatting>
  <conditionalFormatting sqref="B393:N393">
    <cfRule type="cellIs" dxfId="9861" priority="770" operator="lessThan">
      <formula>0</formula>
    </cfRule>
  </conditionalFormatting>
  <conditionalFormatting sqref="B387:N387">
    <cfRule type="cellIs" dxfId="9860" priority="781" operator="lessThan">
      <formula>0</formula>
    </cfRule>
  </conditionalFormatting>
  <conditionalFormatting sqref="B387:N387">
    <cfRule type="cellIs" dxfId="9859" priority="780" operator="lessThan">
      <formula>0</formula>
    </cfRule>
  </conditionalFormatting>
  <conditionalFormatting sqref="B353:B354">
    <cfRule type="cellIs" dxfId="9858" priority="818" operator="lessThan">
      <formula>0</formula>
    </cfRule>
  </conditionalFormatting>
  <conditionalFormatting sqref="B351">
    <cfRule type="cellIs" dxfId="9857" priority="817" operator="lessThan">
      <formula>0</formula>
    </cfRule>
  </conditionalFormatting>
  <conditionalFormatting sqref="B352">
    <cfRule type="cellIs" dxfId="9856" priority="816" operator="lessThan">
      <formula>0</formula>
    </cfRule>
  </conditionalFormatting>
  <conditionalFormatting sqref="B363">
    <cfRule type="cellIs" dxfId="9855" priority="813" operator="lessThan">
      <formula>0</formula>
    </cfRule>
  </conditionalFormatting>
  <conditionalFormatting sqref="B364">
    <cfRule type="cellIs" dxfId="9854" priority="812" operator="lessThan">
      <formula>0</formula>
    </cfRule>
  </conditionalFormatting>
  <conditionalFormatting sqref="B367">
    <cfRule type="cellIs" dxfId="9853" priority="811" operator="lessThan">
      <formula>0</formula>
    </cfRule>
  </conditionalFormatting>
  <conditionalFormatting sqref="B593:B596">
    <cfRule type="cellIs" dxfId="9852" priority="809" operator="lessThan">
      <formula>0</formula>
    </cfRule>
  </conditionalFormatting>
  <conditionalFormatting sqref="B594">
    <cfRule type="cellIs" dxfId="9851" priority="808" operator="lessThan">
      <formula>0</formula>
    </cfRule>
  </conditionalFormatting>
  <conditionalFormatting sqref="B595:B596">
    <cfRule type="cellIs" dxfId="9850" priority="810" operator="lessThan">
      <formula>0</formula>
    </cfRule>
  </conditionalFormatting>
  <conditionalFormatting sqref="B603">
    <cfRule type="cellIs" dxfId="9849" priority="803" operator="lessThan">
      <formula>0</formula>
    </cfRule>
  </conditionalFormatting>
  <conditionalFormatting sqref="B603">
    <cfRule type="cellIs" dxfId="9848" priority="804" operator="lessThan">
      <formula>0</formula>
    </cfRule>
  </conditionalFormatting>
  <conditionalFormatting sqref="B599:B602">
    <cfRule type="cellIs" dxfId="9847" priority="806" operator="lessThan">
      <formula>0</formula>
    </cfRule>
  </conditionalFormatting>
  <conditionalFormatting sqref="B600">
    <cfRule type="cellIs" dxfId="9846" priority="805" operator="lessThan">
      <formula>0</formula>
    </cfRule>
  </conditionalFormatting>
  <conditionalFormatting sqref="B601:B602">
    <cfRule type="cellIs" dxfId="9845" priority="807" operator="lessThan">
      <formula>0</formula>
    </cfRule>
  </conditionalFormatting>
  <conditionalFormatting sqref="N390">
    <cfRule type="cellIs" dxfId="9844" priority="775" operator="lessThan">
      <formula>0</formula>
    </cfRule>
  </conditionalFormatting>
  <conditionalFormatting sqref="B393:N393">
    <cfRule type="cellIs" dxfId="9843" priority="773" operator="lessThan">
      <formula>0</formula>
    </cfRule>
  </conditionalFormatting>
  <conditionalFormatting sqref="B571:B573">
    <cfRule type="cellIs" dxfId="9842" priority="802" operator="lessThan">
      <formula>0</formula>
    </cfRule>
  </conditionalFormatting>
  <conditionalFormatting sqref="B574">
    <cfRule type="cellIs" dxfId="9841" priority="801" operator="lessThan">
      <formula>0</formula>
    </cfRule>
  </conditionalFormatting>
  <conditionalFormatting sqref="B570">
    <cfRule type="cellIs" dxfId="9840" priority="800" operator="lessThan">
      <formula>0</formula>
    </cfRule>
  </conditionalFormatting>
  <conditionalFormatting sqref="B607:B608">
    <cfRule type="cellIs" dxfId="9839" priority="799" operator="lessThan">
      <formula>0</formula>
    </cfRule>
  </conditionalFormatting>
  <conditionalFormatting sqref="B605:B608">
    <cfRule type="cellIs" dxfId="9838" priority="798" operator="lessThan">
      <formula>0</formula>
    </cfRule>
  </conditionalFormatting>
  <conditionalFormatting sqref="B589">
    <cfRule type="cellIs" dxfId="9837" priority="525" operator="lessThan">
      <formula>0</formula>
    </cfRule>
  </conditionalFormatting>
  <conditionalFormatting sqref="B613:B614">
    <cfRule type="cellIs" dxfId="9836" priority="796" operator="lessThan">
      <formula>0</formula>
    </cfRule>
  </conditionalFormatting>
  <conditionalFormatting sqref="B606">
    <cfRule type="cellIs" dxfId="9835" priority="797" operator="lessThan">
      <formula>0</formula>
    </cfRule>
  </conditionalFormatting>
  <conditionalFormatting sqref="B611:B614">
    <cfRule type="cellIs" dxfId="9834" priority="795" operator="lessThan">
      <formula>0</formula>
    </cfRule>
  </conditionalFormatting>
  <conditionalFormatting sqref="O616:O619">
    <cfRule type="cellIs" dxfId="9833" priority="277" operator="lessThan">
      <formula>0</formula>
    </cfRule>
  </conditionalFormatting>
  <conditionalFormatting sqref="O599 O601:O602">
    <cfRule type="cellIs" dxfId="9832" priority="279" operator="lessThan">
      <formula>0</formula>
    </cfRule>
  </conditionalFormatting>
  <conditionalFormatting sqref="B612">
    <cfRule type="cellIs" dxfId="9831" priority="794" operator="lessThan">
      <formula>0</formula>
    </cfRule>
  </conditionalFormatting>
  <conditionalFormatting sqref="D589">
    <cfRule type="cellIs" dxfId="9830" priority="519" operator="lessThan">
      <formula>0</formula>
    </cfRule>
  </conditionalFormatting>
  <conditionalFormatting sqref="O605:O607">
    <cfRule type="cellIs" dxfId="9829" priority="271" operator="lessThan">
      <formula>0</formula>
    </cfRule>
  </conditionalFormatting>
  <conditionalFormatting sqref="O626:O629">
    <cfRule type="cellIs" dxfId="9828" priority="273" operator="lessThan">
      <formula>0</formula>
    </cfRule>
  </conditionalFormatting>
  <conditionalFormatting sqref="B650 B655:B657 B663 B665:B668 B642:B645 B670">
    <cfRule type="cellIs" dxfId="9827" priority="793" operator="lessThan">
      <formula>0</formula>
    </cfRule>
  </conditionalFormatting>
  <conditionalFormatting sqref="N378">
    <cfRule type="cellIs" dxfId="9826" priority="785" operator="lessThan">
      <formula>0</formula>
    </cfRule>
  </conditionalFormatting>
  <conditionalFormatting sqref="N372">
    <cfRule type="cellIs" dxfId="9825" priority="786" operator="lessThan">
      <formula>0</formula>
    </cfRule>
  </conditionalFormatting>
  <conditionalFormatting sqref="B387:N387">
    <cfRule type="cellIs" dxfId="9824" priority="783" operator="lessThan">
      <formula>0</formula>
    </cfRule>
  </conditionalFormatting>
  <conditionalFormatting sqref="N384">
    <cfRule type="cellIs" dxfId="9823" priority="784" operator="lessThan">
      <formula>0</formula>
    </cfRule>
  </conditionalFormatting>
  <conditionalFormatting sqref="B387:N387">
    <cfRule type="cellIs" dxfId="9822" priority="782" operator="lessThan">
      <formula>0</formula>
    </cfRule>
  </conditionalFormatting>
  <conditionalFormatting sqref="B387:N387">
    <cfRule type="cellIs" dxfId="9821" priority="779" operator="lessThan">
      <formula>0</formula>
    </cfRule>
  </conditionalFormatting>
  <conditionalFormatting sqref="B652">
    <cfRule type="cellIs" dxfId="9820" priority="792" operator="lessThan">
      <formula>0</formula>
    </cfRule>
  </conditionalFormatting>
  <conditionalFormatting sqref="B653">
    <cfRule type="cellIs" dxfId="9819" priority="791" operator="lessThan">
      <formula>0</formula>
    </cfRule>
  </conditionalFormatting>
  <conditionalFormatting sqref="B658">
    <cfRule type="cellIs" dxfId="9818" priority="790" operator="lessThan">
      <formula>0</formula>
    </cfRule>
  </conditionalFormatting>
  <conditionalFormatting sqref="B647">
    <cfRule type="cellIs" dxfId="9817" priority="789" operator="lessThan">
      <formula>0</formula>
    </cfRule>
  </conditionalFormatting>
  <conditionalFormatting sqref="O365">
    <cfRule type="cellIs" dxfId="9816" priority="265" operator="lessThan">
      <formula>0</formula>
    </cfRule>
  </conditionalFormatting>
  <conditionalFormatting sqref="O371">
    <cfRule type="cellIs" dxfId="9815" priority="264" operator="lessThan">
      <formula>0</formula>
    </cfRule>
  </conditionalFormatting>
  <conditionalFormatting sqref="G589">
    <cfRule type="cellIs" dxfId="9814" priority="510" operator="lessThan">
      <formula>0</formula>
    </cfRule>
  </conditionalFormatting>
  <conditionalFormatting sqref="H589">
    <cfRule type="cellIs" dxfId="9813" priority="507" operator="lessThan">
      <formula>0</formula>
    </cfRule>
  </conditionalFormatting>
  <conditionalFormatting sqref="B351:B354">
    <cfRule type="cellIs" dxfId="9812" priority="788" operator="lessThan">
      <formula>0</formula>
    </cfRule>
  </conditionalFormatting>
  <conditionalFormatting sqref="N366">
    <cfRule type="cellIs" dxfId="9811" priority="787" operator="lessThan">
      <formula>0</formula>
    </cfRule>
  </conditionalFormatting>
  <conditionalFormatting sqref="B387:N387">
    <cfRule type="cellIs" dxfId="9810" priority="778" operator="lessThan">
      <formula>0</formula>
    </cfRule>
  </conditionalFormatting>
  <conditionalFormatting sqref="B387:N387">
    <cfRule type="cellIs" dxfId="9809" priority="777" operator="lessThan">
      <formula>0</formula>
    </cfRule>
  </conditionalFormatting>
  <conditionalFormatting sqref="B387:N387">
    <cfRule type="cellIs" dxfId="9808" priority="776" operator="lessThan">
      <formula>0</formula>
    </cfRule>
  </conditionalFormatting>
  <conditionalFormatting sqref="B393:N393">
    <cfRule type="cellIs" dxfId="9807" priority="771" operator="lessThan">
      <formula>0</formula>
    </cfRule>
  </conditionalFormatting>
  <conditionalFormatting sqref="B393:N393">
    <cfRule type="cellIs" dxfId="9806" priority="774" operator="lessThan">
      <formula>0</formula>
    </cfRule>
  </conditionalFormatting>
  <conditionalFormatting sqref="B393:N393">
    <cfRule type="cellIs" dxfId="9805" priority="769" operator="lessThan">
      <formula>0</formula>
    </cfRule>
  </conditionalFormatting>
  <conditionalFormatting sqref="B393:N393">
    <cfRule type="cellIs" dxfId="9804" priority="772" operator="lessThan">
      <formula>0</formula>
    </cfRule>
  </conditionalFormatting>
  <conditionalFormatting sqref="B393:N393">
    <cfRule type="cellIs" dxfId="9803" priority="767" operator="lessThan">
      <formula>0</formula>
    </cfRule>
  </conditionalFormatting>
  <conditionalFormatting sqref="B393:N393">
    <cfRule type="cellIs" dxfId="9802" priority="768" operator="lessThan">
      <formula>0</formula>
    </cfRule>
  </conditionalFormatting>
  <conditionalFormatting sqref="B399:N399">
    <cfRule type="cellIs" dxfId="9801" priority="765" operator="lessThan">
      <formula>0</formula>
    </cfRule>
  </conditionalFormatting>
  <conditionalFormatting sqref="N396">
    <cfRule type="cellIs" dxfId="9800" priority="766" operator="lessThan">
      <formula>0</formula>
    </cfRule>
  </conditionalFormatting>
  <conditionalFormatting sqref="B399:N399">
    <cfRule type="cellIs" dxfId="9799" priority="764" operator="lessThan">
      <formula>0</formula>
    </cfRule>
  </conditionalFormatting>
  <conditionalFormatting sqref="B399:N399">
    <cfRule type="cellIs" dxfId="9798" priority="763" operator="lessThan">
      <formula>0</formula>
    </cfRule>
  </conditionalFormatting>
  <conditionalFormatting sqref="B399:N399">
    <cfRule type="cellIs" dxfId="9797" priority="762" operator="lessThan">
      <formula>0</formula>
    </cfRule>
  </conditionalFormatting>
  <conditionalFormatting sqref="B399:N399">
    <cfRule type="cellIs" dxfId="9796" priority="761" operator="lessThan">
      <formula>0</formula>
    </cfRule>
  </conditionalFormatting>
  <conditionalFormatting sqref="B399:N399">
    <cfRule type="cellIs" dxfId="9795" priority="760" operator="lessThan">
      <formula>0</formula>
    </cfRule>
  </conditionalFormatting>
  <conditionalFormatting sqref="B399:N399">
    <cfRule type="cellIs" dxfId="9794" priority="759" operator="lessThan">
      <formula>0</formula>
    </cfRule>
  </conditionalFormatting>
  <conditionalFormatting sqref="B399:N399">
    <cfRule type="cellIs" dxfId="9793" priority="758" operator="lessThan">
      <formula>0</formula>
    </cfRule>
  </conditionalFormatting>
  <conditionalFormatting sqref="N402">
    <cfRule type="cellIs" dxfId="9792" priority="757" operator="lessThan">
      <formula>0</formula>
    </cfRule>
  </conditionalFormatting>
  <conditionalFormatting sqref="N355">
    <cfRule type="cellIs" dxfId="9791" priority="756" operator="lessThan">
      <formula>0</formula>
    </cfRule>
  </conditionalFormatting>
  <conditionalFormatting sqref="N361">
    <cfRule type="cellIs" dxfId="9790" priority="755" operator="lessThan">
      <formula>0</formula>
    </cfRule>
  </conditionalFormatting>
  <conditionalFormatting sqref="N361">
    <cfRule type="cellIs" dxfId="9789" priority="754" operator="lessThan">
      <formula>0</formula>
    </cfRule>
  </conditionalFormatting>
  <conditionalFormatting sqref="N367">
    <cfRule type="cellIs" dxfId="9788" priority="753" operator="lessThan">
      <formula>0</formula>
    </cfRule>
  </conditionalFormatting>
  <conditionalFormatting sqref="N367">
    <cfRule type="cellIs" dxfId="9787" priority="752" operator="lessThan">
      <formula>0</formula>
    </cfRule>
  </conditionalFormatting>
  <conditionalFormatting sqref="N373">
    <cfRule type="cellIs" dxfId="9786" priority="751" operator="lessThan">
      <formula>0</formula>
    </cfRule>
  </conditionalFormatting>
  <conditionalFormatting sqref="N373">
    <cfRule type="cellIs" dxfId="9785" priority="750" operator="lessThan">
      <formula>0</formula>
    </cfRule>
  </conditionalFormatting>
  <conditionalFormatting sqref="N379">
    <cfRule type="cellIs" dxfId="9784" priority="749" operator="lessThan">
      <formula>0</formula>
    </cfRule>
  </conditionalFormatting>
  <conditionalFormatting sqref="N379">
    <cfRule type="cellIs" dxfId="9783" priority="748" operator="lessThan">
      <formula>0</formula>
    </cfRule>
  </conditionalFormatting>
  <conditionalFormatting sqref="N385">
    <cfRule type="cellIs" dxfId="9782" priority="747" operator="lessThan">
      <formula>0</formula>
    </cfRule>
  </conditionalFormatting>
  <conditionalFormatting sqref="N385">
    <cfRule type="cellIs" dxfId="9781" priority="746" operator="lessThan">
      <formula>0</formula>
    </cfRule>
  </conditionalFormatting>
  <conditionalFormatting sqref="N391">
    <cfRule type="cellIs" dxfId="9780" priority="745" operator="lessThan">
      <formula>0</formula>
    </cfRule>
  </conditionalFormatting>
  <conditionalFormatting sqref="N391">
    <cfRule type="cellIs" dxfId="9779" priority="744" operator="lessThan">
      <formula>0</formula>
    </cfRule>
  </conditionalFormatting>
  <conditionalFormatting sqref="N397">
    <cfRule type="cellIs" dxfId="9778" priority="743" operator="lessThan">
      <formula>0</formula>
    </cfRule>
  </conditionalFormatting>
  <conditionalFormatting sqref="N397">
    <cfRule type="cellIs" dxfId="9777" priority="742" operator="lessThan">
      <formula>0</formula>
    </cfRule>
  </conditionalFormatting>
  <conditionalFormatting sqref="C409:M409">
    <cfRule type="cellIs" dxfId="9776" priority="741" operator="lessThan">
      <formula>0</formula>
    </cfRule>
  </conditionalFormatting>
  <conditionalFormatting sqref="C409:M409">
    <cfRule type="cellIs" dxfId="9775" priority="740" operator="lessThan">
      <formula>0</formula>
    </cfRule>
  </conditionalFormatting>
  <conditionalFormatting sqref="H409">
    <cfRule type="cellIs" dxfId="9774" priority="739" operator="lessThan">
      <formula>0</formula>
    </cfRule>
  </conditionalFormatting>
  <conditionalFormatting sqref="B409">
    <cfRule type="cellIs" dxfId="9773" priority="738" operator="lessThan">
      <formula>0</formula>
    </cfRule>
  </conditionalFormatting>
  <conditionalFormatting sqref="B409">
    <cfRule type="cellIs" dxfId="9772" priority="737" operator="lessThan">
      <formula>0</formula>
    </cfRule>
  </conditionalFormatting>
  <conditionalFormatting sqref="B405:N405">
    <cfRule type="cellIs" dxfId="9771" priority="736" operator="lessThan">
      <formula>0</formula>
    </cfRule>
  </conditionalFormatting>
  <conditionalFormatting sqref="B405:N405">
    <cfRule type="cellIs" dxfId="9770" priority="735" operator="lessThan">
      <formula>0</formula>
    </cfRule>
  </conditionalFormatting>
  <conditionalFormatting sqref="B405:N405">
    <cfRule type="cellIs" dxfId="9769" priority="734" operator="lessThan">
      <formula>0</formula>
    </cfRule>
  </conditionalFormatting>
  <conditionalFormatting sqref="B405:N405">
    <cfRule type="cellIs" dxfId="9768" priority="733" operator="lessThan">
      <formula>0</formula>
    </cfRule>
  </conditionalFormatting>
  <conditionalFormatting sqref="B405:N405">
    <cfRule type="cellIs" dxfId="9767" priority="732" operator="lessThan">
      <formula>0</formula>
    </cfRule>
  </conditionalFormatting>
  <conditionalFormatting sqref="B405:N405">
    <cfRule type="cellIs" dxfId="9766" priority="731" operator="lessThan">
      <formula>0</formula>
    </cfRule>
  </conditionalFormatting>
  <conditionalFormatting sqref="B405:N405">
    <cfRule type="cellIs" dxfId="9765" priority="730" operator="lessThan">
      <formula>0</formula>
    </cfRule>
  </conditionalFormatting>
  <conditionalFormatting sqref="B405:N405">
    <cfRule type="cellIs" dxfId="9764" priority="729" operator="lessThan">
      <formula>0</formula>
    </cfRule>
  </conditionalFormatting>
  <conditionalFormatting sqref="N408">
    <cfRule type="cellIs" dxfId="9763" priority="728" operator="lessThan">
      <formula>0</formula>
    </cfRule>
  </conditionalFormatting>
  <conditionalFormatting sqref="N409">
    <cfRule type="cellIs" dxfId="9762" priority="727" operator="lessThan">
      <formula>0</formula>
    </cfRule>
  </conditionalFormatting>
  <conditionalFormatting sqref="N409">
    <cfRule type="cellIs" dxfId="9761" priority="726" operator="lessThan">
      <formula>0</formula>
    </cfRule>
  </conditionalFormatting>
  <conditionalFormatting sqref="C415:M415">
    <cfRule type="cellIs" dxfId="9760" priority="725" operator="lessThan">
      <formula>0</formula>
    </cfRule>
  </conditionalFormatting>
  <conditionalFormatting sqref="C415:M415">
    <cfRule type="cellIs" dxfId="9759" priority="724" operator="lessThan">
      <formula>0</formula>
    </cfRule>
  </conditionalFormatting>
  <conditionalFormatting sqref="H415">
    <cfRule type="cellIs" dxfId="9758" priority="723" operator="lessThan">
      <formula>0</formula>
    </cfRule>
  </conditionalFormatting>
  <conditionalFormatting sqref="B415">
    <cfRule type="cellIs" dxfId="9757" priority="722" operator="lessThan">
      <formula>0</formula>
    </cfRule>
  </conditionalFormatting>
  <conditionalFormatting sqref="B415">
    <cfRule type="cellIs" dxfId="9756" priority="721" operator="lessThan">
      <formula>0</formula>
    </cfRule>
  </conditionalFormatting>
  <conditionalFormatting sqref="B411:N411">
    <cfRule type="cellIs" dxfId="9755" priority="720" operator="lessThan">
      <formula>0</formula>
    </cfRule>
  </conditionalFormatting>
  <conditionalFormatting sqref="B411:N411">
    <cfRule type="cellIs" dxfId="9754" priority="719" operator="lessThan">
      <formula>0</formula>
    </cfRule>
  </conditionalFormatting>
  <conditionalFormatting sqref="B411:N411">
    <cfRule type="cellIs" dxfId="9753" priority="718" operator="lessThan">
      <formula>0</formula>
    </cfRule>
  </conditionalFormatting>
  <conditionalFormatting sqref="B411:N411">
    <cfRule type="cellIs" dxfId="9752" priority="717" operator="lessThan">
      <formula>0</formula>
    </cfRule>
  </conditionalFormatting>
  <conditionalFormatting sqref="B411:N411">
    <cfRule type="cellIs" dxfId="9751" priority="716" operator="lessThan">
      <formula>0</formula>
    </cfRule>
  </conditionalFormatting>
  <conditionalFormatting sqref="B411:N411">
    <cfRule type="cellIs" dxfId="9750" priority="715" operator="lessThan">
      <formula>0</formula>
    </cfRule>
  </conditionalFormatting>
  <conditionalFormatting sqref="B411:N411">
    <cfRule type="cellIs" dxfId="9749" priority="714" operator="lessThan">
      <formula>0</formula>
    </cfRule>
  </conditionalFormatting>
  <conditionalFormatting sqref="B411:N411">
    <cfRule type="cellIs" dxfId="9748" priority="713" operator="lessThan">
      <formula>0</formula>
    </cfRule>
  </conditionalFormatting>
  <conditionalFormatting sqref="N414">
    <cfRule type="cellIs" dxfId="9747" priority="712" operator="lessThan">
      <formula>0</formula>
    </cfRule>
  </conditionalFormatting>
  <conditionalFormatting sqref="N415">
    <cfRule type="cellIs" dxfId="9746" priority="711" operator="lessThan">
      <formula>0</formula>
    </cfRule>
  </conditionalFormatting>
  <conditionalFormatting sqref="N415">
    <cfRule type="cellIs" dxfId="9745" priority="710" operator="lessThan">
      <formula>0</formula>
    </cfRule>
  </conditionalFormatting>
  <conditionalFormatting sqref="C421:M421">
    <cfRule type="cellIs" dxfId="9744" priority="709" operator="lessThan">
      <formula>0</formula>
    </cfRule>
  </conditionalFormatting>
  <conditionalFormatting sqref="C421:M421">
    <cfRule type="cellIs" dxfId="9743" priority="708" operator="lessThan">
      <formula>0</formula>
    </cfRule>
  </conditionalFormatting>
  <conditionalFormatting sqref="H421">
    <cfRule type="cellIs" dxfId="9742" priority="707" operator="lessThan">
      <formula>0</formula>
    </cfRule>
  </conditionalFormatting>
  <conditionalFormatting sqref="B421">
    <cfRule type="cellIs" dxfId="9741" priority="706" operator="lessThan">
      <formula>0</formula>
    </cfRule>
  </conditionalFormatting>
  <conditionalFormatting sqref="B421">
    <cfRule type="cellIs" dxfId="9740" priority="705" operator="lessThan">
      <formula>0</formula>
    </cfRule>
  </conditionalFormatting>
  <conditionalFormatting sqref="B417:N417">
    <cfRule type="cellIs" dxfId="9739" priority="704" operator="lessThan">
      <formula>0</formula>
    </cfRule>
  </conditionalFormatting>
  <conditionalFormatting sqref="B417:N417">
    <cfRule type="cellIs" dxfId="9738" priority="703" operator="lessThan">
      <formula>0</formula>
    </cfRule>
  </conditionalFormatting>
  <conditionalFormatting sqref="B417:N417">
    <cfRule type="cellIs" dxfId="9737" priority="702" operator="lessThan">
      <formula>0</formula>
    </cfRule>
  </conditionalFormatting>
  <conditionalFormatting sqref="B417:N417">
    <cfRule type="cellIs" dxfId="9736" priority="701" operator="lessThan">
      <formula>0</formula>
    </cfRule>
  </conditionalFormatting>
  <conditionalFormatting sqref="B417:N417">
    <cfRule type="cellIs" dxfId="9735" priority="700" operator="lessThan">
      <formula>0</formula>
    </cfRule>
  </conditionalFormatting>
  <conditionalFormatting sqref="B417:N417">
    <cfRule type="cellIs" dxfId="9734" priority="699" operator="lessThan">
      <formula>0</formula>
    </cfRule>
  </conditionalFormatting>
  <conditionalFormatting sqref="B417:N417">
    <cfRule type="cellIs" dxfId="9733" priority="698" operator="lessThan">
      <formula>0</formula>
    </cfRule>
  </conditionalFormatting>
  <conditionalFormatting sqref="B417:N417">
    <cfRule type="cellIs" dxfId="9732" priority="697" operator="lessThan">
      <formula>0</formula>
    </cfRule>
  </conditionalFormatting>
  <conditionalFormatting sqref="N420">
    <cfRule type="cellIs" dxfId="9731" priority="696" operator="lessThan">
      <formula>0</formula>
    </cfRule>
  </conditionalFormatting>
  <conditionalFormatting sqref="N421">
    <cfRule type="cellIs" dxfId="9730" priority="695" operator="lessThan">
      <formula>0</formula>
    </cfRule>
  </conditionalFormatting>
  <conditionalFormatting sqref="N421">
    <cfRule type="cellIs" dxfId="9729" priority="694" operator="lessThan">
      <formula>0</formula>
    </cfRule>
  </conditionalFormatting>
  <conditionalFormatting sqref="C427:M427">
    <cfRule type="cellIs" dxfId="9728" priority="693" operator="lessThan">
      <formula>0</formula>
    </cfRule>
  </conditionalFormatting>
  <conditionalFormatting sqref="C427:M427">
    <cfRule type="cellIs" dxfId="9727" priority="692" operator="lessThan">
      <formula>0</formula>
    </cfRule>
  </conditionalFormatting>
  <conditionalFormatting sqref="H427">
    <cfRule type="cellIs" dxfId="9726" priority="691" operator="lessThan">
      <formula>0</formula>
    </cfRule>
  </conditionalFormatting>
  <conditionalFormatting sqref="B427">
    <cfRule type="cellIs" dxfId="9725" priority="690" operator="lessThan">
      <formula>0</formula>
    </cfRule>
  </conditionalFormatting>
  <conditionalFormatting sqref="B427">
    <cfRule type="cellIs" dxfId="9724" priority="689" operator="lessThan">
      <formula>0</formula>
    </cfRule>
  </conditionalFormatting>
  <conditionalFormatting sqref="B423:N423">
    <cfRule type="cellIs" dxfId="9723" priority="688" operator="lessThan">
      <formula>0</formula>
    </cfRule>
  </conditionalFormatting>
  <conditionalFormatting sqref="B423:N423">
    <cfRule type="cellIs" dxfId="9722" priority="687" operator="lessThan">
      <formula>0</formula>
    </cfRule>
  </conditionalFormatting>
  <conditionalFormatting sqref="B423:N423">
    <cfRule type="cellIs" dxfId="9721" priority="686" operator="lessThan">
      <formula>0</formula>
    </cfRule>
  </conditionalFormatting>
  <conditionalFormatting sqref="B423:N423">
    <cfRule type="cellIs" dxfId="9720" priority="685" operator="lessThan">
      <formula>0</formula>
    </cfRule>
  </conditionalFormatting>
  <conditionalFormatting sqref="B423:N423">
    <cfRule type="cellIs" dxfId="9719" priority="684" operator="lessThan">
      <formula>0</formula>
    </cfRule>
  </conditionalFormatting>
  <conditionalFormatting sqref="B423:N423">
    <cfRule type="cellIs" dxfId="9718" priority="683" operator="lessThan">
      <formula>0</formula>
    </cfRule>
  </conditionalFormatting>
  <conditionalFormatting sqref="B423:N423">
    <cfRule type="cellIs" dxfId="9717" priority="682" operator="lessThan">
      <formula>0</formula>
    </cfRule>
  </conditionalFormatting>
  <conditionalFormatting sqref="B423:N423">
    <cfRule type="cellIs" dxfId="9716" priority="681" operator="lessThan">
      <formula>0</formula>
    </cfRule>
  </conditionalFormatting>
  <conditionalFormatting sqref="N426">
    <cfRule type="cellIs" dxfId="9715" priority="680" operator="lessThan">
      <formula>0</formula>
    </cfRule>
  </conditionalFormatting>
  <conditionalFormatting sqref="C537:N537">
    <cfRule type="cellIs" dxfId="9714" priority="400" operator="lessThan">
      <formula>0</formula>
    </cfRule>
  </conditionalFormatting>
  <conditionalFormatting sqref="C568:N568">
    <cfRule type="cellIs" dxfId="9713" priority="397" operator="lessThan">
      <formula>0</formula>
    </cfRule>
  </conditionalFormatting>
  <conditionalFormatting sqref="I552:N552">
    <cfRule type="cellIs" dxfId="9712" priority="394" operator="lessThan">
      <formula>0</formula>
    </cfRule>
  </conditionalFormatting>
  <conditionalFormatting sqref="I560:N560">
    <cfRule type="cellIs" dxfId="9711" priority="391" operator="lessThan">
      <formula>0</formula>
    </cfRule>
  </conditionalFormatting>
  <conditionalFormatting sqref="B429:N429">
    <cfRule type="cellIs" dxfId="9710" priority="668" operator="lessThan">
      <formula>0</formula>
    </cfRule>
  </conditionalFormatting>
  <conditionalFormatting sqref="B429:N429">
    <cfRule type="cellIs" dxfId="9709" priority="667" operator="lessThan">
      <formula>0</formula>
    </cfRule>
  </conditionalFormatting>
  <conditionalFormatting sqref="B429:N429">
    <cfRule type="cellIs" dxfId="9708" priority="666" operator="lessThan">
      <formula>0</formula>
    </cfRule>
  </conditionalFormatting>
  <conditionalFormatting sqref="B429:N429">
    <cfRule type="cellIs" dxfId="9707" priority="665" operator="lessThan">
      <formula>0</formula>
    </cfRule>
  </conditionalFormatting>
  <conditionalFormatting sqref="N432">
    <cfRule type="cellIs" dxfId="9706" priority="664" operator="lessThan">
      <formula>0</formula>
    </cfRule>
  </conditionalFormatting>
  <conditionalFormatting sqref="C439:M439">
    <cfRule type="cellIs" dxfId="9705" priority="663" operator="lessThan">
      <formula>0</formula>
    </cfRule>
  </conditionalFormatting>
  <conditionalFormatting sqref="C439:M439">
    <cfRule type="cellIs" dxfId="9704" priority="662" operator="lessThan">
      <formula>0</formula>
    </cfRule>
  </conditionalFormatting>
  <conditionalFormatting sqref="H439">
    <cfRule type="cellIs" dxfId="9703" priority="661" operator="lessThan">
      <formula>0</formula>
    </cfRule>
  </conditionalFormatting>
  <conditionalFormatting sqref="B439">
    <cfRule type="cellIs" dxfId="9702" priority="660" operator="lessThan">
      <formula>0</formula>
    </cfRule>
  </conditionalFormatting>
  <conditionalFormatting sqref="B439">
    <cfRule type="cellIs" dxfId="9701" priority="659" operator="lessThan">
      <formula>0</formula>
    </cfRule>
  </conditionalFormatting>
  <conditionalFormatting sqref="B435:N435">
    <cfRule type="cellIs" dxfId="9700" priority="658" operator="lessThan">
      <formula>0</formula>
    </cfRule>
  </conditionalFormatting>
  <conditionalFormatting sqref="B435:N435">
    <cfRule type="cellIs" dxfId="9699" priority="657" operator="lessThan">
      <formula>0</formula>
    </cfRule>
  </conditionalFormatting>
  <conditionalFormatting sqref="C641:N645">
    <cfRule type="cellIs" dxfId="9698" priority="376" operator="lessThan">
      <formula>0</formula>
    </cfRule>
  </conditionalFormatting>
  <conditionalFormatting sqref="C597:N597">
    <cfRule type="cellIs" dxfId="9697" priority="375" operator="lessThan">
      <formula>0</formula>
    </cfRule>
  </conditionalFormatting>
  <conditionalFormatting sqref="C603:N603">
    <cfRule type="cellIs" dxfId="9696" priority="372" operator="lessThan">
      <formula>0</formula>
    </cfRule>
  </conditionalFormatting>
  <conditionalFormatting sqref="C603:N603">
    <cfRule type="cellIs" dxfId="9695" priority="371" operator="lessThan">
      <formula>0</formula>
    </cfRule>
  </conditionalFormatting>
  <conditionalFormatting sqref="C603:N603">
    <cfRule type="cellIs" dxfId="9694" priority="370" operator="lessThan">
      <formula>0</formula>
    </cfRule>
  </conditionalFormatting>
  <conditionalFormatting sqref="H445">
    <cfRule type="cellIs" dxfId="9693" priority="645" operator="lessThan">
      <formula>0</formula>
    </cfRule>
  </conditionalFormatting>
  <conditionalFormatting sqref="B445">
    <cfRule type="cellIs" dxfId="9692" priority="644" operator="lessThan">
      <formula>0</formula>
    </cfRule>
  </conditionalFormatting>
  <conditionalFormatting sqref="B445">
    <cfRule type="cellIs" dxfId="9691" priority="643" operator="lessThan">
      <formula>0</formula>
    </cfRule>
  </conditionalFormatting>
  <conditionalFormatting sqref="B441:N441">
    <cfRule type="cellIs" dxfId="9690" priority="642" operator="lessThan">
      <formula>0</formula>
    </cfRule>
  </conditionalFormatting>
  <conditionalFormatting sqref="B441:N441">
    <cfRule type="cellIs" dxfId="9689" priority="641" operator="lessThan">
      <formula>0</formula>
    </cfRule>
  </conditionalFormatting>
  <conditionalFormatting sqref="B441:N441">
    <cfRule type="cellIs" dxfId="9688" priority="640" operator="lessThan">
      <formula>0</formula>
    </cfRule>
  </conditionalFormatting>
  <conditionalFormatting sqref="B441:N441">
    <cfRule type="cellIs" dxfId="9687" priority="639" operator="lessThan">
      <formula>0</formula>
    </cfRule>
  </conditionalFormatting>
  <conditionalFormatting sqref="B441:N441">
    <cfRule type="cellIs" dxfId="9686" priority="638" operator="lessThan">
      <formula>0</formula>
    </cfRule>
  </conditionalFormatting>
  <conditionalFormatting sqref="B441:N441">
    <cfRule type="cellIs" dxfId="9685" priority="637" operator="lessThan">
      <formula>0</formula>
    </cfRule>
  </conditionalFormatting>
  <conditionalFormatting sqref="B441:N441">
    <cfRule type="cellIs" dxfId="9684" priority="636" operator="lessThan">
      <formula>0</formula>
    </cfRule>
  </conditionalFormatting>
  <conditionalFormatting sqref="B441:N441">
    <cfRule type="cellIs" dxfId="9683" priority="635" operator="lessThan">
      <formula>0</formula>
    </cfRule>
  </conditionalFormatting>
  <conditionalFormatting sqref="N444">
    <cfRule type="cellIs" dxfId="9682" priority="634" operator="lessThan">
      <formula>0</formula>
    </cfRule>
  </conditionalFormatting>
  <conditionalFormatting sqref="N445">
    <cfRule type="cellIs" dxfId="9681" priority="633" operator="lessThan">
      <formula>0</formula>
    </cfRule>
  </conditionalFormatting>
  <conditionalFormatting sqref="N445">
    <cfRule type="cellIs" dxfId="9680" priority="632" operator="lessThan">
      <formula>0</formula>
    </cfRule>
  </conditionalFormatting>
  <conditionalFormatting sqref="C452:M452">
    <cfRule type="cellIs" dxfId="9679" priority="631" operator="lessThan">
      <formula>0</formula>
    </cfRule>
  </conditionalFormatting>
  <conditionalFormatting sqref="C452:M452">
    <cfRule type="cellIs" dxfId="9678" priority="630" operator="lessThan">
      <formula>0</formula>
    </cfRule>
  </conditionalFormatting>
  <conditionalFormatting sqref="H452">
    <cfRule type="cellIs" dxfId="9677" priority="629" operator="lessThan">
      <formula>0</formula>
    </cfRule>
  </conditionalFormatting>
  <conditionalFormatting sqref="B452">
    <cfRule type="cellIs" dxfId="9676" priority="628" operator="lessThan">
      <formula>0</formula>
    </cfRule>
  </conditionalFormatting>
  <conditionalFormatting sqref="B452">
    <cfRule type="cellIs" dxfId="9675" priority="627" operator="lessThan">
      <formula>0</formula>
    </cfRule>
  </conditionalFormatting>
  <conditionalFormatting sqref="B448:N448">
    <cfRule type="cellIs" dxfId="9674" priority="626" operator="lessThan">
      <formula>0</formula>
    </cfRule>
  </conditionalFormatting>
  <conditionalFormatting sqref="B448:N448">
    <cfRule type="cellIs" dxfId="9673" priority="625" operator="lessThan">
      <formula>0</formula>
    </cfRule>
  </conditionalFormatting>
  <conditionalFormatting sqref="B448:N448">
    <cfRule type="cellIs" dxfId="9672" priority="624" operator="lessThan">
      <formula>0</formula>
    </cfRule>
  </conditionalFormatting>
  <conditionalFormatting sqref="B448:N448">
    <cfRule type="cellIs" dxfId="9671" priority="623" operator="lessThan">
      <formula>0</formula>
    </cfRule>
  </conditionalFormatting>
  <conditionalFormatting sqref="B448:N448">
    <cfRule type="cellIs" dxfId="9670" priority="622" operator="lessThan">
      <formula>0</formula>
    </cfRule>
  </conditionalFormatting>
  <conditionalFormatting sqref="B448:N448">
    <cfRule type="cellIs" dxfId="9669" priority="621" operator="lessThan">
      <formula>0</formula>
    </cfRule>
  </conditionalFormatting>
  <conditionalFormatting sqref="B448:N448">
    <cfRule type="cellIs" dxfId="9668" priority="620" operator="lessThan">
      <formula>0</formula>
    </cfRule>
  </conditionalFormatting>
  <conditionalFormatting sqref="B448:N448">
    <cfRule type="cellIs" dxfId="9667" priority="619" operator="lessThan">
      <formula>0</formula>
    </cfRule>
  </conditionalFormatting>
  <conditionalFormatting sqref="N451">
    <cfRule type="cellIs" dxfId="9666" priority="618" operator="lessThan">
      <formula>0</formula>
    </cfRule>
  </conditionalFormatting>
  <conditionalFormatting sqref="N452">
    <cfRule type="cellIs" dxfId="9665" priority="617" operator="lessThan">
      <formula>0</formula>
    </cfRule>
  </conditionalFormatting>
  <conditionalFormatting sqref="N452">
    <cfRule type="cellIs" dxfId="9664" priority="616" operator="lessThan">
      <formula>0</formula>
    </cfRule>
  </conditionalFormatting>
  <conditionalFormatting sqref="C458:M458">
    <cfRule type="cellIs" dxfId="9663" priority="615" operator="lessThan">
      <formula>0</formula>
    </cfRule>
  </conditionalFormatting>
  <conditionalFormatting sqref="C458:M458">
    <cfRule type="cellIs" dxfId="9662" priority="614" operator="lessThan">
      <formula>0</formula>
    </cfRule>
  </conditionalFormatting>
  <conditionalFormatting sqref="H458">
    <cfRule type="cellIs" dxfId="9661" priority="613" operator="lessThan">
      <formula>0</formula>
    </cfRule>
  </conditionalFormatting>
  <conditionalFormatting sqref="B458">
    <cfRule type="cellIs" dxfId="9660" priority="612" operator="lessThan">
      <formula>0</formula>
    </cfRule>
  </conditionalFormatting>
  <conditionalFormatting sqref="B458">
    <cfRule type="cellIs" dxfId="9659" priority="611" operator="lessThan">
      <formula>0</formula>
    </cfRule>
  </conditionalFormatting>
  <conditionalFormatting sqref="Q505">
    <cfRule type="cellIs" dxfId="9658" priority="333" operator="lessThan">
      <formula>0</formula>
    </cfRule>
  </conditionalFormatting>
  <conditionalFormatting sqref="P505">
    <cfRule type="cellIs" dxfId="9657" priority="332" operator="lessThan">
      <formula>0</formula>
    </cfRule>
  </conditionalFormatting>
  <conditionalFormatting sqref="Q513">
    <cfRule type="cellIs" dxfId="9656" priority="330" operator="lessThan">
      <formula>0</formula>
    </cfRule>
  </conditionalFormatting>
  <conditionalFormatting sqref="P513">
    <cfRule type="cellIs" dxfId="9655" priority="329" operator="lessThan">
      <formula>0</formula>
    </cfRule>
  </conditionalFormatting>
  <conditionalFormatting sqref="Q522">
    <cfRule type="cellIs" dxfId="9654" priority="327" operator="lessThan">
      <formula>0</formula>
    </cfRule>
  </conditionalFormatting>
  <conditionalFormatting sqref="P522">
    <cfRule type="cellIs" dxfId="9653" priority="326" operator="lessThan">
      <formula>0</formula>
    </cfRule>
  </conditionalFormatting>
  <conditionalFormatting sqref="Q530">
    <cfRule type="cellIs" dxfId="9652" priority="324" operator="lessThan">
      <formula>0</formula>
    </cfRule>
  </conditionalFormatting>
  <conditionalFormatting sqref="C461:C464">
    <cfRule type="expression" dxfId="9651" priority="598">
      <formula>C461/B461&gt;1</formula>
    </cfRule>
    <cfRule type="expression" dxfId="9650" priority="599">
      <formula>C461/B461&lt;1</formula>
    </cfRule>
  </conditionalFormatting>
  <conditionalFormatting sqref="Q538">
    <cfRule type="cellIs" dxfId="9649" priority="321" operator="lessThan">
      <formula>0</formula>
    </cfRule>
  </conditionalFormatting>
  <conditionalFormatting sqref="D461:N464">
    <cfRule type="expression" dxfId="9648" priority="595">
      <formula>D461/C461&gt;1</formula>
    </cfRule>
    <cfRule type="expression" dxfId="9647" priority="596">
      <formula>D461/C461&lt;1</formula>
    </cfRule>
  </conditionalFormatting>
  <conditionalFormatting sqref="Q553">
    <cfRule type="cellIs" dxfId="9646" priority="318" operator="lessThan">
      <formula>0</formula>
    </cfRule>
  </conditionalFormatting>
  <conditionalFormatting sqref="B461:B464 B552:N552 B560:N560 B575:N575 B589:N589">
    <cfRule type="expression" dxfId="9645" priority="592">
      <formula>B461/#REF!&gt;1</formula>
    </cfRule>
    <cfRule type="expression" dxfId="9644" priority="593">
      <formula>B461/#REF!&lt;1</formula>
    </cfRule>
  </conditionalFormatting>
  <conditionalFormatting sqref="Q561">
    <cfRule type="cellIs" dxfId="9643" priority="315" operator="lessThan">
      <formula>0</formula>
    </cfRule>
  </conditionalFormatting>
  <conditionalFormatting sqref="B512">
    <cfRule type="expression" dxfId="9642" priority="589">
      <formula>B512/#REF!&gt;1</formula>
    </cfRule>
    <cfRule type="expression" dxfId="9641" priority="590">
      <formula>B512/#REF!&lt;1</formula>
    </cfRule>
  </conditionalFormatting>
  <conditionalFormatting sqref="Q590">
    <cfRule type="cellIs" dxfId="9640" priority="312" operator="lessThan">
      <formula>0</formula>
    </cfRule>
  </conditionalFormatting>
  <conditionalFormatting sqref="C512">
    <cfRule type="expression" dxfId="9639" priority="586">
      <formula>C512/B512&gt;1</formula>
    </cfRule>
    <cfRule type="expression" dxfId="9638" priority="587">
      <formula>C512/B512&lt;1</formula>
    </cfRule>
  </conditionalFormatting>
  <conditionalFormatting sqref="D512">
    <cfRule type="cellIs" dxfId="9637" priority="585" operator="lessThan">
      <formula>0</formula>
    </cfRule>
  </conditionalFormatting>
  <conditionalFormatting sqref="D512">
    <cfRule type="expression" dxfId="9636" priority="583">
      <formula>D512/C512&gt;1</formula>
    </cfRule>
    <cfRule type="expression" dxfId="9635" priority="584">
      <formula>D512/C512&lt;1</formula>
    </cfRule>
  </conditionalFormatting>
  <conditionalFormatting sqref="E512">
    <cfRule type="cellIs" dxfId="9634" priority="582" operator="lessThan">
      <formula>0</formula>
    </cfRule>
  </conditionalFormatting>
  <conditionalFormatting sqref="E512">
    <cfRule type="expression" dxfId="9633" priority="580">
      <formula>E512/D512&gt;1</formula>
    </cfRule>
    <cfRule type="expression" dxfId="9632" priority="581">
      <formula>E512/D512&lt;1</formula>
    </cfRule>
  </conditionalFormatting>
  <conditionalFormatting sqref="F512">
    <cfRule type="cellIs" dxfId="9631" priority="579" operator="lessThan">
      <formula>0</formula>
    </cfRule>
  </conditionalFormatting>
  <conditionalFormatting sqref="F512">
    <cfRule type="expression" dxfId="9630" priority="577">
      <formula>F512/E512&gt;1</formula>
    </cfRule>
    <cfRule type="expression" dxfId="9629" priority="578">
      <formula>F512/E512&lt;1</formula>
    </cfRule>
  </conditionalFormatting>
  <conditionalFormatting sqref="G512">
    <cfRule type="cellIs" dxfId="9628" priority="576" operator="lessThan">
      <formula>0</formula>
    </cfRule>
  </conditionalFormatting>
  <conditionalFormatting sqref="G512">
    <cfRule type="expression" dxfId="9627" priority="574">
      <formula>G512/F512&gt;1</formula>
    </cfRule>
    <cfRule type="expression" dxfId="9626" priority="575">
      <formula>G512/F512&lt;1</formula>
    </cfRule>
  </conditionalFormatting>
  <conditionalFormatting sqref="H512">
    <cfRule type="cellIs" dxfId="9625" priority="573" operator="lessThan">
      <formula>0</formula>
    </cfRule>
  </conditionalFormatting>
  <conditionalFormatting sqref="H512">
    <cfRule type="expression" dxfId="9624" priority="571">
      <formula>H512/G512&gt;1</formula>
    </cfRule>
    <cfRule type="expression" dxfId="9623" priority="572">
      <formula>H512/G512&lt;1</formula>
    </cfRule>
  </conditionalFormatting>
  <conditionalFormatting sqref="I512:N512">
    <cfRule type="cellIs" dxfId="9622" priority="570" operator="lessThan">
      <formula>0</formula>
    </cfRule>
  </conditionalFormatting>
  <conditionalFormatting sqref="I512:N512">
    <cfRule type="expression" dxfId="9621" priority="568">
      <formula>I512/H512&gt;1</formula>
    </cfRule>
    <cfRule type="expression" dxfId="9620" priority="569">
      <formula>I512/H512&lt;1</formula>
    </cfRule>
  </conditionalFormatting>
  <conditionalFormatting sqref="B552">
    <cfRule type="cellIs" dxfId="9619" priority="567" operator="lessThan">
      <formula>0</formula>
    </cfRule>
  </conditionalFormatting>
  <conditionalFormatting sqref="B552">
    <cfRule type="expression" dxfId="9618" priority="565">
      <formula>B552/#REF!&gt;1</formula>
    </cfRule>
    <cfRule type="expression" dxfId="9617" priority="566">
      <formula>B552/#REF!&lt;1</formula>
    </cfRule>
  </conditionalFormatting>
  <conditionalFormatting sqref="C552">
    <cfRule type="cellIs" dxfId="9616" priority="564" operator="lessThan">
      <formula>0</formula>
    </cfRule>
  </conditionalFormatting>
  <conditionalFormatting sqref="C552">
    <cfRule type="expression" dxfId="9615" priority="562">
      <formula>C552/B552&gt;1</formula>
    </cfRule>
    <cfRule type="expression" dxfId="9614" priority="563">
      <formula>C552/B552&lt;1</formula>
    </cfRule>
  </conditionalFormatting>
  <conditionalFormatting sqref="D552">
    <cfRule type="cellIs" dxfId="9613" priority="561" operator="lessThan">
      <formula>0</formula>
    </cfRule>
  </conditionalFormatting>
  <conditionalFormatting sqref="D552">
    <cfRule type="expression" dxfId="9612" priority="559">
      <formula>D552/C552&gt;1</formula>
    </cfRule>
    <cfRule type="expression" dxfId="9611" priority="560">
      <formula>D552/C552&lt;1</formula>
    </cfRule>
  </conditionalFormatting>
  <conditionalFormatting sqref="E552">
    <cfRule type="cellIs" dxfId="9610" priority="558" operator="lessThan">
      <formula>0</formula>
    </cfRule>
  </conditionalFormatting>
  <conditionalFormatting sqref="E552">
    <cfRule type="expression" dxfId="9609" priority="556">
      <formula>E552/D552&gt;1</formula>
    </cfRule>
    <cfRule type="expression" dxfId="9608" priority="557">
      <formula>E552/D552&lt;1</formula>
    </cfRule>
  </conditionalFormatting>
  <conditionalFormatting sqref="F552">
    <cfRule type="cellIs" dxfId="9607" priority="555" operator="lessThan">
      <formula>0</formula>
    </cfRule>
  </conditionalFormatting>
  <conditionalFormatting sqref="F552">
    <cfRule type="expression" dxfId="9606" priority="553">
      <formula>F552/E552&gt;1</formula>
    </cfRule>
    <cfRule type="expression" dxfId="9605" priority="554">
      <formula>F552/E552&lt;1</formula>
    </cfRule>
  </conditionalFormatting>
  <conditionalFormatting sqref="G552">
    <cfRule type="cellIs" dxfId="9604" priority="552" operator="lessThan">
      <formula>0</formula>
    </cfRule>
  </conditionalFormatting>
  <conditionalFormatting sqref="G552">
    <cfRule type="expression" dxfId="9603" priority="550">
      <formula>G552/F552&gt;1</formula>
    </cfRule>
    <cfRule type="expression" dxfId="9602" priority="551">
      <formula>G552/F552&lt;1</formula>
    </cfRule>
  </conditionalFormatting>
  <conditionalFormatting sqref="H552">
    <cfRule type="cellIs" dxfId="9601" priority="549" operator="lessThan">
      <formula>0</formula>
    </cfRule>
  </conditionalFormatting>
  <conditionalFormatting sqref="H552">
    <cfRule type="expression" dxfId="9600" priority="547">
      <formula>H552/G552&gt;1</formula>
    </cfRule>
    <cfRule type="expression" dxfId="9599" priority="548">
      <formula>H552/G552&lt;1</formula>
    </cfRule>
  </conditionalFormatting>
  <conditionalFormatting sqref="B560">
    <cfRule type="cellIs" dxfId="9598" priority="546" operator="lessThan">
      <formula>0</formula>
    </cfRule>
  </conditionalFormatting>
  <conditionalFormatting sqref="B560">
    <cfRule type="expression" dxfId="9597" priority="544">
      <formula>B560/#REF!&gt;1</formula>
    </cfRule>
    <cfRule type="expression" dxfId="9596" priority="545">
      <formula>B560/#REF!&lt;1</formula>
    </cfRule>
  </conditionalFormatting>
  <conditionalFormatting sqref="C560">
    <cfRule type="cellIs" dxfId="9595" priority="543" operator="lessThan">
      <formula>0</formula>
    </cfRule>
  </conditionalFormatting>
  <conditionalFormatting sqref="C560">
    <cfRule type="expression" dxfId="9594" priority="541">
      <formula>C560/B560&gt;1</formula>
    </cfRule>
    <cfRule type="expression" dxfId="9593" priority="542">
      <formula>C560/B560&lt;1</formula>
    </cfRule>
  </conditionalFormatting>
  <conditionalFormatting sqref="D560">
    <cfRule type="cellIs" dxfId="9592" priority="540" operator="lessThan">
      <formula>0</formula>
    </cfRule>
  </conditionalFormatting>
  <conditionalFormatting sqref="D560">
    <cfRule type="expression" dxfId="9591" priority="538">
      <formula>D560/C560&gt;1</formula>
    </cfRule>
    <cfRule type="expression" dxfId="9590" priority="539">
      <formula>D560/C560&lt;1</formula>
    </cfRule>
  </conditionalFormatting>
  <conditionalFormatting sqref="E560">
    <cfRule type="cellIs" dxfId="9589" priority="537" operator="lessThan">
      <formula>0</formula>
    </cfRule>
  </conditionalFormatting>
  <conditionalFormatting sqref="E560">
    <cfRule type="expression" dxfId="9588" priority="535">
      <formula>E560/D560&gt;1</formula>
    </cfRule>
    <cfRule type="expression" dxfId="9587" priority="536">
      <formula>E560/D560&lt;1</formula>
    </cfRule>
  </conditionalFormatting>
  <conditionalFormatting sqref="F560">
    <cfRule type="cellIs" dxfId="9586" priority="534" operator="lessThan">
      <formula>0</formula>
    </cfRule>
  </conditionalFormatting>
  <conditionalFormatting sqref="F560">
    <cfRule type="expression" dxfId="9585" priority="532">
      <formula>F560/E560&gt;1</formula>
    </cfRule>
    <cfRule type="expression" dxfId="9584" priority="533">
      <formula>F560/E560&lt;1</formula>
    </cfRule>
  </conditionalFormatting>
  <conditionalFormatting sqref="G560">
    <cfRule type="cellIs" dxfId="9583" priority="531" operator="lessThan">
      <formula>0</formula>
    </cfRule>
  </conditionalFormatting>
  <conditionalFormatting sqref="G560">
    <cfRule type="expression" dxfId="9582" priority="529">
      <formula>G560/F560&gt;1</formula>
    </cfRule>
    <cfRule type="expression" dxfId="9581" priority="530">
      <formula>G560/F560&lt;1</formula>
    </cfRule>
  </conditionalFormatting>
  <conditionalFormatting sqref="H560">
    <cfRule type="cellIs" dxfId="9580" priority="528" operator="lessThan">
      <formula>0</formula>
    </cfRule>
  </conditionalFormatting>
  <conditionalFormatting sqref="H560">
    <cfRule type="expression" dxfId="9579" priority="526">
      <formula>H560/G560&gt;1</formula>
    </cfRule>
    <cfRule type="expression" dxfId="9578" priority="527">
      <formula>H560/G560&lt;1</formula>
    </cfRule>
  </conditionalFormatting>
  <conditionalFormatting sqref="O616:O619">
    <cfRule type="cellIs" dxfId="9577" priority="278" operator="lessThan">
      <formula>0</formula>
    </cfRule>
  </conditionalFormatting>
  <conditionalFormatting sqref="B589">
    <cfRule type="expression" dxfId="9576" priority="523">
      <formula>B589/#REF!&gt;1</formula>
    </cfRule>
    <cfRule type="expression" dxfId="9575" priority="524">
      <formula>B589/#REF!&lt;1</formula>
    </cfRule>
  </conditionalFormatting>
  <conditionalFormatting sqref="C589">
    <cfRule type="cellIs" dxfId="9574" priority="522" operator="lessThan">
      <formula>0</formula>
    </cfRule>
  </conditionalFormatting>
  <conditionalFormatting sqref="C589">
    <cfRule type="expression" dxfId="9573" priority="520">
      <formula>C589/B589&gt;1</formula>
    </cfRule>
    <cfRule type="expression" dxfId="9572" priority="521">
      <formula>C589/B589&lt;1</formula>
    </cfRule>
  </conditionalFormatting>
  <conditionalFormatting sqref="O605:O607">
    <cfRule type="cellIs" dxfId="9571" priority="272" operator="lessThan">
      <formula>0</formula>
    </cfRule>
  </conditionalFormatting>
  <conditionalFormatting sqref="D589">
    <cfRule type="expression" dxfId="9570" priority="517">
      <formula>D589/C589&gt;1</formula>
    </cfRule>
    <cfRule type="expression" dxfId="9569" priority="518">
      <formula>D589/C589&lt;1</formula>
    </cfRule>
  </conditionalFormatting>
  <conditionalFormatting sqref="E589">
    <cfRule type="cellIs" dxfId="9568" priority="516" operator="lessThan">
      <formula>0</formula>
    </cfRule>
  </conditionalFormatting>
  <conditionalFormatting sqref="E589">
    <cfRule type="expression" dxfId="9567" priority="514">
      <formula>E589/D589&gt;1</formula>
    </cfRule>
    <cfRule type="expression" dxfId="9566" priority="515">
      <formula>E589/D589&lt;1</formula>
    </cfRule>
  </conditionalFormatting>
  <conditionalFormatting sqref="F589">
    <cfRule type="cellIs" dxfId="9565" priority="513" operator="lessThan">
      <formula>0</formula>
    </cfRule>
  </conditionalFormatting>
  <conditionalFormatting sqref="F589">
    <cfRule type="expression" dxfId="9564" priority="511">
      <formula>F589/E589&gt;1</formula>
    </cfRule>
    <cfRule type="expression" dxfId="9563" priority="512">
      <formula>F589/E589&lt;1</formula>
    </cfRule>
  </conditionalFormatting>
  <conditionalFormatting sqref="O377">
    <cfRule type="cellIs" dxfId="9562" priority="263" operator="lessThan">
      <formula>0</formula>
    </cfRule>
  </conditionalFormatting>
  <conditionalFormatting sqref="G589">
    <cfRule type="expression" dxfId="9561" priority="508">
      <formula>G589/F589&gt;1</formula>
    </cfRule>
    <cfRule type="expression" dxfId="9560" priority="509">
      <formula>G589/F589&lt;1</formula>
    </cfRule>
  </conditionalFormatting>
  <conditionalFormatting sqref="O366">
    <cfRule type="cellIs" dxfId="9559" priority="262" operator="lessThan">
      <formula>0</formula>
    </cfRule>
  </conditionalFormatting>
  <conditionalFormatting sqref="H589">
    <cfRule type="expression" dxfId="9558" priority="505">
      <formula>H589/G589&gt;1</formula>
    </cfRule>
    <cfRule type="expression" dxfId="9557" priority="506">
      <formula>H589/G589&lt;1</formula>
    </cfRule>
  </conditionalFormatting>
  <conditionalFormatting sqref="N596">
    <cfRule type="cellIs" dxfId="9556" priority="504" operator="lessThan">
      <formula>0</formula>
    </cfRule>
  </conditionalFormatting>
  <conditionalFormatting sqref="O387">
    <cfRule type="cellIs" dxfId="9555" priority="257" operator="lessThan">
      <formula>0</formula>
    </cfRule>
  </conditionalFormatting>
  <conditionalFormatting sqref="O387">
    <cfRule type="cellIs" dxfId="9554" priority="258" operator="lessThan">
      <formula>0</formula>
    </cfRule>
  </conditionalFormatting>
  <conditionalFormatting sqref="O387">
    <cfRule type="cellIs" dxfId="9553" priority="255" operator="lessThan">
      <formula>0</formula>
    </cfRule>
  </conditionalFormatting>
  <conditionalFormatting sqref="O387">
    <cfRule type="cellIs" dxfId="9552" priority="256" operator="lessThan">
      <formula>0</formula>
    </cfRule>
  </conditionalFormatting>
  <conditionalFormatting sqref="N600">
    <cfRule type="cellIs" dxfId="9551" priority="503" operator="lessThan">
      <formula>0</formula>
    </cfRule>
  </conditionalFormatting>
  <conditionalFormatting sqref="N600">
    <cfRule type="cellIs" dxfId="9550" priority="502" operator="lessThan">
      <formula>0</formula>
    </cfRule>
  </conditionalFormatting>
  <conditionalFormatting sqref="P363">
    <cfRule type="cellIs" dxfId="9549" priority="501" operator="lessThan">
      <formula>0</formula>
    </cfRule>
  </conditionalFormatting>
  <conditionalFormatting sqref="P364:P365">
    <cfRule type="cellIs" dxfId="9548" priority="500" operator="lessThan">
      <formula>0</formula>
    </cfRule>
  </conditionalFormatting>
  <conditionalFormatting sqref="P461:P464">
    <cfRule type="cellIs" dxfId="9547" priority="499" operator="lessThan">
      <formula>0</formula>
    </cfRule>
  </conditionalFormatting>
  <conditionalFormatting sqref="P361">
    <cfRule type="cellIs" dxfId="9546" priority="498" operator="lessThan">
      <formula>0</formula>
    </cfRule>
  </conditionalFormatting>
  <conditionalFormatting sqref="P366:P367">
    <cfRule type="cellIs" dxfId="9545" priority="497" operator="lessThan">
      <formula>0</formula>
    </cfRule>
  </conditionalFormatting>
  <conditionalFormatting sqref="P369:P373">
    <cfRule type="cellIs" dxfId="9544" priority="496" operator="lessThan">
      <formula>0</formula>
    </cfRule>
  </conditionalFormatting>
  <conditionalFormatting sqref="P378:P379">
    <cfRule type="cellIs" dxfId="9543" priority="495" operator="lessThan">
      <formula>0</formula>
    </cfRule>
  </conditionalFormatting>
  <conditionalFormatting sqref="P384:P385">
    <cfRule type="cellIs" dxfId="9542" priority="494" operator="lessThan">
      <formula>0</formula>
    </cfRule>
  </conditionalFormatting>
  <conditionalFormatting sqref="P390:P391">
    <cfRule type="cellIs" dxfId="9541" priority="493" operator="lessThan">
      <formula>0</formula>
    </cfRule>
  </conditionalFormatting>
  <conditionalFormatting sqref="P396:P397">
    <cfRule type="cellIs" dxfId="9540" priority="492" operator="lessThan">
      <formula>0</formula>
    </cfRule>
  </conditionalFormatting>
  <conditionalFormatting sqref="P402">
    <cfRule type="cellIs" dxfId="9539" priority="491" operator="lessThan">
      <formula>0</formula>
    </cfRule>
  </conditionalFormatting>
  <conditionalFormatting sqref="P408:P409">
    <cfRule type="cellIs" dxfId="9538" priority="490" operator="lessThan">
      <formula>0</formula>
    </cfRule>
  </conditionalFormatting>
  <conditionalFormatting sqref="P414:P415">
    <cfRule type="cellIs" dxfId="9537" priority="489" operator="lessThan">
      <formula>0</formula>
    </cfRule>
  </conditionalFormatting>
  <conditionalFormatting sqref="P420:P421">
    <cfRule type="cellIs" dxfId="9536" priority="488" operator="lessThan">
      <formula>0</formula>
    </cfRule>
  </conditionalFormatting>
  <conditionalFormatting sqref="P426:P427">
    <cfRule type="cellIs" dxfId="9535" priority="487" operator="lessThan">
      <formula>0</formula>
    </cfRule>
  </conditionalFormatting>
  <conditionalFormatting sqref="P432:P433">
    <cfRule type="cellIs" dxfId="9534" priority="486" operator="lessThan">
      <formula>0</formula>
    </cfRule>
  </conditionalFormatting>
  <conditionalFormatting sqref="P438:P439">
    <cfRule type="cellIs" dxfId="9533" priority="485" operator="lessThan">
      <formula>0</formula>
    </cfRule>
  </conditionalFormatting>
  <conditionalFormatting sqref="P444:P445">
    <cfRule type="cellIs" dxfId="9532" priority="484" operator="lessThan">
      <formula>0</formula>
    </cfRule>
  </conditionalFormatting>
  <conditionalFormatting sqref="P451:P452">
    <cfRule type="cellIs" dxfId="9531" priority="483" operator="lessThan">
      <formula>0</formula>
    </cfRule>
  </conditionalFormatting>
  <conditionalFormatting sqref="P457:P458">
    <cfRule type="cellIs" dxfId="9530" priority="482" operator="lessThan">
      <formula>0</formula>
    </cfRule>
  </conditionalFormatting>
  <conditionalFormatting sqref="P465">
    <cfRule type="cellIs" dxfId="9529" priority="481" operator="lessThan">
      <formula>0</formula>
    </cfRule>
  </conditionalFormatting>
  <conditionalFormatting sqref="P472">
    <cfRule type="cellIs" dxfId="9528" priority="480" operator="lessThan">
      <formula>0</formula>
    </cfRule>
  </conditionalFormatting>
  <conditionalFormatting sqref="P503:P504">
    <cfRule type="cellIs" dxfId="9527" priority="479" operator="lessThan">
      <formula>0</formula>
    </cfRule>
  </conditionalFormatting>
  <conditionalFormatting sqref="P511:P512">
    <cfRule type="cellIs" dxfId="9526" priority="478" operator="lessThan">
      <formula>0</formula>
    </cfRule>
  </conditionalFormatting>
  <conditionalFormatting sqref="P520:P521">
    <cfRule type="cellIs" dxfId="9525" priority="477" operator="lessThan">
      <formula>0</formula>
    </cfRule>
  </conditionalFormatting>
  <conditionalFormatting sqref="P528:P529">
    <cfRule type="cellIs" dxfId="9524" priority="476" operator="lessThan">
      <formula>0</formula>
    </cfRule>
  </conditionalFormatting>
  <conditionalFormatting sqref="P544:P545">
    <cfRule type="cellIs" dxfId="9523" priority="475" operator="lessThan">
      <formula>0</formula>
    </cfRule>
  </conditionalFormatting>
  <conditionalFormatting sqref="P536:P537">
    <cfRule type="cellIs" dxfId="9522" priority="474" operator="lessThan">
      <formula>0</formula>
    </cfRule>
  </conditionalFormatting>
  <conditionalFormatting sqref="P551:P552">
    <cfRule type="cellIs" dxfId="9521" priority="473" operator="lessThan">
      <formula>0</formula>
    </cfRule>
  </conditionalFormatting>
  <conditionalFormatting sqref="P559:P560">
    <cfRule type="cellIs" dxfId="9520" priority="472" operator="lessThan">
      <formula>0</formula>
    </cfRule>
  </conditionalFormatting>
  <conditionalFormatting sqref="P567:P568">
    <cfRule type="cellIs" dxfId="9519" priority="471" operator="lessThan">
      <formula>0</formula>
    </cfRule>
  </conditionalFormatting>
  <conditionalFormatting sqref="P574:P575">
    <cfRule type="cellIs" dxfId="9518" priority="470" operator="lessThan">
      <formula>0</formula>
    </cfRule>
  </conditionalFormatting>
  <conditionalFormatting sqref="P581:P582">
    <cfRule type="cellIs" dxfId="9517" priority="469" operator="lessThan">
      <formula>0</formula>
    </cfRule>
  </conditionalFormatting>
  <conditionalFormatting sqref="P588:P589">
    <cfRule type="cellIs" dxfId="9516" priority="468" operator="lessThan">
      <formula>0</formula>
    </cfRule>
  </conditionalFormatting>
  <conditionalFormatting sqref="P596:P597">
    <cfRule type="cellIs" dxfId="9515" priority="467" operator="lessThan">
      <formula>0</formula>
    </cfRule>
  </conditionalFormatting>
  <conditionalFormatting sqref="P603">
    <cfRule type="cellIs" dxfId="9514" priority="466" operator="lessThan">
      <formula>0</formula>
    </cfRule>
  </conditionalFormatting>
  <conditionalFormatting sqref="P608">
    <cfRule type="cellIs" dxfId="9513" priority="465" operator="lessThan">
      <formula>0</formula>
    </cfRule>
  </conditionalFormatting>
  <conditionalFormatting sqref="O405">
    <cfRule type="cellIs" dxfId="9512" priority="215" operator="lessThan">
      <formula>0</formula>
    </cfRule>
  </conditionalFormatting>
  <conditionalFormatting sqref="P632:P634">
    <cfRule type="cellIs" dxfId="9511" priority="464" operator="lessThan">
      <formula>0</formula>
    </cfRule>
  </conditionalFormatting>
  <conditionalFormatting sqref="I710:N710 P708:Q711">
    <cfRule type="cellIs" dxfId="9510" priority="458" operator="lessThan">
      <formula>0</formula>
    </cfRule>
  </conditionalFormatting>
  <conditionalFormatting sqref="P636:P637 P641:P645">
    <cfRule type="cellIs" dxfId="9509" priority="463" operator="lessThan">
      <formula>0</formula>
    </cfRule>
  </conditionalFormatting>
  <conditionalFormatting sqref="P648">
    <cfRule type="cellIs" dxfId="9508" priority="462" operator="lessThan">
      <formula>0</formula>
    </cfRule>
  </conditionalFormatting>
  <conditionalFormatting sqref="P649">
    <cfRule type="cellIs" dxfId="9507" priority="461" operator="lessThan">
      <formula>0</formula>
    </cfRule>
  </conditionalFormatting>
  <conditionalFormatting sqref="P651">
    <cfRule type="cellIs" dxfId="9506" priority="460" operator="lessThan">
      <formula>0</formula>
    </cfRule>
  </conditionalFormatting>
  <conditionalFormatting sqref="P652">
    <cfRule type="cellIs" dxfId="9505" priority="459" operator="lessThan">
      <formula>0</formula>
    </cfRule>
  </conditionalFormatting>
  <conditionalFormatting sqref="D654:N654 D651:N651 D648:N649 D632:N634">
    <cfRule type="expression" dxfId="9504" priority="431">
      <formula>D632/C632&gt;1</formula>
    </cfRule>
    <cfRule type="expression" dxfId="9503" priority="432">
      <formula>D632/C632&lt;1</formula>
    </cfRule>
  </conditionalFormatting>
  <conditionalFormatting sqref="C507:C510">
    <cfRule type="cellIs" dxfId="9502" priority="457" operator="lessThan">
      <formula>0</formula>
    </cfRule>
  </conditionalFormatting>
  <conditionalFormatting sqref="C507:C510">
    <cfRule type="expression" dxfId="9501" priority="455">
      <formula>C507/B507&gt;1</formula>
    </cfRule>
    <cfRule type="expression" dxfId="9500" priority="456">
      <formula>C507/B507&lt;1</formula>
    </cfRule>
  </conditionalFormatting>
  <conditionalFormatting sqref="D507:N510">
    <cfRule type="cellIs" dxfId="9499" priority="454" operator="lessThan">
      <formula>0</formula>
    </cfRule>
  </conditionalFormatting>
  <conditionalFormatting sqref="D507:N510">
    <cfRule type="expression" dxfId="9498" priority="452">
      <formula>D507/C507&gt;1</formula>
    </cfRule>
    <cfRule type="expression" dxfId="9497" priority="453">
      <formula>D507/C507&lt;1</formula>
    </cfRule>
  </conditionalFormatting>
  <conditionalFormatting sqref="B507:B510">
    <cfRule type="cellIs" dxfId="9496" priority="451" operator="lessThan">
      <formula>0</formula>
    </cfRule>
  </conditionalFormatting>
  <conditionalFormatting sqref="B507:B510">
    <cfRule type="expression" dxfId="9495" priority="449">
      <formula>B507/#REF!&gt;1</formula>
    </cfRule>
    <cfRule type="expression" dxfId="9494" priority="450">
      <formula>B507/#REF!&lt;1</formula>
    </cfRule>
  </conditionalFormatting>
  <conditionalFormatting sqref="J588:N588 J574:N574 J559:N559 J551:N551">
    <cfRule type="cellIs" dxfId="9493" priority="448" operator="lessThan">
      <formula>0</formula>
    </cfRule>
  </conditionalFormatting>
  <conditionalFormatting sqref="C588:I588 C584:C587 C574:I574 C570:C573 C559:I559 C555:C558 C551:I551 C547:C550">
    <cfRule type="cellIs" dxfId="9492" priority="447" operator="lessThan">
      <formula>0</formula>
    </cfRule>
  </conditionalFormatting>
  <conditionalFormatting sqref="C588:M588 C574:M574 C559:M559 C551:M551">
    <cfRule type="cellIs" dxfId="9491" priority="446" operator="lessThan">
      <formula>0</formula>
    </cfRule>
  </conditionalFormatting>
  <conditionalFormatting sqref="C584:C587 C570:C573 C555:C558 C547:C550">
    <cfRule type="expression" dxfId="9490" priority="444">
      <formula>C547/B547&gt;1</formula>
    </cfRule>
    <cfRule type="expression" dxfId="9489" priority="445">
      <formula>C547/B547&lt;1</formula>
    </cfRule>
  </conditionalFormatting>
  <conditionalFormatting sqref="D584:N587 D570:N573 D555:N558 D547:N550">
    <cfRule type="cellIs" dxfId="9488" priority="443" operator="lessThan">
      <formula>0</formula>
    </cfRule>
  </conditionalFormatting>
  <conditionalFormatting sqref="D584:N587 D570:N573 D555:N558 D547:N550">
    <cfRule type="expression" dxfId="9487" priority="441">
      <formula>D547/C547&gt;1</formula>
    </cfRule>
    <cfRule type="expression" dxfId="9486" priority="442">
      <formula>D547/C547&lt;1</formula>
    </cfRule>
  </conditionalFormatting>
  <conditionalFormatting sqref="C588:N588 C574:N574 C559:N559 C551:N551">
    <cfRule type="cellIs" dxfId="9485" priority="440" operator="lessThan">
      <formula>0</formula>
    </cfRule>
  </conditionalFormatting>
  <conditionalFormatting sqref="C588:N588 C574:N574 C559:N559 C551:N551">
    <cfRule type="expression" dxfId="9484" priority="438">
      <formula>C551/B551&gt;1</formula>
    </cfRule>
    <cfRule type="expression" dxfId="9483" priority="439">
      <formula>C551/B551&lt;1</formula>
    </cfRule>
  </conditionalFormatting>
  <conditionalFormatting sqref="B654 B651 B648:B649 B632:B634 B641:B645">
    <cfRule type="cellIs" dxfId="9482" priority="437" operator="lessThan">
      <formula>0</formula>
    </cfRule>
  </conditionalFormatting>
  <conditionalFormatting sqref="C654 C651 C648:C649 C632:C634">
    <cfRule type="cellIs" dxfId="9481" priority="436" operator="lessThan">
      <formula>0</formula>
    </cfRule>
  </conditionalFormatting>
  <conditionalFormatting sqref="C654 C651 C648:C649 C632:C634">
    <cfRule type="expression" dxfId="9480" priority="434">
      <formula>C632/B632&gt;1</formula>
    </cfRule>
    <cfRule type="expression" dxfId="9479" priority="435">
      <formula>C632/B632&lt;1</formula>
    </cfRule>
  </conditionalFormatting>
  <conditionalFormatting sqref="D654:N654 D651:N651 D648:N649 D632:N634">
    <cfRule type="cellIs" dxfId="9478" priority="433" operator="lessThan">
      <formula>0</formula>
    </cfRule>
  </conditionalFormatting>
  <conditionalFormatting sqref="B504:N504 B537 B568 B597">
    <cfRule type="expression" dxfId="9477" priority="1193">
      <formula>B504/#REF!&gt;1</formula>
    </cfRule>
    <cfRule type="expression" dxfId="9476" priority="1194">
      <formula>B504/#REF!&lt;1</formula>
    </cfRule>
  </conditionalFormatting>
  <conditionalFormatting sqref="C465">
    <cfRule type="cellIs" dxfId="9475" priority="430" operator="lessThan">
      <formula>0</formula>
    </cfRule>
  </conditionalFormatting>
  <conditionalFormatting sqref="C465">
    <cfRule type="expression" dxfId="9474" priority="428">
      <formula>C465/B465&gt;1</formula>
    </cfRule>
    <cfRule type="expression" dxfId="9473" priority="429">
      <formula>C465/B465&lt;1</formula>
    </cfRule>
  </conditionalFormatting>
  <conditionalFormatting sqref="D465:N465">
    <cfRule type="cellIs" dxfId="9472" priority="427" operator="lessThan">
      <formula>0</formula>
    </cfRule>
  </conditionalFormatting>
  <conditionalFormatting sqref="D465:N465">
    <cfRule type="expression" dxfId="9471" priority="425">
      <formula>D465/C465&gt;1</formula>
    </cfRule>
    <cfRule type="expression" dxfId="9470" priority="426">
      <formula>D465/C465&lt;1</formula>
    </cfRule>
  </conditionalFormatting>
  <conditionalFormatting sqref="B465">
    <cfRule type="cellIs" dxfId="9469" priority="424" operator="lessThan">
      <formula>0</formula>
    </cfRule>
  </conditionalFormatting>
  <conditionalFormatting sqref="B465">
    <cfRule type="expression" dxfId="9468" priority="422">
      <formula>B465/#REF!&gt;1</formula>
    </cfRule>
    <cfRule type="expression" dxfId="9467" priority="423">
      <formula>B465/#REF!&lt;1</formula>
    </cfRule>
  </conditionalFormatting>
  <conditionalFormatting sqref="C511">
    <cfRule type="cellIs" dxfId="9466" priority="421" operator="lessThan">
      <formula>0</formula>
    </cfRule>
  </conditionalFormatting>
  <conditionalFormatting sqref="D511:N511">
    <cfRule type="cellIs" dxfId="9465" priority="418" operator="lessThan">
      <formula>0</formula>
    </cfRule>
  </conditionalFormatting>
  <conditionalFormatting sqref="C511">
    <cfRule type="expression" dxfId="9464" priority="419">
      <formula>C511/B511&gt;1</formula>
    </cfRule>
    <cfRule type="expression" dxfId="9463" priority="420">
      <formula>C511/B511&lt;1</formula>
    </cfRule>
  </conditionalFormatting>
  <conditionalFormatting sqref="D511:N511">
    <cfRule type="expression" dxfId="9462" priority="416">
      <formula>D511/C511&gt;1</formula>
    </cfRule>
    <cfRule type="expression" dxfId="9461" priority="417">
      <formula>D511/C511&lt;1</formula>
    </cfRule>
  </conditionalFormatting>
  <conditionalFormatting sqref="B511">
    <cfRule type="cellIs" dxfId="9460" priority="415" operator="lessThan">
      <formula>0</formula>
    </cfRule>
  </conditionalFormatting>
  <conditionalFormatting sqref="B511">
    <cfRule type="expression" dxfId="9459" priority="413">
      <formula>B511/#REF!&gt;1</formula>
    </cfRule>
    <cfRule type="expression" dxfId="9458" priority="414">
      <formula>B511/#REF!&lt;1</formula>
    </cfRule>
  </conditionalFormatting>
  <conditionalFormatting sqref="B529 B521">
    <cfRule type="cellIs" dxfId="9457" priority="412" operator="lessThan">
      <formula>0</formula>
    </cfRule>
  </conditionalFormatting>
  <conditionalFormatting sqref="B529 B521">
    <cfRule type="expression" dxfId="9456" priority="410">
      <formula>B521/#REF!&gt;1</formula>
    </cfRule>
    <cfRule type="expression" dxfId="9455" priority="411">
      <formula>B521/#REF!&lt;1</formula>
    </cfRule>
  </conditionalFormatting>
  <conditionalFormatting sqref="C521">
    <cfRule type="cellIs" dxfId="9454" priority="409" operator="lessThan">
      <formula>0</formula>
    </cfRule>
  </conditionalFormatting>
  <conditionalFormatting sqref="C521 B636:O637">
    <cfRule type="expression" dxfId="9453" priority="407">
      <formula>B521/A521&gt;1</formula>
    </cfRule>
    <cfRule type="expression" dxfId="9452" priority="408">
      <formula>B521/A521&lt;1</formula>
    </cfRule>
  </conditionalFormatting>
  <conditionalFormatting sqref="C603:N603">
    <cfRule type="expression" dxfId="9451" priority="368">
      <formula>C603/B603&gt;1</formula>
    </cfRule>
    <cfRule type="expression" dxfId="9450" priority="369">
      <formula>C603/B603&lt;1</formula>
    </cfRule>
  </conditionalFormatting>
  <conditionalFormatting sqref="I552:N552">
    <cfRule type="expression" dxfId="9449" priority="392">
      <formula>I552/H552&gt;1</formula>
    </cfRule>
    <cfRule type="expression" dxfId="9448" priority="393">
      <formula>I552/H552&lt;1</formula>
    </cfRule>
  </conditionalFormatting>
  <conditionalFormatting sqref="I560:N560">
    <cfRule type="expression" dxfId="9447" priority="389">
      <formula>I560/H560&gt;1</formula>
    </cfRule>
    <cfRule type="expression" dxfId="9446" priority="390">
      <formula>I560/H560&lt;1</formula>
    </cfRule>
  </conditionalFormatting>
  <conditionalFormatting sqref="B575:N575">
    <cfRule type="cellIs" dxfId="9445" priority="388" operator="lessThan">
      <formula>0</formula>
    </cfRule>
  </conditionalFormatting>
  <conditionalFormatting sqref="B575:N575">
    <cfRule type="expression" dxfId="9444" priority="386">
      <formula>B575/A575&gt;1</formula>
    </cfRule>
    <cfRule type="expression" dxfId="9443" priority="387">
      <formula>B575/A575&lt;1</formula>
    </cfRule>
  </conditionalFormatting>
  <conditionalFormatting sqref="B589:N589">
    <cfRule type="cellIs" dxfId="9442" priority="385" operator="lessThan">
      <formula>0</formula>
    </cfRule>
  </conditionalFormatting>
  <conditionalFormatting sqref="B589:N589">
    <cfRule type="expression" dxfId="9441" priority="383">
      <formula>B589/A589&gt;1</formula>
    </cfRule>
    <cfRule type="expression" dxfId="9440" priority="384">
      <formula>B589/A589&lt;1</formula>
    </cfRule>
  </conditionalFormatting>
  <conditionalFormatting sqref="N608">
    <cfRule type="cellIs" dxfId="9439" priority="361" operator="lessThan">
      <formula>0</formula>
    </cfRule>
  </conditionalFormatting>
  <conditionalFormatting sqref="D521:N521">
    <cfRule type="cellIs" dxfId="9438" priority="406" operator="lessThan">
      <formula>0</formula>
    </cfRule>
  </conditionalFormatting>
  <conditionalFormatting sqref="D521:N521">
    <cfRule type="expression" dxfId="9437" priority="404">
      <formula>D521/C521&gt;1</formula>
    </cfRule>
    <cfRule type="expression" dxfId="9436" priority="405">
      <formula>D521/C521&lt;1</formula>
    </cfRule>
  </conditionalFormatting>
  <conditionalFormatting sqref="C529:N529">
    <cfRule type="cellIs" dxfId="9435" priority="403" operator="lessThan">
      <formula>0</formula>
    </cfRule>
  </conditionalFormatting>
  <conditionalFormatting sqref="C529:N529">
    <cfRule type="expression" dxfId="9434" priority="401">
      <formula>C529/B529&gt;1</formula>
    </cfRule>
    <cfRule type="expression" dxfId="9433" priority="402">
      <formula>C529/B529&lt;1</formula>
    </cfRule>
  </conditionalFormatting>
  <conditionalFormatting sqref="C582:N582">
    <cfRule type="expression" dxfId="9432" priority="377">
      <formula>C582/B582&gt;1</formula>
    </cfRule>
    <cfRule type="expression" dxfId="9431" priority="378">
      <formula>C582/B582&lt;1</formula>
    </cfRule>
  </conditionalFormatting>
  <conditionalFormatting sqref="C537:N537">
    <cfRule type="expression" dxfId="9430" priority="398">
      <formula>C537/B537&gt;1</formula>
    </cfRule>
    <cfRule type="expression" dxfId="9429" priority="399">
      <formula>C537/B537&lt;1</formula>
    </cfRule>
  </conditionalFormatting>
  <conditionalFormatting sqref="C568:N568">
    <cfRule type="expression" dxfId="9428" priority="395">
      <formula>C568/B568&gt;1</formula>
    </cfRule>
    <cfRule type="expression" dxfId="9427" priority="396">
      <formula>C568/B568&lt;1</formula>
    </cfRule>
  </conditionalFormatting>
  <conditionalFormatting sqref="C608:M608">
    <cfRule type="expression" dxfId="9426" priority="363">
      <formula>C608/B608&gt;1</formula>
    </cfRule>
    <cfRule type="expression" dxfId="9425" priority="364">
      <formula>C608/B608&lt;1</formula>
    </cfRule>
  </conditionalFormatting>
  <conditionalFormatting sqref="N608">
    <cfRule type="expression" dxfId="9424" priority="358">
      <formula>N608/M608&gt;1</formula>
    </cfRule>
    <cfRule type="expression" dxfId="9423" priority="359">
      <formula>N608/M608&lt;1</formula>
    </cfRule>
  </conditionalFormatting>
  <conditionalFormatting sqref="C608:M608">
    <cfRule type="cellIs" dxfId="9422" priority="367" operator="lessThan">
      <formula>0</formula>
    </cfRule>
  </conditionalFormatting>
  <conditionalFormatting sqref="C608:M608">
    <cfRule type="cellIs" dxfId="9421" priority="366" operator="lessThan">
      <formula>0</formula>
    </cfRule>
  </conditionalFormatting>
  <conditionalFormatting sqref="B582">
    <cfRule type="cellIs" dxfId="9420" priority="380" operator="lessThan">
      <formula>0</formula>
    </cfRule>
  </conditionalFormatting>
  <conditionalFormatting sqref="B582">
    <cfRule type="expression" dxfId="9419" priority="381">
      <formula>B582/#REF!&gt;1</formula>
    </cfRule>
    <cfRule type="expression" dxfId="9418" priority="382">
      <formula>B582/#REF!&lt;1</formula>
    </cfRule>
  </conditionalFormatting>
  <conditionalFormatting sqref="C582:N582">
    <cfRule type="cellIs" dxfId="9417" priority="379" operator="lessThan">
      <formula>0</formula>
    </cfRule>
  </conditionalFormatting>
  <conditionalFormatting sqref="C597:N597">
    <cfRule type="expression" dxfId="9416" priority="373">
      <formula>C597/B597&gt;1</formula>
    </cfRule>
    <cfRule type="expression" dxfId="9415" priority="374">
      <formula>C597/B597&lt;1</formula>
    </cfRule>
  </conditionalFormatting>
  <conditionalFormatting sqref="N608">
    <cfRule type="cellIs" dxfId="9414" priority="362" operator="lessThan">
      <formula>0</formula>
    </cfRule>
  </conditionalFormatting>
  <conditionalFormatting sqref="C608:M608">
    <cfRule type="cellIs" dxfId="9413" priority="365" operator="lessThan">
      <formula>0</formula>
    </cfRule>
  </conditionalFormatting>
  <conditionalFormatting sqref="N608">
    <cfRule type="cellIs" dxfId="9412" priority="360" operator="lessThan">
      <formula>0</formula>
    </cfRule>
  </conditionalFormatting>
  <conditionalFormatting sqref="B676:N679">
    <cfRule type="cellIs" dxfId="9411" priority="357" operator="lessThan">
      <formula>0</formula>
    </cfRule>
  </conditionalFormatting>
  <conditionalFormatting sqref="I678:N678 P676:Q679">
    <cfRule type="cellIs" dxfId="9410" priority="356" operator="lessThan">
      <formula>0</formula>
    </cfRule>
  </conditionalFormatting>
  <conditionalFormatting sqref="B680:N683">
    <cfRule type="cellIs" dxfId="9409" priority="355" operator="lessThan">
      <formula>0</formula>
    </cfRule>
  </conditionalFormatting>
  <conditionalFormatting sqref="I682:N682 P680:Q683">
    <cfRule type="cellIs" dxfId="9408" priority="354" operator="lessThan">
      <formula>0</formula>
    </cfRule>
  </conditionalFormatting>
  <conditionalFormatting sqref="B684:N687">
    <cfRule type="cellIs" dxfId="9407" priority="353" operator="lessThan">
      <formula>0</formula>
    </cfRule>
  </conditionalFormatting>
  <conditionalFormatting sqref="I686:N686 P684:Q687">
    <cfRule type="cellIs" dxfId="9406" priority="352" operator="lessThan">
      <formula>0</formula>
    </cfRule>
  </conditionalFormatting>
  <conditionalFormatting sqref="B688:N691">
    <cfRule type="cellIs" dxfId="9405" priority="351" operator="lessThan">
      <formula>0</formula>
    </cfRule>
  </conditionalFormatting>
  <conditionalFormatting sqref="I690:N690 P688:Q691">
    <cfRule type="cellIs" dxfId="9404" priority="350" operator="lessThan">
      <formula>0</formula>
    </cfRule>
  </conditionalFormatting>
  <conditionalFormatting sqref="B692:N695 O694">
    <cfRule type="cellIs" dxfId="9403" priority="349" operator="lessThan">
      <formula>0</formula>
    </cfRule>
  </conditionalFormatting>
  <conditionalFormatting sqref="P692:Q695 I694:O694">
    <cfRule type="cellIs" dxfId="9402" priority="348" operator="lessThan">
      <formula>0</formula>
    </cfRule>
  </conditionalFormatting>
  <conditionalFormatting sqref="B696:N699">
    <cfRule type="cellIs" dxfId="9401" priority="347" operator="lessThan">
      <formula>0</formula>
    </cfRule>
  </conditionalFormatting>
  <conditionalFormatting sqref="I698:N698 P696:Q699">
    <cfRule type="cellIs" dxfId="9400" priority="346" operator="lessThan">
      <formula>0</formula>
    </cfRule>
  </conditionalFormatting>
  <conditionalFormatting sqref="B700:N703">
    <cfRule type="cellIs" dxfId="9399" priority="345" operator="lessThan">
      <formula>0</formula>
    </cfRule>
  </conditionalFormatting>
  <conditionalFormatting sqref="I702:N702 P700:Q703">
    <cfRule type="cellIs" dxfId="9398" priority="344" operator="lessThan">
      <formula>0</formula>
    </cfRule>
  </conditionalFormatting>
  <conditionalFormatting sqref="B704:N707">
    <cfRule type="cellIs" dxfId="9397" priority="343" operator="lessThan">
      <formula>0</formula>
    </cfRule>
  </conditionalFormatting>
  <conditionalFormatting sqref="I706:N706 P704:Q707">
    <cfRule type="cellIs" dxfId="9396" priority="342" operator="lessThan">
      <formula>0</formula>
    </cfRule>
  </conditionalFormatting>
  <conditionalFormatting sqref="B712:N715">
    <cfRule type="cellIs" dxfId="9395" priority="341" operator="lessThan">
      <formula>0</formula>
    </cfRule>
  </conditionalFormatting>
  <conditionalFormatting sqref="I714:N714 P712:Q715">
    <cfRule type="cellIs" dxfId="9394" priority="340" operator="lessThan">
      <formula>0</formula>
    </cfRule>
  </conditionalFormatting>
  <conditionalFormatting sqref="B716:N719">
    <cfRule type="cellIs" dxfId="9393" priority="339" operator="lessThan">
      <formula>0</formula>
    </cfRule>
  </conditionalFormatting>
  <conditionalFormatting sqref="I718:N718 P716:Q719">
    <cfRule type="cellIs" dxfId="9392" priority="338" operator="lessThan">
      <formula>0</formula>
    </cfRule>
  </conditionalFormatting>
  <conditionalFormatting sqref="P654">
    <cfRule type="cellIs" dxfId="9391" priority="337" operator="lessThan">
      <formula>0</formula>
    </cfRule>
  </conditionalFormatting>
  <conditionalFormatting sqref="Q466">
    <cfRule type="cellIs" dxfId="9390" priority="336" operator="lessThan">
      <formula>0</formula>
    </cfRule>
  </conditionalFormatting>
  <conditionalFormatting sqref="P466">
    <cfRule type="cellIs" dxfId="9389" priority="335" operator="lessThan">
      <formula>0</formula>
    </cfRule>
  </conditionalFormatting>
  <conditionalFormatting sqref="B466:N466">
    <cfRule type="cellIs" dxfId="9388" priority="334" operator="lessThan">
      <formula>0</formula>
    </cfRule>
  </conditionalFormatting>
  <conditionalFormatting sqref="B505:N505">
    <cfRule type="cellIs" dxfId="9387" priority="331" operator="lessThan">
      <formula>0</formula>
    </cfRule>
  </conditionalFormatting>
  <conditionalFormatting sqref="B513:N513">
    <cfRule type="cellIs" dxfId="9386" priority="328" operator="lessThan">
      <formula>0</formula>
    </cfRule>
  </conditionalFormatting>
  <conditionalFormatting sqref="B522:N522">
    <cfRule type="cellIs" dxfId="9385" priority="325" operator="lessThan">
      <formula>0</formula>
    </cfRule>
  </conditionalFormatting>
  <conditionalFormatting sqref="B530:N530">
    <cfRule type="cellIs" dxfId="9384" priority="322" operator="lessThan">
      <formula>0</formula>
    </cfRule>
  </conditionalFormatting>
  <conditionalFormatting sqref="B538:N538">
    <cfRule type="cellIs" dxfId="9383" priority="319" operator="lessThan">
      <formula>0</formula>
    </cfRule>
  </conditionalFormatting>
  <conditionalFormatting sqref="B553:N553">
    <cfRule type="cellIs" dxfId="9382" priority="316" operator="lessThan">
      <formula>0</formula>
    </cfRule>
  </conditionalFormatting>
  <conditionalFormatting sqref="B561:N561">
    <cfRule type="cellIs" dxfId="9381" priority="313" operator="lessThan">
      <formula>0</formula>
    </cfRule>
  </conditionalFormatting>
  <conditionalFormatting sqref="B590:N590">
    <cfRule type="cellIs" dxfId="9380" priority="310" operator="lessThan">
      <formula>0</formula>
    </cfRule>
  </conditionalFormatting>
  <conditionalFormatting sqref="O608">
    <cfRule type="cellIs" dxfId="9379" priority="51" operator="lessThan">
      <formula>0</formula>
    </cfRule>
  </conditionalFormatting>
  <conditionalFormatting sqref="O608">
    <cfRule type="cellIs" dxfId="9378" priority="52" operator="lessThan">
      <formula>0</formula>
    </cfRule>
  </conditionalFormatting>
  <conditionalFormatting sqref="O603">
    <cfRule type="cellIs" dxfId="9377" priority="55" operator="lessThan">
      <formula>0</formula>
    </cfRule>
  </conditionalFormatting>
  <conditionalFormatting sqref="O603">
    <cfRule type="cellIs" dxfId="9376" priority="56" operator="lessThan">
      <formula>0</formula>
    </cfRule>
  </conditionalFormatting>
  <conditionalFormatting sqref="O603">
    <cfRule type="cellIs" dxfId="9375" priority="57" operator="lessThan">
      <formula>0</formula>
    </cfRule>
  </conditionalFormatting>
  <conditionalFormatting sqref="O608">
    <cfRule type="cellIs" dxfId="9374" priority="50" operator="lessThan">
      <formula>0</formula>
    </cfRule>
  </conditionalFormatting>
  <conditionalFormatting sqref="P491:Q491">
    <cfRule type="cellIs" dxfId="9373" priority="309" operator="lessThan">
      <formula>0</formula>
    </cfRule>
  </conditionalFormatting>
  <conditionalFormatting sqref="Q492:Q496">
    <cfRule type="cellIs" dxfId="9372" priority="308" operator="lessThan">
      <formula>0</formula>
    </cfRule>
  </conditionalFormatting>
  <conditionalFormatting sqref="P492:P495">
    <cfRule type="cellIs" dxfId="9371" priority="307" operator="lessThan">
      <formula>0</formula>
    </cfRule>
  </conditionalFormatting>
  <conditionalFormatting sqref="P496">
    <cfRule type="cellIs" dxfId="9370" priority="306" operator="lessThan">
      <formula>0</formula>
    </cfRule>
  </conditionalFormatting>
  <conditionalFormatting sqref="P473:Q473 B473">
    <cfRule type="cellIs" dxfId="9369" priority="305" operator="lessThan">
      <formula>0</formula>
    </cfRule>
  </conditionalFormatting>
  <conditionalFormatting sqref="Q474:Q478">
    <cfRule type="cellIs" dxfId="9368" priority="304" operator="lessThan">
      <formula>0</formula>
    </cfRule>
  </conditionalFormatting>
  <conditionalFormatting sqref="P474:P477">
    <cfRule type="cellIs" dxfId="9367" priority="303" operator="lessThan">
      <formula>0</formula>
    </cfRule>
  </conditionalFormatting>
  <conditionalFormatting sqref="P478">
    <cfRule type="cellIs" dxfId="9366" priority="302" operator="lessThan">
      <formula>0</formula>
    </cfRule>
  </conditionalFormatting>
  <conditionalFormatting sqref="P479:Q479 B479">
    <cfRule type="cellIs" dxfId="9365" priority="301" operator="lessThan">
      <formula>0</formula>
    </cfRule>
  </conditionalFormatting>
  <conditionalFormatting sqref="Q480:Q484">
    <cfRule type="cellIs" dxfId="9364" priority="300" operator="lessThan">
      <formula>0</formula>
    </cfRule>
  </conditionalFormatting>
  <conditionalFormatting sqref="P480:P483">
    <cfRule type="cellIs" dxfId="9363" priority="299" operator="lessThan">
      <formula>0</formula>
    </cfRule>
  </conditionalFormatting>
  <conditionalFormatting sqref="P484">
    <cfRule type="cellIs" dxfId="9362" priority="298" operator="lessThan">
      <formula>0</formula>
    </cfRule>
  </conditionalFormatting>
  <conditionalFormatting sqref="P485:Q485 B485">
    <cfRule type="cellIs" dxfId="9361" priority="297" operator="lessThan">
      <formula>0</formula>
    </cfRule>
  </conditionalFormatting>
  <conditionalFormatting sqref="Q486:Q490">
    <cfRule type="cellIs" dxfId="9360" priority="296" operator="lessThan">
      <formula>0</formula>
    </cfRule>
  </conditionalFormatting>
  <conditionalFormatting sqref="P486:P489">
    <cfRule type="cellIs" dxfId="9359" priority="295" operator="lessThan">
      <formula>0</formula>
    </cfRule>
  </conditionalFormatting>
  <conditionalFormatting sqref="P490">
    <cfRule type="cellIs" dxfId="9358"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9357" priority="291" operator="lessThan">
      <formula>0</formula>
    </cfRule>
  </conditionalFormatting>
  <conditionalFormatting sqref="O348">
    <cfRule type="cellIs" dxfId="9356" priority="290" operator="lessThan">
      <formula>0</formula>
    </cfRule>
  </conditionalFormatting>
  <conditionalFormatting sqref="O348">
    <cfRule type="cellIs" dxfId="9355" priority="289" operator="lessThan">
      <formula>0</formula>
    </cfRule>
  </conditionalFormatting>
  <conditionalFormatting sqref="O351:O354">
    <cfRule type="cellIs" dxfId="9354" priority="288" operator="lessThan">
      <formula>0</formula>
    </cfRule>
  </conditionalFormatting>
  <conditionalFormatting sqref="O363:O364">
    <cfRule type="cellIs" dxfId="9353" priority="287" operator="lessThan">
      <formula>0</formula>
    </cfRule>
  </conditionalFormatting>
  <conditionalFormatting sqref="O369:O370">
    <cfRule type="cellIs" dxfId="9352" priority="286" operator="lessThan">
      <formula>0</formula>
    </cfRule>
  </conditionalFormatting>
  <conditionalFormatting sqref="O375:O376">
    <cfRule type="cellIs" dxfId="9351" priority="285" operator="lessThan">
      <formula>0</formula>
    </cfRule>
  </conditionalFormatting>
  <conditionalFormatting sqref="O381:O383">
    <cfRule type="cellIs" dxfId="9350" priority="284" operator="lessThan">
      <formula>0</formula>
    </cfRule>
  </conditionalFormatting>
  <conditionalFormatting sqref="O355">
    <cfRule type="cellIs" dxfId="9349" priority="283" operator="lessThan">
      <formula>0</formula>
    </cfRule>
  </conditionalFormatting>
  <conditionalFormatting sqref="O593:O595">
    <cfRule type="cellIs" dxfId="9348" priority="281" operator="lessThan">
      <formula>0</formula>
    </cfRule>
  </conditionalFormatting>
  <conditionalFormatting sqref="O593:O595">
    <cfRule type="cellIs" dxfId="9347" priority="282" operator="lessThan">
      <formula>0</formula>
    </cfRule>
  </conditionalFormatting>
  <conditionalFormatting sqref="O601:O602 O599">
    <cfRule type="cellIs" dxfId="9346" priority="280" operator="lessThan">
      <formula>0</formula>
    </cfRule>
  </conditionalFormatting>
  <conditionalFormatting sqref="O621:O624">
    <cfRule type="cellIs" dxfId="9345" priority="275" operator="lessThan">
      <formula>0</formula>
    </cfRule>
  </conditionalFormatting>
  <conditionalFormatting sqref="O621:O624">
    <cfRule type="cellIs" dxfId="9344" priority="276" operator="lessThan">
      <formula>0</formula>
    </cfRule>
  </conditionalFormatting>
  <conditionalFormatting sqref="O626:O629">
    <cfRule type="cellIs" dxfId="9343" priority="274" operator="lessThan">
      <formula>0</formula>
    </cfRule>
  </conditionalFormatting>
  <conditionalFormatting sqref="O611:O614">
    <cfRule type="cellIs" dxfId="9342" priority="269" operator="lessThan">
      <formula>0</formula>
    </cfRule>
  </conditionalFormatting>
  <conditionalFormatting sqref="O611:O614">
    <cfRule type="cellIs" dxfId="9341" priority="270" operator="lessThan">
      <formula>0</formula>
    </cfRule>
  </conditionalFormatting>
  <conditionalFormatting sqref="O650 O663 O655:O661 O642:O645 O652:O653 O672:O675 O708:O711 O665:O670">
    <cfRule type="cellIs" dxfId="9340" priority="268" operator="lessThan">
      <formula>0</formula>
    </cfRule>
  </conditionalFormatting>
  <conditionalFormatting sqref="O674">
    <cfRule type="cellIs" dxfId="9339" priority="267" operator="lessThan">
      <formula>0</formula>
    </cfRule>
  </conditionalFormatting>
  <conditionalFormatting sqref="O647">
    <cfRule type="cellIs" dxfId="9338" priority="266" operator="lessThan">
      <formula>0</formula>
    </cfRule>
  </conditionalFormatting>
  <conditionalFormatting sqref="O393">
    <cfRule type="cellIs" dxfId="9337" priority="245" operator="lessThan">
      <formula>0</formula>
    </cfRule>
  </conditionalFormatting>
  <conditionalFormatting sqref="O390">
    <cfRule type="cellIs" dxfId="9336" priority="250" operator="lessThan">
      <formula>0</formula>
    </cfRule>
  </conditionalFormatting>
  <conditionalFormatting sqref="O393">
    <cfRule type="cellIs" dxfId="9335" priority="248" operator="lessThan">
      <formula>0</formula>
    </cfRule>
  </conditionalFormatting>
  <conditionalFormatting sqref="O378">
    <cfRule type="cellIs" dxfId="9334" priority="260" operator="lessThan">
      <formula>0</formula>
    </cfRule>
  </conditionalFormatting>
  <conditionalFormatting sqref="O372">
    <cfRule type="cellIs" dxfId="9333" priority="261" operator="lessThan">
      <formula>0</formula>
    </cfRule>
  </conditionalFormatting>
  <conditionalFormatting sqref="O384">
    <cfRule type="cellIs" dxfId="9332" priority="259" operator="lessThan">
      <formula>0</formula>
    </cfRule>
  </conditionalFormatting>
  <conditionalFormatting sqref="O387">
    <cfRule type="cellIs" dxfId="9331" priority="254" operator="lessThan">
      <formula>0</formula>
    </cfRule>
  </conditionalFormatting>
  <conditionalFormatting sqref="O387">
    <cfRule type="cellIs" dxfId="9330" priority="253" operator="lessThan">
      <formula>0</formula>
    </cfRule>
  </conditionalFormatting>
  <conditionalFormatting sqref="O387">
    <cfRule type="cellIs" dxfId="9329" priority="252" operator="lessThan">
      <formula>0</formula>
    </cfRule>
  </conditionalFormatting>
  <conditionalFormatting sqref="O387">
    <cfRule type="cellIs" dxfId="9328" priority="251" operator="lessThan">
      <formula>0</formula>
    </cfRule>
  </conditionalFormatting>
  <conditionalFormatting sqref="O393">
    <cfRule type="cellIs" dxfId="9327" priority="246" operator="lessThan">
      <formula>0</formula>
    </cfRule>
  </conditionalFormatting>
  <conditionalFormatting sqref="O393">
    <cfRule type="cellIs" dxfId="9326" priority="249" operator="lessThan">
      <formula>0</formula>
    </cfRule>
  </conditionalFormatting>
  <conditionalFormatting sqref="O393">
    <cfRule type="cellIs" dxfId="9325" priority="244" operator="lessThan">
      <formula>0</formula>
    </cfRule>
  </conditionalFormatting>
  <conditionalFormatting sqref="O393">
    <cfRule type="cellIs" dxfId="9324" priority="247" operator="lessThan">
      <formula>0</formula>
    </cfRule>
  </conditionalFormatting>
  <conditionalFormatting sqref="O393">
    <cfRule type="cellIs" dxfId="9323" priority="242" operator="lessThan">
      <formula>0</formula>
    </cfRule>
  </conditionalFormatting>
  <conditionalFormatting sqref="O393">
    <cfRule type="cellIs" dxfId="9322" priority="243" operator="lessThan">
      <formula>0</formula>
    </cfRule>
  </conditionalFormatting>
  <conditionalFormatting sqref="O399">
    <cfRule type="cellIs" dxfId="9321" priority="240" operator="lessThan">
      <formula>0</formula>
    </cfRule>
  </conditionalFormatting>
  <conditionalFormatting sqref="O396">
    <cfRule type="cellIs" dxfId="9320" priority="241" operator="lessThan">
      <formula>0</formula>
    </cfRule>
  </conditionalFormatting>
  <conditionalFormatting sqref="O399">
    <cfRule type="cellIs" dxfId="9319" priority="239" operator="lessThan">
      <formula>0</formula>
    </cfRule>
  </conditionalFormatting>
  <conditionalFormatting sqref="O399">
    <cfRule type="cellIs" dxfId="9318" priority="238" operator="lessThan">
      <formula>0</formula>
    </cfRule>
  </conditionalFormatting>
  <conditionalFormatting sqref="O399">
    <cfRule type="cellIs" dxfId="9317" priority="237" operator="lessThan">
      <formula>0</formula>
    </cfRule>
  </conditionalFormatting>
  <conditionalFormatting sqref="O399">
    <cfRule type="cellIs" dxfId="9316" priority="236" operator="lessThan">
      <formula>0</formula>
    </cfRule>
  </conditionalFormatting>
  <conditionalFormatting sqref="O399">
    <cfRule type="cellIs" dxfId="9315" priority="235" operator="lessThan">
      <formula>0</formula>
    </cfRule>
  </conditionalFormatting>
  <conditionalFormatting sqref="O399">
    <cfRule type="cellIs" dxfId="9314" priority="234" operator="lessThan">
      <formula>0</formula>
    </cfRule>
  </conditionalFormatting>
  <conditionalFormatting sqref="O399">
    <cfRule type="cellIs" dxfId="9313" priority="233" operator="lessThan">
      <formula>0</formula>
    </cfRule>
  </conditionalFormatting>
  <conditionalFormatting sqref="O402">
    <cfRule type="cellIs" dxfId="9312" priority="232" operator="lessThan">
      <formula>0</formula>
    </cfRule>
  </conditionalFormatting>
  <conditionalFormatting sqref="O355">
    <cfRule type="cellIs" dxfId="9311" priority="231" operator="lessThan">
      <formula>0</formula>
    </cfRule>
  </conditionalFormatting>
  <conditionalFormatting sqref="O361">
    <cfRule type="cellIs" dxfId="9310" priority="230" operator="lessThan">
      <formula>0</formula>
    </cfRule>
  </conditionalFormatting>
  <conditionalFormatting sqref="O361">
    <cfRule type="cellIs" dxfId="9309" priority="229" operator="lessThan">
      <formula>0</formula>
    </cfRule>
  </conditionalFormatting>
  <conditionalFormatting sqref="O367">
    <cfRule type="cellIs" dxfId="9308" priority="228" operator="lessThan">
      <formula>0</formula>
    </cfRule>
  </conditionalFormatting>
  <conditionalFormatting sqref="O367">
    <cfRule type="cellIs" dxfId="9307" priority="227" operator="lessThan">
      <formula>0</formula>
    </cfRule>
  </conditionalFormatting>
  <conditionalFormatting sqref="O373">
    <cfRule type="cellIs" dxfId="9306" priority="226" operator="lessThan">
      <formula>0</formula>
    </cfRule>
  </conditionalFormatting>
  <conditionalFormatting sqref="O373">
    <cfRule type="cellIs" dxfId="9305" priority="225" operator="lessThan">
      <formula>0</formula>
    </cfRule>
  </conditionalFormatting>
  <conditionalFormatting sqref="O379">
    <cfRule type="cellIs" dxfId="9304" priority="224" operator="lessThan">
      <formula>0</formula>
    </cfRule>
  </conditionalFormatting>
  <conditionalFormatting sqref="O379">
    <cfRule type="cellIs" dxfId="9303" priority="223" operator="lessThan">
      <formula>0</formula>
    </cfRule>
  </conditionalFormatting>
  <conditionalFormatting sqref="O385">
    <cfRule type="cellIs" dxfId="9302" priority="222" operator="lessThan">
      <formula>0</formula>
    </cfRule>
  </conditionalFormatting>
  <conditionalFormatting sqref="O385">
    <cfRule type="cellIs" dxfId="9301" priority="221" operator="lessThan">
      <formula>0</formula>
    </cfRule>
  </conditionalFormatting>
  <conditionalFormatting sqref="O391">
    <cfRule type="cellIs" dxfId="9300" priority="220" operator="lessThan">
      <formula>0</formula>
    </cfRule>
  </conditionalFormatting>
  <conditionalFormatting sqref="O391">
    <cfRule type="cellIs" dxfId="9299" priority="219" operator="lessThan">
      <formula>0</formula>
    </cfRule>
  </conditionalFormatting>
  <conditionalFormatting sqref="O397">
    <cfRule type="cellIs" dxfId="9298" priority="218" operator="lessThan">
      <formula>0</formula>
    </cfRule>
  </conditionalFormatting>
  <conditionalFormatting sqref="O397">
    <cfRule type="cellIs" dxfId="9297" priority="217" operator="lessThan">
      <formula>0</formula>
    </cfRule>
  </conditionalFormatting>
  <conditionalFormatting sqref="O405">
    <cfRule type="cellIs" dxfId="9296" priority="216" operator="lessThan">
      <formula>0</formula>
    </cfRule>
  </conditionalFormatting>
  <conditionalFormatting sqref="O405">
    <cfRule type="cellIs" dxfId="9295" priority="214" operator="lessThan">
      <formula>0</formula>
    </cfRule>
  </conditionalFormatting>
  <conditionalFormatting sqref="O405">
    <cfRule type="cellIs" dxfId="9294" priority="213" operator="lessThan">
      <formula>0</formula>
    </cfRule>
  </conditionalFormatting>
  <conditionalFormatting sqref="O405">
    <cfRule type="cellIs" dxfId="9293" priority="212" operator="lessThan">
      <formula>0</formula>
    </cfRule>
  </conditionalFormatting>
  <conditionalFormatting sqref="O405">
    <cfRule type="cellIs" dxfId="9292" priority="211" operator="lessThan">
      <formula>0</formula>
    </cfRule>
  </conditionalFormatting>
  <conditionalFormatting sqref="O405">
    <cfRule type="cellIs" dxfId="9291" priority="210" operator="lessThan">
      <formula>0</formula>
    </cfRule>
  </conditionalFormatting>
  <conditionalFormatting sqref="O405">
    <cfRule type="cellIs" dxfId="9290" priority="209" operator="lessThan">
      <formula>0</formula>
    </cfRule>
  </conditionalFormatting>
  <conditionalFormatting sqref="O408">
    <cfRule type="cellIs" dxfId="9289" priority="208" operator="lessThan">
      <formula>0</formula>
    </cfRule>
  </conditionalFormatting>
  <conditionalFormatting sqref="O409">
    <cfRule type="cellIs" dxfId="9288" priority="207" operator="lessThan">
      <formula>0</formula>
    </cfRule>
  </conditionalFormatting>
  <conditionalFormatting sqref="O409">
    <cfRule type="cellIs" dxfId="9287" priority="206" operator="lessThan">
      <formula>0</formula>
    </cfRule>
  </conditionalFormatting>
  <conditionalFormatting sqref="O411">
    <cfRule type="cellIs" dxfId="9286" priority="205" operator="lessThan">
      <formula>0</formula>
    </cfRule>
  </conditionalFormatting>
  <conditionalFormatting sqref="O411">
    <cfRule type="cellIs" dxfId="9285" priority="204" operator="lessThan">
      <formula>0</formula>
    </cfRule>
  </conditionalFormatting>
  <conditionalFormatting sqref="O411">
    <cfRule type="cellIs" dxfId="9284" priority="203" operator="lessThan">
      <formula>0</formula>
    </cfRule>
  </conditionalFormatting>
  <conditionalFormatting sqref="O411">
    <cfRule type="cellIs" dxfId="9283" priority="202" operator="lessThan">
      <formula>0</formula>
    </cfRule>
  </conditionalFormatting>
  <conditionalFormatting sqref="O411">
    <cfRule type="cellIs" dxfId="9282" priority="201" operator="lessThan">
      <formula>0</formula>
    </cfRule>
  </conditionalFormatting>
  <conditionalFormatting sqref="O411">
    <cfRule type="cellIs" dxfId="9281" priority="200" operator="lessThan">
      <formula>0</formula>
    </cfRule>
  </conditionalFormatting>
  <conditionalFormatting sqref="O411">
    <cfRule type="cellIs" dxfId="9280" priority="199" operator="lessThan">
      <formula>0</formula>
    </cfRule>
  </conditionalFormatting>
  <conditionalFormatting sqref="O411">
    <cfRule type="cellIs" dxfId="9279" priority="198" operator="lessThan">
      <formula>0</formula>
    </cfRule>
  </conditionalFormatting>
  <conditionalFormatting sqref="O414">
    <cfRule type="cellIs" dxfId="9278" priority="197" operator="lessThan">
      <formula>0</formula>
    </cfRule>
  </conditionalFormatting>
  <conditionalFormatting sqref="O415">
    <cfRule type="cellIs" dxfId="9277" priority="196" operator="lessThan">
      <formula>0</formula>
    </cfRule>
  </conditionalFormatting>
  <conditionalFormatting sqref="O415">
    <cfRule type="cellIs" dxfId="9276" priority="195" operator="lessThan">
      <formula>0</formula>
    </cfRule>
  </conditionalFormatting>
  <conditionalFormatting sqref="O417">
    <cfRule type="cellIs" dxfId="9275" priority="194" operator="lessThan">
      <formula>0</formula>
    </cfRule>
  </conditionalFormatting>
  <conditionalFormatting sqref="O417">
    <cfRule type="cellIs" dxfId="9274" priority="193" operator="lessThan">
      <formula>0</formula>
    </cfRule>
  </conditionalFormatting>
  <conditionalFormatting sqref="O417">
    <cfRule type="cellIs" dxfId="9273" priority="192" operator="lessThan">
      <formula>0</formula>
    </cfRule>
  </conditionalFormatting>
  <conditionalFormatting sqref="O417">
    <cfRule type="cellIs" dxfId="9272" priority="191" operator="lessThan">
      <formula>0</formula>
    </cfRule>
  </conditionalFormatting>
  <conditionalFormatting sqref="O417">
    <cfRule type="cellIs" dxfId="9271" priority="190" operator="lessThan">
      <formula>0</formula>
    </cfRule>
  </conditionalFormatting>
  <conditionalFormatting sqref="O417">
    <cfRule type="cellIs" dxfId="9270" priority="189" operator="lessThan">
      <formula>0</formula>
    </cfRule>
  </conditionalFormatting>
  <conditionalFormatting sqref="O417">
    <cfRule type="cellIs" dxfId="9269" priority="188" operator="lessThan">
      <formula>0</formula>
    </cfRule>
  </conditionalFormatting>
  <conditionalFormatting sqref="O417">
    <cfRule type="cellIs" dxfId="9268" priority="187" operator="lessThan">
      <formula>0</formula>
    </cfRule>
  </conditionalFormatting>
  <conditionalFormatting sqref="O420">
    <cfRule type="cellIs" dxfId="9267" priority="186" operator="lessThan">
      <formula>0</formula>
    </cfRule>
  </conditionalFormatting>
  <conditionalFormatting sqref="O421">
    <cfRule type="cellIs" dxfId="9266" priority="185" operator="lessThan">
      <formula>0</formula>
    </cfRule>
  </conditionalFormatting>
  <conditionalFormatting sqref="O421">
    <cfRule type="cellIs" dxfId="9265" priority="184" operator="lessThan">
      <formula>0</formula>
    </cfRule>
  </conditionalFormatting>
  <conditionalFormatting sqref="O423">
    <cfRule type="cellIs" dxfId="9264" priority="183" operator="lessThan">
      <formula>0</formula>
    </cfRule>
  </conditionalFormatting>
  <conditionalFormatting sqref="O423">
    <cfRule type="cellIs" dxfId="9263" priority="182" operator="lessThan">
      <formula>0</formula>
    </cfRule>
  </conditionalFormatting>
  <conditionalFormatting sqref="O423">
    <cfRule type="cellIs" dxfId="9262" priority="181" operator="lessThan">
      <formula>0</formula>
    </cfRule>
  </conditionalFormatting>
  <conditionalFormatting sqref="O423">
    <cfRule type="cellIs" dxfId="9261" priority="180" operator="lessThan">
      <formula>0</formula>
    </cfRule>
  </conditionalFormatting>
  <conditionalFormatting sqref="O423">
    <cfRule type="cellIs" dxfId="9260" priority="179" operator="lessThan">
      <formula>0</formula>
    </cfRule>
  </conditionalFormatting>
  <conditionalFormatting sqref="O423">
    <cfRule type="cellIs" dxfId="9259" priority="178" operator="lessThan">
      <formula>0</formula>
    </cfRule>
  </conditionalFormatting>
  <conditionalFormatting sqref="O423">
    <cfRule type="cellIs" dxfId="9258" priority="177" operator="lessThan">
      <formula>0</formula>
    </cfRule>
  </conditionalFormatting>
  <conditionalFormatting sqref="O423">
    <cfRule type="cellIs" dxfId="9257" priority="176" operator="lessThan">
      <formula>0</formula>
    </cfRule>
  </conditionalFormatting>
  <conditionalFormatting sqref="O426">
    <cfRule type="cellIs" dxfId="9256" priority="175" operator="lessThan">
      <formula>0</formula>
    </cfRule>
  </conditionalFormatting>
  <conditionalFormatting sqref="O427">
    <cfRule type="cellIs" dxfId="9255" priority="174" operator="lessThan">
      <formula>0</formula>
    </cfRule>
  </conditionalFormatting>
  <conditionalFormatting sqref="O427">
    <cfRule type="cellIs" dxfId="9254" priority="173" operator="lessThan">
      <formula>0</formula>
    </cfRule>
  </conditionalFormatting>
  <conditionalFormatting sqref="O429">
    <cfRule type="cellIs" dxfId="9253" priority="172" operator="lessThan">
      <formula>0</formula>
    </cfRule>
  </conditionalFormatting>
  <conditionalFormatting sqref="O429">
    <cfRule type="cellIs" dxfId="9252" priority="171" operator="lessThan">
      <formula>0</formula>
    </cfRule>
  </conditionalFormatting>
  <conditionalFormatting sqref="O429">
    <cfRule type="cellIs" dxfId="9251" priority="170" operator="lessThan">
      <formula>0</formula>
    </cfRule>
  </conditionalFormatting>
  <conditionalFormatting sqref="O429">
    <cfRule type="cellIs" dxfId="9250" priority="169" operator="lessThan">
      <formula>0</formula>
    </cfRule>
  </conditionalFormatting>
  <conditionalFormatting sqref="O429">
    <cfRule type="cellIs" dxfId="9249" priority="168" operator="lessThan">
      <formula>0</formula>
    </cfRule>
  </conditionalFormatting>
  <conditionalFormatting sqref="O429">
    <cfRule type="cellIs" dxfId="9248" priority="167" operator="lessThan">
      <formula>0</formula>
    </cfRule>
  </conditionalFormatting>
  <conditionalFormatting sqref="O429">
    <cfRule type="cellIs" dxfId="9247" priority="166" operator="lessThan">
      <formula>0</formula>
    </cfRule>
  </conditionalFormatting>
  <conditionalFormatting sqref="O429">
    <cfRule type="cellIs" dxfId="9246" priority="165" operator="lessThan">
      <formula>0</formula>
    </cfRule>
  </conditionalFormatting>
  <conditionalFormatting sqref="O432">
    <cfRule type="cellIs" dxfId="9245" priority="164" operator="lessThan">
      <formula>0</formula>
    </cfRule>
  </conditionalFormatting>
  <conditionalFormatting sqref="O435">
    <cfRule type="cellIs" dxfId="9244" priority="163" operator="lessThan">
      <formula>0</formula>
    </cfRule>
  </conditionalFormatting>
  <conditionalFormatting sqref="O435">
    <cfRule type="cellIs" dxfId="9243" priority="162" operator="lessThan">
      <formula>0</formula>
    </cfRule>
  </conditionalFormatting>
  <conditionalFormatting sqref="O435">
    <cfRule type="cellIs" dxfId="9242" priority="161" operator="lessThan">
      <formula>0</formula>
    </cfRule>
  </conditionalFormatting>
  <conditionalFormatting sqref="O435">
    <cfRule type="cellIs" dxfId="9241" priority="160" operator="lessThan">
      <formula>0</formula>
    </cfRule>
  </conditionalFormatting>
  <conditionalFormatting sqref="O435">
    <cfRule type="cellIs" dxfId="9240" priority="159" operator="lessThan">
      <formula>0</formula>
    </cfRule>
  </conditionalFormatting>
  <conditionalFormatting sqref="O435">
    <cfRule type="cellIs" dxfId="9239" priority="158" operator="lessThan">
      <formula>0</formula>
    </cfRule>
  </conditionalFormatting>
  <conditionalFormatting sqref="O435">
    <cfRule type="cellIs" dxfId="9238" priority="157" operator="lessThan">
      <formula>0</formula>
    </cfRule>
  </conditionalFormatting>
  <conditionalFormatting sqref="O435">
    <cfRule type="cellIs" dxfId="9237" priority="156" operator="lessThan">
      <formula>0</formula>
    </cfRule>
  </conditionalFormatting>
  <conditionalFormatting sqref="O438">
    <cfRule type="cellIs" dxfId="9236" priority="155" operator="lessThan">
      <formula>0</formula>
    </cfRule>
  </conditionalFormatting>
  <conditionalFormatting sqref="O439">
    <cfRule type="cellIs" dxfId="9235" priority="154" operator="lessThan">
      <formula>0</formula>
    </cfRule>
  </conditionalFormatting>
  <conditionalFormatting sqref="O439">
    <cfRule type="cellIs" dxfId="9234" priority="153" operator="lessThan">
      <formula>0</formula>
    </cfRule>
  </conditionalFormatting>
  <conditionalFormatting sqref="O441">
    <cfRule type="cellIs" dxfId="9233" priority="152" operator="lessThan">
      <formula>0</formula>
    </cfRule>
  </conditionalFormatting>
  <conditionalFormatting sqref="O441">
    <cfRule type="cellIs" dxfId="9232" priority="151" operator="lessThan">
      <formula>0</formula>
    </cfRule>
  </conditionalFormatting>
  <conditionalFormatting sqref="O441">
    <cfRule type="cellIs" dxfId="9231" priority="150" operator="lessThan">
      <formula>0</formula>
    </cfRule>
  </conditionalFormatting>
  <conditionalFormatting sqref="O441">
    <cfRule type="cellIs" dxfId="9230" priority="149" operator="lessThan">
      <formula>0</formula>
    </cfRule>
  </conditionalFormatting>
  <conditionalFormatting sqref="O441">
    <cfRule type="cellIs" dxfId="9229" priority="148" operator="lessThan">
      <formula>0</formula>
    </cfRule>
  </conditionalFormatting>
  <conditionalFormatting sqref="O441">
    <cfRule type="cellIs" dxfId="9228" priority="147" operator="lessThan">
      <formula>0</formula>
    </cfRule>
  </conditionalFormatting>
  <conditionalFormatting sqref="O441">
    <cfRule type="cellIs" dxfId="9227" priority="146" operator="lessThan">
      <formula>0</formula>
    </cfRule>
  </conditionalFormatting>
  <conditionalFormatting sqref="O441">
    <cfRule type="cellIs" dxfId="9226" priority="145" operator="lessThan">
      <formula>0</formula>
    </cfRule>
  </conditionalFormatting>
  <conditionalFormatting sqref="O444">
    <cfRule type="cellIs" dxfId="9225" priority="144" operator="lessThan">
      <formula>0</formula>
    </cfRule>
  </conditionalFormatting>
  <conditionalFormatting sqref="O445">
    <cfRule type="cellIs" dxfId="9224" priority="143" operator="lessThan">
      <formula>0</formula>
    </cfRule>
  </conditionalFormatting>
  <conditionalFormatting sqref="O445">
    <cfRule type="cellIs" dxfId="9223" priority="142" operator="lessThan">
      <formula>0</formula>
    </cfRule>
  </conditionalFormatting>
  <conditionalFormatting sqref="O448">
    <cfRule type="cellIs" dxfId="9222" priority="141" operator="lessThan">
      <formula>0</formula>
    </cfRule>
  </conditionalFormatting>
  <conditionalFormatting sqref="O448">
    <cfRule type="cellIs" dxfId="9221" priority="140" operator="lessThan">
      <formula>0</formula>
    </cfRule>
  </conditionalFormatting>
  <conditionalFormatting sqref="O448">
    <cfRule type="cellIs" dxfId="9220" priority="139" operator="lessThan">
      <formula>0</formula>
    </cfRule>
  </conditionalFormatting>
  <conditionalFormatting sqref="O448">
    <cfRule type="cellIs" dxfId="9219" priority="138" operator="lessThan">
      <formula>0</formula>
    </cfRule>
  </conditionalFormatting>
  <conditionalFormatting sqref="O448">
    <cfRule type="cellIs" dxfId="9218" priority="137" operator="lessThan">
      <formula>0</formula>
    </cfRule>
  </conditionalFormatting>
  <conditionalFormatting sqref="O448">
    <cfRule type="cellIs" dxfId="9217" priority="136" operator="lessThan">
      <formula>0</formula>
    </cfRule>
  </conditionalFormatting>
  <conditionalFormatting sqref="O448">
    <cfRule type="cellIs" dxfId="9216" priority="135" operator="lessThan">
      <formula>0</formula>
    </cfRule>
  </conditionalFormatting>
  <conditionalFormatting sqref="O448">
    <cfRule type="cellIs" dxfId="9215" priority="134" operator="lessThan">
      <formula>0</formula>
    </cfRule>
  </conditionalFormatting>
  <conditionalFormatting sqref="O451">
    <cfRule type="cellIs" dxfId="9214" priority="133" operator="lessThan">
      <formula>0</formula>
    </cfRule>
  </conditionalFormatting>
  <conditionalFormatting sqref="O452">
    <cfRule type="cellIs" dxfId="9213" priority="132" operator="lessThan">
      <formula>0</formula>
    </cfRule>
  </conditionalFormatting>
  <conditionalFormatting sqref="O452">
    <cfRule type="cellIs" dxfId="9212" priority="131" operator="lessThan">
      <formula>0</formula>
    </cfRule>
  </conditionalFormatting>
  <conditionalFormatting sqref="O454">
    <cfRule type="cellIs" dxfId="9211" priority="130" operator="lessThan">
      <formula>0</formula>
    </cfRule>
  </conditionalFormatting>
  <conditionalFormatting sqref="O454">
    <cfRule type="cellIs" dxfId="9210" priority="129" operator="lessThan">
      <formula>0</formula>
    </cfRule>
  </conditionalFormatting>
  <conditionalFormatting sqref="O454">
    <cfRule type="cellIs" dxfId="9209" priority="128" operator="lessThan">
      <formula>0</formula>
    </cfRule>
  </conditionalFormatting>
  <conditionalFormatting sqref="O454">
    <cfRule type="cellIs" dxfId="9208" priority="127" operator="lessThan">
      <formula>0</formula>
    </cfRule>
  </conditionalFormatting>
  <conditionalFormatting sqref="O454">
    <cfRule type="cellIs" dxfId="9207" priority="126" operator="lessThan">
      <formula>0</formula>
    </cfRule>
  </conditionalFormatting>
  <conditionalFormatting sqref="O454">
    <cfRule type="cellIs" dxfId="9206" priority="125" operator="lessThan">
      <formula>0</formula>
    </cfRule>
  </conditionalFormatting>
  <conditionalFormatting sqref="O454">
    <cfRule type="cellIs" dxfId="9205" priority="124" operator="lessThan">
      <formula>0</formula>
    </cfRule>
  </conditionalFormatting>
  <conditionalFormatting sqref="O454">
    <cfRule type="cellIs" dxfId="9204" priority="123" operator="lessThan">
      <formula>0</formula>
    </cfRule>
  </conditionalFormatting>
  <conditionalFormatting sqref="O457">
    <cfRule type="cellIs" dxfId="9203" priority="122" operator="lessThan">
      <formula>0</formula>
    </cfRule>
  </conditionalFormatting>
  <conditionalFormatting sqref="O458">
    <cfRule type="cellIs" dxfId="9202" priority="121" operator="lessThan">
      <formula>0</formula>
    </cfRule>
  </conditionalFormatting>
  <conditionalFormatting sqref="O458">
    <cfRule type="cellIs" dxfId="9201" priority="120" operator="lessThan">
      <formula>0</formula>
    </cfRule>
  </conditionalFormatting>
  <conditionalFormatting sqref="O461:O464">
    <cfRule type="cellIs" dxfId="9200" priority="119" operator="lessThan">
      <formula>0</formula>
    </cfRule>
  </conditionalFormatting>
  <conditionalFormatting sqref="O461:O464">
    <cfRule type="expression" dxfId="9199" priority="117">
      <formula>O461/N461&gt;1</formula>
    </cfRule>
    <cfRule type="expression" dxfId="9198" priority="118">
      <formula>O461/N461&lt;1</formula>
    </cfRule>
  </conditionalFormatting>
  <conditionalFormatting sqref="O552 O560 O575 O589">
    <cfRule type="expression" dxfId="9197" priority="115">
      <formula>O552/#REF!&gt;1</formula>
    </cfRule>
    <cfRule type="expression" dxfId="9196" priority="116">
      <formula>O552/#REF!&lt;1</formula>
    </cfRule>
  </conditionalFormatting>
  <conditionalFormatting sqref="O512">
    <cfRule type="cellIs" dxfId="9195" priority="114" operator="lessThan">
      <formula>0</formula>
    </cfRule>
  </conditionalFormatting>
  <conditionalFormatting sqref="O512">
    <cfRule type="expression" dxfId="9194" priority="112">
      <formula>O512/N512&gt;1</formula>
    </cfRule>
    <cfRule type="expression" dxfId="9193" priority="113">
      <formula>O512/N512&lt;1</formula>
    </cfRule>
  </conditionalFormatting>
  <conditionalFormatting sqref="O596">
    <cfRule type="cellIs" dxfId="9192" priority="111" operator="lessThan">
      <formula>0</formula>
    </cfRule>
  </conditionalFormatting>
  <conditionalFormatting sqref="O600">
    <cfRule type="cellIs" dxfId="9191" priority="110" operator="lessThan">
      <formula>0</formula>
    </cfRule>
  </conditionalFormatting>
  <conditionalFormatting sqref="O600">
    <cfRule type="cellIs" dxfId="9190" priority="109" operator="lessThan">
      <formula>0</formula>
    </cfRule>
  </conditionalFormatting>
  <conditionalFormatting sqref="O710">
    <cfRule type="cellIs" dxfId="9189" priority="108" operator="lessThan">
      <formula>0</formula>
    </cfRule>
  </conditionalFormatting>
  <conditionalFormatting sqref="O654 O651 O648:O649 O632:O634">
    <cfRule type="expression" dxfId="9188" priority="95">
      <formula>O632/N632&gt;1</formula>
    </cfRule>
    <cfRule type="expression" dxfId="9187" priority="96">
      <formula>O632/N632&lt;1</formula>
    </cfRule>
  </conditionalFormatting>
  <conditionalFormatting sqref="O507:O510">
    <cfRule type="cellIs" dxfId="9186" priority="107" operator="lessThan">
      <formula>0</formula>
    </cfRule>
  </conditionalFormatting>
  <conditionalFormatting sqref="O507:O510">
    <cfRule type="expression" dxfId="9185" priority="105">
      <formula>O507/N507&gt;1</formula>
    </cfRule>
    <cfRule type="expression" dxfId="9184" priority="106">
      <formula>O507/N507&lt;1</formula>
    </cfRule>
  </conditionalFormatting>
  <conditionalFormatting sqref="O588 O574 O559 O551">
    <cfRule type="cellIs" dxfId="9183" priority="104" operator="lessThan">
      <formula>0</formula>
    </cfRule>
  </conditionalFormatting>
  <conditionalFormatting sqref="O584:O587 O570:O573 O555:O558 O547:O550">
    <cfRule type="cellIs" dxfId="9182" priority="103" operator="lessThan">
      <formula>0</formula>
    </cfRule>
  </conditionalFormatting>
  <conditionalFormatting sqref="O584:O587 O570:O573 O555:O558 O547:O550">
    <cfRule type="expression" dxfId="9181" priority="101">
      <formula>O547/N547&gt;1</formula>
    </cfRule>
    <cfRule type="expression" dxfId="9180" priority="102">
      <formula>O547/N547&lt;1</formula>
    </cfRule>
  </conditionalFormatting>
  <conditionalFormatting sqref="O588 O574 O559 O551">
    <cfRule type="cellIs" dxfId="9179" priority="100" operator="lessThan">
      <formula>0</formula>
    </cfRule>
  </conditionalFormatting>
  <conditionalFormatting sqref="O588 O574 O559 O551">
    <cfRule type="expression" dxfId="9178" priority="98">
      <formula>O551/N551&gt;1</formula>
    </cfRule>
    <cfRule type="expression" dxfId="9177" priority="99">
      <formula>O551/N551&lt;1</formula>
    </cfRule>
  </conditionalFormatting>
  <conditionalFormatting sqref="O654 O651 O648:O649 O632:O634">
    <cfRule type="cellIs" dxfId="9176" priority="97" operator="lessThan">
      <formula>0</formula>
    </cfRule>
  </conditionalFormatting>
  <conditionalFormatting sqref="O504">
    <cfRule type="expression" dxfId="9175" priority="292">
      <formula>O504/#REF!&gt;1</formula>
    </cfRule>
    <cfRule type="expression" dxfId="9174" priority="293">
      <formula>O504/#REF!&lt;1</formula>
    </cfRule>
  </conditionalFormatting>
  <conditionalFormatting sqref="O465">
    <cfRule type="cellIs" dxfId="9173" priority="94" operator="lessThan">
      <formula>0</formula>
    </cfRule>
  </conditionalFormatting>
  <conditionalFormatting sqref="O465">
    <cfRule type="expression" dxfId="9172" priority="92">
      <formula>O465/N465&gt;1</formula>
    </cfRule>
    <cfRule type="expression" dxfId="9171" priority="93">
      <formula>O465/N465&lt;1</formula>
    </cfRule>
  </conditionalFormatting>
  <conditionalFormatting sqref="O511">
    <cfRule type="cellIs" dxfId="9170" priority="91" operator="lessThan">
      <formula>0</formula>
    </cfRule>
  </conditionalFormatting>
  <conditionalFormatting sqref="O511">
    <cfRule type="expression" dxfId="9169" priority="89">
      <formula>O511/N511&gt;1</formula>
    </cfRule>
    <cfRule type="expression" dxfId="9168" priority="90">
      <formula>O511/N511&lt;1</formula>
    </cfRule>
  </conditionalFormatting>
  <conditionalFormatting sqref="O568">
    <cfRule type="cellIs" dxfId="9167" priority="79" operator="lessThan">
      <formula>0</formula>
    </cfRule>
  </conditionalFormatting>
  <conditionalFormatting sqref="O603">
    <cfRule type="expression" dxfId="9166" priority="53">
      <formula>O603/N603&gt;1</formula>
    </cfRule>
    <cfRule type="expression" dxfId="9165" priority="54">
      <formula>O603/N603&lt;1</formula>
    </cfRule>
  </conditionalFormatting>
  <conditionalFormatting sqref="O552">
    <cfRule type="cellIs" dxfId="9164" priority="76" operator="lessThan">
      <formula>0</formula>
    </cfRule>
  </conditionalFormatting>
  <conditionalFormatting sqref="O552">
    <cfRule type="expression" dxfId="9163" priority="74">
      <formula>O552/N552&gt;1</formula>
    </cfRule>
    <cfRule type="expression" dxfId="9162" priority="75">
      <formula>O552/N552&lt;1</formula>
    </cfRule>
  </conditionalFormatting>
  <conditionalFormatting sqref="O560">
    <cfRule type="cellIs" dxfId="9161" priority="73" operator="lessThan">
      <formula>0</formula>
    </cfRule>
  </conditionalFormatting>
  <conditionalFormatting sqref="O560">
    <cfRule type="expression" dxfId="9160" priority="71">
      <formula>O560/N560&gt;1</formula>
    </cfRule>
    <cfRule type="expression" dxfId="9159" priority="72">
      <formula>O560/N560&lt;1</formula>
    </cfRule>
  </conditionalFormatting>
  <conditionalFormatting sqref="O575">
    <cfRule type="cellIs" dxfId="9158" priority="70" operator="lessThan">
      <formula>0</formula>
    </cfRule>
  </conditionalFormatting>
  <conditionalFormatting sqref="O575">
    <cfRule type="expression" dxfId="9157" priority="68">
      <formula>O575/N575&gt;1</formula>
    </cfRule>
    <cfRule type="expression" dxfId="9156" priority="69">
      <formula>O575/N575&lt;1</formula>
    </cfRule>
  </conditionalFormatting>
  <conditionalFormatting sqref="O589">
    <cfRule type="cellIs" dxfId="9155" priority="67" operator="lessThan">
      <formula>0</formula>
    </cfRule>
  </conditionalFormatting>
  <conditionalFormatting sqref="O589">
    <cfRule type="expression" dxfId="9154" priority="65">
      <formula>O589/N589&gt;1</formula>
    </cfRule>
    <cfRule type="expression" dxfId="9153" priority="66">
      <formula>O589/N589&lt;1</formula>
    </cfRule>
  </conditionalFormatting>
  <conditionalFormatting sqref="O521">
    <cfRule type="cellIs" dxfId="9152" priority="88" operator="lessThan">
      <formula>0</formula>
    </cfRule>
  </conditionalFormatting>
  <conditionalFormatting sqref="O521">
    <cfRule type="expression" dxfId="9151" priority="86">
      <formula>O521/N521&gt;1</formula>
    </cfRule>
    <cfRule type="expression" dxfId="9150" priority="87">
      <formula>O521/N521&lt;1</formula>
    </cfRule>
  </conditionalFormatting>
  <conditionalFormatting sqref="O529">
    <cfRule type="cellIs" dxfId="9149" priority="85" operator="lessThan">
      <formula>0</formula>
    </cfRule>
  </conditionalFormatting>
  <conditionalFormatting sqref="O529">
    <cfRule type="expression" dxfId="9148" priority="83">
      <formula>O529/N529&gt;1</formula>
    </cfRule>
    <cfRule type="expression" dxfId="9147" priority="84">
      <formula>O529/N529&lt;1</formula>
    </cfRule>
  </conditionalFormatting>
  <conditionalFormatting sqref="O582">
    <cfRule type="expression" dxfId="9146" priority="62">
      <formula>O582/N582&gt;1</formula>
    </cfRule>
    <cfRule type="expression" dxfId="9145" priority="63">
      <formula>O582/N582&lt;1</formula>
    </cfRule>
  </conditionalFormatting>
  <conditionalFormatting sqref="O537">
    <cfRule type="cellIs" dxfId="9144" priority="82" operator="lessThan">
      <formula>0</formula>
    </cfRule>
  </conditionalFormatting>
  <conditionalFormatting sqref="O537">
    <cfRule type="expression" dxfId="9143" priority="80">
      <formula>O537/N537&gt;1</formula>
    </cfRule>
    <cfRule type="expression" dxfId="9142" priority="81">
      <formula>O537/N537&lt;1</formula>
    </cfRule>
  </conditionalFormatting>
  <conditionalFormatting sqref="O641:O645 B636:O637">
    <cfRule type="cellIs" dxfId="9141" priority="61" operator="lessThan">
      <formula>0</formula>
    </cfRule>
  </conditionalFormatting>
  <conditionalFormatting sqref="O568">
    <cfRule type="expression" dxfId="9140" priority="77">
      <formula>O568/N568&gt;1</formula>
    </cfRule>
    <cfRule type="expression" dxfId="9139" priority="78">
      <formula>O568/N568&lt;1</formula>
    </cfRule>
  </conditionalFormatting>
  <conditionalFormatting sqref="O597">
    <cfRule type="cellIs" dxfId="9138" priority="60" operator="lessThan">
      <formula>0</formula>
    </cfRule>
  </conditionalFormatting>
  <conditionalFormatting sqref="O608">
    <cfRule type="expression" dxfId="9137" priority="48">
      <formula>O608/N608&gt;1</formula>
    </cfRule>
    <cfRule type="expression" dxfId="9136" priority="49">
      <formula>O608/N608&lt;1</formula>
    </cfRule>
  </conditionalFormatting>
  <conditionalFormatting sqref="O582">
    <cfRule type="cellIs" dxfId="9135" priority="64" operator="lessThan">
      <formula>0</formula>
    </cfRule>
  </conditionalFormatting>
  <conditionalFormatting sqref="O597">
    <cfRule type="expression" dxfId="9134" priority="58">
      <formula>O597/N597&gt;1</formula>
    </cfRule>
    <cfRule type="expression" dxfId="9133" priority="59">
      <formula>O597/N597&lt;1</formula>
    </cfRule>
  </conditionalFormatting>
  <conditionalFormatting sqref="O676:O679">
    <cfRule type="cellIs" dxfId="9132" priority="47" operator="lessThan">
      <formula>0</formula>
    </cfRule>
  </conditionalFormatting>
  <conditionalFormatting sqref="O678">
    <cfRule type="cellIs" dxfId="9131" priority="46" operator="lessThan">
      <formula>0</formula>
    </cfRule>
  </conditionalFormatting>
  <conditionalFormatting sqref="O680:O683">
    <cfRule type="cellIs" dxfId="9130" priority="45" operator="lessThan">
      <formula>0</formula>
    </cfRule>
  </conditionalFormatting>
  <conditionalFormatting sqref="O682">
    <cfRule type="cellIs" dxfId="9129" priority="44" operator="lessThan">
      <formula>0</formula>
    </cfRule>
  </conditionalFormatting>
  <conditionalFormatting sqref="O684:O687">
    <cfRule type="cellIs" dxfId="9128" priority="43" operator="lessThan">
      <formula>0</formula>
    </cfRule>
  </conditionalFormatting>
  <conditionalFormatting sqref="O686">
    <cfRule type="cellIs" dxfId="9127" priority="42" operator="lessThan">
      <formula>0</formula>
    </cfRule>
  </conditionalFormatting>
  <conditionalFormatting sqref="O688:O691">
    <cfRule type="cellIs" dxfId="9126" priority="41" operator="lessThan">
      <formula>0</formula>
    </cfRule>
  </conditionalFormatting>
  <conditionalFormatting sqref="O690">
    <cfRule type="cellIs" dxfId="9125" priority="40" operator="lessThan">
      <formula>0</formula>
    </cfRule>
  </conditionalFormatting>
  <conditionalFormatting sqref="O692:O693 O695">
    <cfRule type="cellIs" dxfId="9124" priority="39" operator="lessThan">
      <formula>0</formula>
    </cfRule>
  </conditionalFormatting>
  <conditionalFormatting sqref="O696:O699">
    <cfRule type="cellIs" dxfId="9123" priority="38" operator="lessThan">
      <formula>0</formula>
    </cfRule>
  </conditionalFormatting>
  <conditionalFormatting sqref="O698">
    <cfRule type="cellIs" dxfId="9122" priority="37" operator="lessThan">
      <formula>0</formula>
    </cfRule>
  </conditionalFormatting>
  <conditionalFormatting sqref="O700:O703">
    <cfRule type="cellIs" dxfId="9121" priority="36" operator="lessThan">
      <formula>0</formula>
    </cfRule>
  </conditionalFormatting>
  <conditionalFormatting sqref="O702">
    <cfRule type="cellIs" dxfId="9120" priority="35" operator="lessThan">
      <formula>0</formula>
    </cfRule>
  </conditionalFormatting>
  <conditionalFormatting sqref="O704:O707">
    <cfRule type="cellIs" dxfId="9119" priority="34" operator="lessThan">
      <formula>0</formula>
    </cfRule>
  </conditionalFormatting>
  <conditionalFormatting sqref="O706">
    <cfRule type="cellIs" dxfId="9118" priority="33" operator="lessThan">
      <formula>0</formula>
    </cfRule>
  </conditionalFormatting>
  <conditionalFormatting sqref="O712:O715">
    <cfRule type="cellIs" dxfId="9117" priority="32" operator="lessThan">
      <formula>0</formula>
    </cfRule>
  </conditionalFormatting>
  <conditionalFormatting sqref="O714">
    <cfRule type="cellIs" dxfId="9116" priority="31" operator="lessThan">
      <formula>0</formula>
    </cfRule>
  </conditionalFormatting>
  <conditionalFormatting sqref="O716:O719">
    <cfRule type="cellIs" dxfId="9115" priority="30" operator="lessThan">
      <formula>0</formula>
    </cfRule>
  </conditionalFormatting>
  <conditionalFormatting sqref="O718">
    <cfRule type="cellIs" dxfId="9114" priority="29" operator="lessThan">
      <formula>0</formula>
    </cfRule>
  </conditionalFormatting>
  <conditionalFormatting sqref="O466">
    <cfRule type="cellIs" dxfId="9113" priority="28" operator="lessThan">
      <formula>0</formula>
    </cfRule>
  </conditionalFormatting>
  <conditionalFormatting sqref="O505">
    <cfRule type="cellIs" dxfId="9112" priority="27" operator="lessThan">
      <formula>0</formula>
    </cfRule>
  </conditionalFormatting>
  <conditionalFormatting sqref="O513">
    <cfRule type="cellIs" dxfId="9111" priority="26" operator="lessThan">
      <formula>0</formula>
    </cfRule>
  </conditionalFormatting>
  <conditionalFormatting sqref="O522">
    <cfRule type="cellIs" dxfId="9110" priority="25" operator="lessThan">
      <formula>0</formula>
    </cfRule>
  </conditionalFormatting>
  <conditionalFormatting sqref="O530">
    <cfRule type="cellIs" dxfId="9109" priority="24" operator="lessThan">
      <formula>0</formula>
    </cfRule>
  </conditionalFormatting>
  <conditionalFormatting sqref="O538">
    <cfRule type="cellIs" dxfId="9108" priority="23" operator="lessThan">
      <formula>0</formula>
    </cfRule>
  </conditionalFormatting>
  <conditionalFormatting sqref="O553">
    <cfRule type="cellIs" dxfId="9107" priority="22" operator="lessThan">
      <formula>0</formula>
    </cfRule>
  </conditionalFormatting>
  <conditionalFormatting sqref="O561">
    <cfRule type="cellIs" dxfId="9106" priority="21" operator="lessThan">
      <formula>0</formula>
    </cfRule>
  </conditionalFormatting>
  <conditionalFormatting sqref="O590">
    <cfRule type="cellIs" dxfId="9105" priority="20" operator="lessThan">
      <formula>0</formula>
    </cfRule>
  </conditionalFormatting>
  <conditionalFormatting sqref="B720:N723">
    <cfRule type="cellIs" dxfId="9104" priority="19" operator="lessThan">
      <formula>0</formula>
    </cfRule>
  </conditionalFormatting>
  <conditionalFormatting sqref="I722:N722 P720:Q723">
    <cfRule type="cellIs" dxfId="9103" priority="18" operator="lessThan">
      <formula>0</formula>
    </cfRule>
  </conditionalFormatting>
  <conditionalFormatting sqref="O720:O723">
    <cfRule type="cellIs" dxfId="9102" priority="17" operator="lessThan">
      <formula>0</formula>
    </cfRule>
  </conditionalFormatting>
  <conditionalFormatting sqref="O722">
    <cfRule type="cellIs" dxfId="9101" priority="16" operator="lessThan">
      <formula>0</formula>
    </cfRule>
  </conditionalFormatting>
  <conditionalFormatting sqref="P655:P658">
    <cfRule type="cellIs" dxfId="9100" priority="15" operator="lessThan">
      <formula>0</formula>
    </cfRule>
  </conditionalFormatting>
  <conditionalFormatting sqref="P638:Q638 Q639:Q640">
    <cfRule type="cellIs" dxfId="9099" priority="14" operator="lessThan">
      <formula>0</formula>
    </cfRule>
  </conditionalFormatting>
  <conditionalFormatting sqref="B638">
    <cfRule type="cellIs" dxfId="9098" priority="13" operator="lessThan">
      <formula>0</formula>
    </cfRule>
  </conditionalFormatting>
  <conditionalFormatting sqref="P639:P640">
    <cfRule type="cellIs" dxfId="9097" priority="12" operator="lessThan">
      <formula>0</formula>
    </cfRule>
  </conditionalFormatting>
  <conditionalFormatting sqref="B639:O640">
    <cfRule type="expression" dxfId="9096" priority="10">
      <formula>B639/A639&gt;1</formula>
    </cfRule>
    <cfRule type="expression" dxfId="9095" priority="11">
      <formula>B639/A639&lt;1</formula>
    </cfRule>
  </conditionalFormatting>
  <conditionalFormatting sqref="B639:O640">
    <cfRule type="cellIs" dxfId="9094" priority="9" operator="lessThan">
      <formula>0</formula>
    </cfRule>
  </conditionalFormatting>
  <conditionalFormatting sqref="B491">
    <cfRule type="cellIs" dxfId="9093" priority="8" operator="lessThan">
      <formula>0</formula>
    </cfRule>
  </conditionalFormatting>
  <conditionalFormatting sqref="B492:N496">
    <cfRule type="cellIs" dxfId="9092" priority="7" operator="lessThan">
      <formula>0</formula>
    </cfRule>
  </conditionalFormatting>
  <conditionalFormatting sqref="B492:N496">
    <cfRule type="expression" dxfId="9091" priority="5">
      <formula>B492/A492&gt;1</formula>
    </cfRule>
    <cfRule type="expression" dxfId="9090" priority="6">
      <formula>B492/A492&lt;1</formula>
    </cfRule>
  </conditionalFormatting>
  <conditionalFormatting sqref="O492:O496">
    <cfRule type="cellIs" dxfId="9089" priority="4" operator="lessThan">
      <formula>0</formula>
    </cfRule>
  </conditionalFormatting>
  <conditionalFormatting sqref="O492:O496">
    <cfRule type="expression" dxfId="9088" priority="2">
      <formula>O492/N492&gt;1</formula>
    </cfRule>
    <cfRule type="expression" dxfId="9087" priority="3">
      <formula>O492/N492&lt;1</formula>
    </cfRule>
  </conditionalFormatting>
  <conditionalFormatting sqref="B357:O360">
    <cfRule type="cellIs" dxfId="9086"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FFC66-8DDE-43B2-971E-DBCA61FBA825}">
  <sheetPr>
    <tabColor rgb="FFFF0000"/>
    <outlinePr summaryBelow="0" summaryRight="0"/>
  </sheetPr>
  <dimension ref="A1:DN723"/>
  <sheetViews>
    <sheetView topLeftCell="I634" zoomScale="75" zoomScaleNormal="75" workbookViewId="0">
      <selection activeCell="AA392" sqref="AA392:AB392"/>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1010534.47</v>
      </c>
      <c r="C5">
        <v>770441.01</v>
      </c>
      <c r="D5">
        <v>1656882.22</v>
      </c>
      <c r="E5">
        <v>1325286.4099999999</v>
      </c>
      <c r="F5">
        <v>1028640.11</v>
      </c>
      <c r="G5">
        <v>602185.66</v>
      </c>
      <c r="H5">
        <v>872146.45</v>
      </c>
      <c r="I5">
        <v>813731.44</v>
      </c>
      <c r="J5">
        <v>1198310.33</v>
      </c>
      <c r="K5">
        <v>1244926.5</v>
      </c>
      <c r="L5">
        <v>1304048.57</v>
      </c>
      <c r="M5">
        <v>564405.93000000005</v>
      </c>
      <c r="N5">
        <v>851148.05</v>
      </c>
      <c r="O5">
        <v>804328.14</v>
      </c>
      <c r="P5">
        <v>1058960.73</v>
      </c>
      <c r="Q5">
        <v>565164.43000000005</v>
      </c>
      <c r="R5">
        <v>553730.1</v>
      </c>
      <c r="S5">
        <v>408495.27</v>
      </c>
      <c r="T5">
        <v>697448.93</v>
      </c>
      <c r="U5">
        <v>686791.76</v>
      </c>
      <c r="V5">
        <v>681828.9</v>
      </c>
      <c r="W5">
        <v>452948.44</v>
      </c>
      <c r="X5">
        <v>710800.95</v>
      </c>
      <c r="Y5">
        <v>265601.01</v>
      </c>
      <c r="Z5">
        <v>318493.21999999997</v>
      </c>
      <c r="AA5">
        <v>415369.66</v>
      </c>
      <c r="AB5">
        <v>730245.22</v>
      </c>
      <c r="AC5">
        <v>424038</v>
      </c>
      <c r="AD5">
        <v>171698.67</v>
      </c>
      <c r="AE5">
        <v>166624.07</v>
      </c>
      <c r="AF5">
        <v>255227.11</v>
      </c>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313</v>
      </c>
      <c r="B6">
        <v>274389.96999999997</v>
      </c>
      <c r="C6">
        <v>232730.5</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2253</v>
      </c>
      <c r="B7">
        <v>274389.96999999997</v>
      </c>
      <c r="C7">
        <v>232730.5</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314</v>
      </c>
      <c r="B8">
        <v>2920044.16</v>
      </c>
      <c r="C8">
        <v>2707666.82</v>
      </c>
      <c r="D8">
        <v>2707270.47</v>
      </c>
      <c r="E8">
        <v>1538433.63</v>
      </c>
      <c r="F8">
        <v>1224225.8</v>
      </c>
      <c r="G8">
        <v>921914.31</v>
      </c>
      <c r="H8">
        <v>901946.93</v>
      </c>
      <c r="I8">
        <v>1117064.81</v>
      </c>
      <c r="J8">
        <v>931187.98</v>
      </c>
      <c r="K8">
        <v>873621.29</v>
      </c>
      <c r="L8">
        <v>937728.64</v>
      </c>
      <c r="M8">
        <v>880276.38</v>
      </c>
      <c r="N8">
        <v>900532.83</v>
      </c>
      <c r="O8">
        <v>960814.78</v>
      </c>
      <c r="P8">
        <v>928621.72</v>
      </c>
      <c r="Q8">
        <v>748176.28</v>
      </c>
      <c r="R8">
        <v>626292.42000000004</v>
      </c>
      <c r="S8">
        <v>597378.66</v>
      </c>
      <c r="T8">
        <v>693087.43</v>
      </c>
      <c r="U8">
        <v>706929.29</v>
      </c>
      <c r="V8">
        <v>578199.6</v>
      </c>
      <c r="W8">
        <v>442879.49</v>
      </c>
      <c r="X8">
        <v>499122.3</v>
      </c>
      <c r="Y8">
        <v>387041.48</v>
      </c>
      <c r="Z8">
        <v>317504.42</v>
      </c>
      <c r="AA8">
        <v>313193.08</v>
      </c>
      <c r="AB8">
        <v>344419.07</v>
      </c>
      <c r="AC8">
        <v>278768</v>
      </c>
      <c r="AD8">
        <v>246378.44</v>
      </c>
      <c r="AE8">
        <v>169381.6</v>
      </c>
      <c r="AF8">
        <v>186754.73</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451</v>
      </c>
      <c r="B9">
        <v>0</v>
      </c>
      <c r="C9">
        <v>0</v>
      </c>
      <c r="D9">
        <v>0</v>
      </c>
      <c r="E9">
        <v>0</v>
      </c>
      <c r="F9">
        <v>0</v>
      </c>
      <c r="G9">
        <v>0</v>
      </c>
      <c r="H9">
        <v>901946.93</v>
      </c>
      <c r="I9">
        <v>1117064.81</v>
      </c>
      <c r="J9">
        <v>931187.98</v>
      </c>
      <c r="K9">
        <v>873621.29</v>
      </c>
      <c r="L9">
        <v>937728.64</v>
      </c>
      <c r="M9">
        <v>880276.38</v>
      </c>
      <c r="N9">
        <v>900532.83</v>
      </c>
      <c r="O9">
        <v>960814.78</v>
      </c>
      <c r="P9">
        <v>928621.72</v>
      </c>
      <c r="Q9">
        <v>748176.28</v>
      </c>
      <c r="R9">
        <v>626292.42000000004</v>
      </c>
      <c r="S9">
        <v>597378.66</v>
      </c>
      <c r="T9">
        <v>693087.43</v>
      </c>
      <c r="U9">
        <v>706929.29</v>
      </c>
      <c r="V9">
        <v>578199.6</v>
      </c>
      <c r="W9">
        <v>442879.49</v>
      </c>
      <c r="X9">
        <v>499122.3</v>
      </c>
      <c r="Y9">
        <v>387041.48</v>
      </c>
      <c r="Z9">
        <v>317504.42</v>
      </c>
      <c r="AA9">
        <v>313193.08</v>
      </c>
      <c r="AB9">
        <v>344419.07</v>
      </c>
      <c r="AC9">
        <v>278768</v>
      </c>
      <c r="AD9">
        <v>246378.44</v>
      </c>
      <c r="AE9">
        <v>169381.6</v>
      </c>
      <c r="AF9">
        <v>186754.73</v>
      </c>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712</v>
      </c>
      <c r="B10">
        <v>549142.81000000006</v>
      </c>
      <c r="C10">
        <v>497778.88</v>
      </c>
      <c r="D10">
        <v>462458.33</v>
      </c>
      <c r="E10">
        <v>303482.62</v>
      </c>
      <c r="F10">
        <v>176910.31</v>
      </c>
      <c r="G10">
        <v>78412.649999999994</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689</v>
      </c>
      <c r="B11">
        <v>6316.3</v>
      </c>
      <c r="C11">
        <v>756316.3</v>
      </c>
      <c r="D11">
        <v>306316.3</v>
      </c>
      <c r="E11">
        <v>6316.3</v>
      </c>
      <c r="F11">
        <v>6316.3</v>
      </c>
      <c r="G11">
        <v>6316.3</v>
      </c>
      <c r="H11">
        <v>6416.3</v>
      </c>
      <c r="I11">
        <v>0</v>
      </c>
      <c r="J11">
        <v>0</v>
      </c>
      <c r="K11">
        <v>0</v>
      </c>
      <c r="L11">
        <v>50000</v>
      </c>
      <c r="M11">
        <v>90000</v>
      </c>
      <c r="N11">
        <v>0</v>
      </c>
      <c r="O11">
        <v>0</v>
      </c>
      <c r="P11">
        <v>0</v>
      </c>
      <c r="Q11">
        <v>0</v>
      </c>
      <c r="R11">
        <v>0</v>
      </c>
      <c r="S11">
        <v>0</v>
      </c>
      <c r="T11">
        <v>0</v>
      </c>
      <c r="U11">
        <v>0</v>
      </c>
      <c r="V11">
        <v>0</v>
      </c>
      <c r="W11">
        <v>0</v>
      </c>
      <c r="X11">
        <v>0</v>
      </c>
      <c r="Y11">
        <v>0</v>
      </c>
      <c r="Z11">
        <v>0</v>
      </c>
      <c r="AA11">
        <v>0</v>
      </c>
      <c r="AB11">
        <v>0</v>
      </c>
      <c r="AC11">
        <v>0</v>
      </c>
      <c r="AD11">
        <v>0</v>
      </c>
      <c r="AE11">
        <v>0</v>
      </c>
      <c r="AF11">
        <v>0</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478</v>
      </c>
      <c r="B12">
        <v>6316.3</v>
      </c>
      <c r="C12">
        <v>756316.3</v>
      </c>
      <c r="D12">
        <v>306316.3</v>
      </c>
      <c r="E12">
        <v>6316.3</v>
      </c>
      <c r="F12">
        <v>6316.3</v>
      </c>
      <c r="G12">
        <v>6316.3</v>
      </c>
      <c r="H12">
        <v>6416.3</v>
      </c>
      <c r="I12">
        <v>0</v>
      </c>
      <c r="J12">
        <v>0</v>
      </c>
      <c r="K12">
        <v>0</v>
      </c>
      <c r="L12">
        <v>50000</v>
      </c>
      <c r="M12">
        <v>90000</v>
      </c>
      <c r="N12">
        <v>0</v>
      </c>
      <c r="O12">
        <v>0</v>
      </c>
      <c r="P12">
        <v>0</v>
      </c>
      <c r="Q12">
        <v>0</v>
      </c>
      <c r="R12">
        <v>0</v>
      </c>
      <c r="S12">
        <v>0</v>
      </c>
      <c r="T12">
        <v>0</v>
      </c>
      <c r="U12">
        <v>0</v>
      </c>
      <c r="V12">
        <v>0</v>
      </c>
      <c r="W12">
        <v>0</v>
      </c>
      <c r="X12">
        <v>0</v>
      </c>
      <c r="Y12">
        <v>0</v>
      </c>
      <c r="Z12">
        <v>0</v>
      </c>
      <c r="AA12">
        <v>0</v>
      </c>
      <c r="AB12">
        <v>0</v>
      </c>
      <c r="AC12">
        <v>0</v>
      </c>
      <c r="AD12">
        <v>0</v>
      </c>
      <c r="AE12">
        <v>0</v>
      </c>
      <c r="AF12">
        <v>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315</v>
      </c>
      <c r="B13">
        <v>6618663.9199999999</v>
      </c>
      <c r="C13">
        <v>7519106.9900000002</v>
      </c>
      <c r="D13">
        <v>6207899.9000000004</v>
      </c>
      <c r="E13">
        <v>4463659.29</v>
      </c>
      <c r="F13">
        <v>3983158.77</v>
      </c>
      <c r="G13">
        <v>4715351.05</v>
      </c>
      <c r="H13">
        <v>3664401.15</v>
      </c>
      <c r="I13">
        <v>4458949.7699999996</v>
      </c>
      <c r="J13">
        <v>4195444.8499999996</v>
      </c>
      <c r="K13">
        <v>4083578.58</v>
      </c>
      <c r="L13">
        <v>4819464.8899999997</v>
      </c>
      <c r="M13">
        <v>3631142.16</v>
      </c>
      <c r="N13">
        <v>4096829.65</v>
      </c>
      <c r="O13">
        <v>4074703.08</v>
      </c>
      <c r="P13">
        <v>3844395.34</v>
      </c>
      <c r="Q13">
        <v>3216469.94</v>
      </c>
      <c r="R13">
        <v>3648689.76</v>
      </c>
      <c r="S13">
        <v>3752747</v>
      </c>
      <c r="T13">
        <v>4089692.3</v>
      </c>
      <c r="U13">
        <v>2429199.2200000002</v>
      </c>
      <c r="V13">
        <v>2735640.99</v>
      </c>
      <c r="W13">
        <v>2907185.37</v>
      </c>
      <c r="X13">
        <v>2182941.4</v>
      </c>
      <c r="Y13">
        <v>2072535.95</v>
      </c>
      <c r="Z13">
        <v>1877987.61</v>
      </c>
      <c r="AA13">
        <v>2148310.21</v>
      </c>
      <c r="AB13">
        <v>2250165.9</v>
      </c>
      <c r="AC13">
        <v>1650985</v>
      </c>
      <c r="AD13">
        <v>1880769.16</v>
      </c>
      <c r="AE13">
        <v>2095546.11</v>
      </c>
      <c r="AF13">
        <v>2812260.28</v>
      </c>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694</v>
      </c>
      <c r="B14">
        <v>0</v>
      </c>
      <c r="C14">
        <v>0</v>
      </c>
      <c r="D14">
        <v>193691.95</v>
      </c>
      <c r="E14">
        <v>363292.02</v>
      </c>
      <c r="F14">
        <v>689943.94</v>
      </c>
      <c r="G14">
        <v>1005197.81</v>
      </c>
      <c r="H14">
        <v>249229.76</v>
      </c>
      <c r="I14">
        <v>250035.43</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695</v>
      </c>
      <c r="B15">
        <v>0</v>
      </c>
      <c r="C15">
        <v>0</v>
      </c>
      <c r="D15">
        <v>193691.95</v>
      </c>
      <c r="E15">
        <v>363292.02</v>
      </c>
      <c r="F15">
        <v>689943.94</v>
      </c>
      <c r="G15">
        <v>1005197.81</v>
      </c>
      <c r="H15">
        <v>249229.76</v>
      </c>
      <c r="I15">
        <v>250035.43</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696</v>
      </c>
      <c r="B16">
        <v>123792.29</v>
      </c>
      <c r="C16">
        <v>104502.82</v>
      </c>
      <c r="D16">
        <v>78349.429999999993</v>
      </c>
      <c r="E16">
        <v>68911.59</v>
      </c>
      <c r="F16">
        <v>81239.87</v>
      </c>
      <c r="G16">
        <v>89301.59</v>
      </c>
      <c r="H16">
        <v>105807.77</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2254</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12500</v>
      </c>
      <c r="Y17">
        <v>0</v>
      </c>
      <c r="Z17">
        <v>0</v>
      </c>
      <c r="AA17">
        <v>0</v>
      </c>
      <c r="AB17">
        <v>0</v>
      </c>
      <c r="AC17">
        <v>0</v>
      </c>
      <c r="AD17">
        <v>0</v>
      </c>
      <c r="AE17">
        <v>0</v>
      </c>
      <c r="AF17">
        <v>0</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454</v>
      </c>
      <c r="B18">
        <v>110405.07</v>
      </c>
      <c r="C18">
        <v>213053.71</v>
      </c>
      <c r="D18">
        <v>273289.3</v>
      </c>
      <c r="E18">
        <v>55930.9</v>
      </c>
      <c r="F18">
        <v>54262.27</v>
      </c>
      <c r="G18">
        <v>73973.11</v>
      </c>
      <c r="H18">
        <v>60718.26</v>
      </c>
      <c r="I18">
        <v>119333.49</v>
      </c>
      <c r="J18">
        <v>35827.42</v>
      </c>
      <c r="K18">
        <v>29100.3</v>
      </c>
      <c r="L18">
        <v>105537.49</v>
      </c>
      <c r="M18">
        <v>56128.69</v>
      </c>
      <c r="N18">
        <v>66640.73</v>
      </c>
      <c r="O18">
        <v>98015.86</v>
      </c>
      <c r="P18">
        <v>75075.66</v>
      </c>
      <c r="Q18">
        <v>48350.37</v>
      </c>
      <c r="R18">
        <v>44159.839999999997</v>
      </c>
      <c r="S18">
        <v>178203.95</v>
      </c>
      <c r="T18">
        <v>166064.04</v>
      </c>
      <c r="U18">
        <v>60977.35</v>
      </c>
      <c r="V18">
        <v>78495.649999999994</v>
      </c>
      <c r="W18">
        <v>96357.38</v>
      </c>
      <c r="X18">
        <v>58052.02</v>
      </c>
      <c r="Y18">
        <v>52780.86</v>
      </c>
      <c r="Z18">
        <v>41297.22</v>
      </c>
      <c r="AA18">
        <v>53114.879999999997</v>
      </c>
      <c r="AB18">
        <v>72240.03</v>
      </c>
      <c r="AC18">
        <v>47103</v>
      </c>
      <c r="AD18">
        <v>36682.25</v>
      </c>
      <c r="AE18">
        <v>37008.19</v>
      </c>
      <c r="AF18">
        <v>98298.36</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455</v>
      </c>
      <c r="B19">
        <v>110405.07</v>
      </c>
      <c r="C19">
        <v>213053.71</v>
      </c>
      <c r="D19">
        <v>273289.3</v>
      </c>
      <c r="E19">
        <v>55930.9</v>
      </c>
      <c r="F19">
        <v>54262.27</v>
      </c>
      <c r="G19">
        <v>73973.11</v>
      </c>
      <c r="H19">
        <v>60718.26</v>
      </c>
      <c r="I19">
        <v>119333.49</v>
      </c>
      <c r="J19">
        <v>35827.42</v>
      </c>
      <c r="K19">
        <v>29100.3</v>
      </c>
      <c r="L19">
        <v>105537.49</v>
      </c>
      <c r="M19">
        <v>56128.69</v>
      </c>
      <c r="N19">
        <v>66640.73</v>
      </c>
      <c r="O19">
        <v>98015.86</v>
      </c>
      <c r="P19">
        <v>75075.66</v>
      </c>
      <c r="Q19">
        <v>48350.37</v>
      </c>
      <c r="R19">
        <v>44159.839999999997</v>
      </c>
      <c r="S19">
        <v>178203.95</v>
      </c>
      <c r="T19">
        <v>166064.04</v>
      </c>
      <c r="U19">
        <v>60977.35</v>
      </c>
      <c r="V19">
        <v>78495.649999999994</v>
      </c>
      <c r="W19">
        <v>96357.38</v>
      </c>
      <c r="X19">
        <v>58052.02</v>
      </c>
      <c r="Y19">
        <v>52780.86</v>
      </c>
      <c r="Z19">
        <v>41297.22</v>
      </c>
      <c r="AA19">
        <v>0</v>
      </c>
      <c r="AB19">
        <v>72240.03</v>
      </c>
      <c r="AC19">
        <v>47103</v>
      </c>
      <c r="AD19">
        <v>0</v>
      </c>
      <c r="AE19">
        <v>0</v>
      </c>
      <c r="AF19">
        <v>0</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316</v>
      </c>
      <c r="B20">
        <v>11613288.99</v>
      </c>
      <c r="C20">
        <v>12801597.029999999</v>
      </c>
      <c r="D20">
        <v>11886157.9</v>
      </c>
      <c r="E20">
        <v>8125312.7800000003</v>
      </c>
      <c r="F20">
        <v>7244697.3700000001</v>
      </c>
      <c r="G20">
        <v>7492652.4699999997</v>
      </c>
      <c r="H20">
        <v>5860666.6200000001</v>
      </c>
      <c r="I20">
        <v>6759114.9500000002</v>
      </c>
      <c r="J20">
        <v>6360770.5800000001</v>
      </c>
      <c r="K20">
        <v>6231226.6699999999</v>
      </c>
      <c r="L20">
        <v>7216779.5899999999</v>
      </c>
      <c r="M20">
        <v>5221953.1500000004</v>
      </c>
      <c r="N20">
        <v>5915151.2599999998</v>
      </c>
      <c r="O20">
        <v>5937861.8600000003</v>
      </c>
      <c r="P20">
        <v>5907053.4500000002</v>
      </c>
      <c r="Q20">
        <v>4578161.03</v>
      </c>
      <c r="R20">
        <v>4872872.1100000003</v>
      </c>
      <c r="S20">
        <v>4936824.88</v>
      </c>
      <c r="T20">
        <v>5646292.7000000002</v>
      </c>
      <c r="U20">
        <v>3883897.62</v>
      </c>
      <c r="V20">
        <v>4074165.14</v>
      </c>
      <c r="W20">
        <v>3899370.68</v>
      </c>
      <c r="X20">
        <v>3463416.67</v>
      </c>
      <c r="Y20">
        <v>2777959.3</v>
      </c>
      <c r="Z20">
        <v>2555282.4700000002</v>
      </c>
      <c r="AA20">
        <v>2929987.83</v>
      </c>
      <c r="AB20">
        <v>3397070.22</v>
      </c>
      <c r="AC20">
        <v>2400894</v>
      </c>
      <c r="AD20">
        <v>2335528.52</v>
      </c>
      <c r="AE20">
        <v>2468559.9700000002</v>
      </c>
      <c r="AF20">
        <v>3352540.49</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456</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713</v>
      </c>
      <c r="B22">
        <v>0</v>
      </c>
      <c r="C22">
        <v>1414.93</v>
      </c>
      <c r="D22">
        <v>1414.58</v>
      </c>
      <c r="E22">
        <v>1414.23</v>
      </c>
      <c r="F22">
        <v>1413.88</v>
      </c>
      <c r="G22">
        <v>1413.36</v>
      </c>
      <c r="H22">
        <v>2422.7600000000002</v>
      </c>
      <c r="I22">
        <v>7291.06</v>
      </c>
      <c r="J22">
        <v>9466.16</v>
      </c>
      <c r="K22">
        <v>10413.23</v>
      </c>
      <c r="L22">
        <v>0</v>
      </c>
      <c r="M22">
        <v>0</v>
      </c>
      <c r="N22">
        <v>0</v>
      </c>
      <c r="O22">
        <v>0</v>
      </c>
      <c r="P22">
        <v>0</v>
      </c>
      <c r="Q22">
        <v>130</v>
      </c>
      <c r="R22">
        <v>130</v>
      </c>
      <c r="S22">
        <v>130</v>
      </c>
      <c r="T22">
        <v>157380</v>
      </c>
      <c r="U22">
        <v>247506.9</v>
      </c>
      <c r="V22">
        <v>350812.7</v>
      </c>
      <c r="W22">
        <v>368354.12</v>
      </c>
      <c r="X22">
        <v>336600</v>
      </c>
      <c r="Y22">
        <v>319143.5</v>
      </c>
      <c r="Z22">
        <v>275430</v>
      </c>
      <c r="AA22">
        <v>324592.61</v>
      </c>
      <c r="AB22">
        <v>265420</v>
      </c>
      <c r="AC22">
        <v>335657</v>
      </c>
      <c r="AD22">
        <v>330604.01</v>
      </c>
      <c r="AE22">
        <v>338007.21</v>
      </c>
      <c r="AF22">
        <v>372209.44</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457</v>
      </c>
      <c r="B23">
        <v>116257.89</v>
      </c>
      <c r="C23">
        <v>275195.56</v>
      </c>
      <c r="D23">
        <v>237235.29</v>
      </c>
      <c r="E23">
        <v>154098.22</v>
      </c>
      <c r="F23">
        <v>107111.77</v>
      </c>
      <c r="G23">
        <v>0</v>
      </c>
      <c r="H23">
        <v>48147.6</v>
      </c>
      <c r="I23">
        <v>42980.54</v>
      </c>
      <c r="J23">
        <v>55316.82</v>
      </c>
      <c r="K23">
        <v>58936.97</v>
      </c>
      <c r="L23">
        <v>37278.43</v>
      </c>
      <c r="M23">
        <v>17691.71</v>
      </c>
      <c r="N23">
        <v>19106.89</v>
      </c>
      <c r="O23">
        <v>20762.91</v>
      </c>
      <c r="P23">
        <v>21925.79</v>
      </c>
      <c r="Q23">
        <v>3209.68</v>
      </c>
      <c r="R23">
        <v>4159.68</v>
      </c>
      <c r="S23">
        <v>4763.68</v>
      </c>
      <c r="T23">
        <v>4939.28</v>
      </c>
      <c r="U23">
        <v>5039.28</v>
      </c>
      <c r="V23">
        <v>10400</v>
      </c>
      <c r="W23">
        <v>12500</v>
      </c>
      <c r="X23">
        <v>0</v>
      </c>
      <c r="Y23">
        <v>0</v>
      </c>
      <c r="Z23">
        <v>0</v>
      </c>
      <c r="AA23">
        <v>0</v>
      </c>
      <c r="AB23">
        <v>0</v>
      </c>
      <c r="AC23">
        <v>0</v>
      </c>
      <c r="AD23">
        <v>0</v>
      </c>
      <c r="AE23">
        <v>0</v>
      </c>
      <c r="AF23">
        <v>0</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450</v>
      </c>
      <c r="B24">
        <v>0</v>
      </c>
      <c r="C24">
        <v>0</v>
      </c>
      <c r="D24">
        <v>0</v>
      </c>
      <c r="E24">
        <v>0</v>
      </c>
      <c r="F24">
        <v>0</v>
      </c>
      <c r="G24">
        <v>0</v>
      </c>
      <c r="H24">
        <v>48147.6</v>
      </c>
      <c r="I24">
        <v>42980.54</v>
      </c>
      <c r="J24">
        <v>55316.82</v>
      </c>
      <c r="K24">
        <v>58936.97</v>
      </c>
      <c r="L24">
        <v>37278.43</v>
      </c>
      <c r="M24">
        <v>17691.71</v>
      </c>
      <c r="N24">
        <v>19106.89</v>
      </c>
      <c r="O24">
        <v>20762.91</v>
      </c>
      <c r="P24">
        <v>21925.79</v>
      </c>
      <c r="Q24">
        <v>0</v>
      </c>
      <c r="R24">
        <v>0</v>
      </c>
      <c r="S24">
        <v>0</v>
      </c>
      <c r="T24">
        <v>0</v>
      </c>
      <c r="U24">
        <v>0</v>
      </c>
      <c r="V24">
        <v>0</v>
      </c>
      <c r="W24">
        <v>12500</v>
      </c>
      <c r="X24">
        <v>0</v>
      </c>
      <c r="Y24">
        <v>0</v>
      </c>
      <c r="Z24">
        <v>0</v>
      </c>
      <c r="AA24">
        <v>0</v>
      </c>
      <c r="AB24">
        <v>0</v>
      </c>
      <c r="AC24">
        <v>0</v>
      </c>
      <c r="AD24">
        <v>0</v>
      </c>
      <c r="AE24">
        <v>0</v>
      </c>
      <c r="AF24">
        <v>0</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458</v>
      </c>
      <c r="B25">
        <v>116257.89</v>
      </c>
      <c r="C25">
        <v>275195.56</v>
      </c>
      <c r="D25">
        <v>0</v>
      </c>
      <c r="E25">
        <v>0</v>
      </c>
      <c r="F25">
        <v>0</v>
      </c>
      <c r="G25">
        <v>0</v>
      </c>
      <c r="H25">
        <v>0</v>
      </c>
      <c r="I25">
        <v>0</v>
      </c>
      <c r="J25">
        <v>0</v>
      </c>
      <c r="K25">
        <v>0</v>
      </c>
      <c r="L25">
        <v>0</v>
      </c>
      <c r="M25">
        <v>0</v>
      </c>
      <c r="N25">
        <v>0</v>
      </c>
      <c r="O25">
        <v>0</v>
      </c>
      <c r="P25">
        <v>0</v>
      </c>
      <c r="Q25">
        <v>3209.68</v>
      </c>
      <c r="R25">
        <v>4159.68</v>
      </c>
      <c r="S25">
        <v>4763.68</v>
      </c>
      <c r="T25">
        <v>4939.28</v>
      </c>
      <c r="U25">
        <v>5039.28</v>
      </c>
      <c r="V25">
        <v>10400</v>
      </c>
      <c r="W25">
        <v>0</v>
      </c>
      <c r="X25">
        <v>0</v>
      </c>
      <c r="Y25">
        <v>0</v>
      </c>
      <c r="Z25">
        <v>0</v>
      </c>
      <c r="AA25">
        <v>0</v>
      </c>
      <c r="AB25">
        <v>0</v>
      </c>
      <c r="AC25">
        <v>0</v>
      </c>
      <c r="AD25">
        <v>0</v>
      </c>
      <c r="AE25">
        <v>0</v>
      </c>
      <c r="AF25">
        <v>0</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714</v>
      </c>
      <c r="B26">
        <v>78215.28</v>
      </c>
      <c r="C26">
        <v>136059.79999999999</v>
      </c>
      <c r="D26">
        <v>97398.9</v>
      </c>
      <c r="E26">
        <v>107571.77</v>
      </c>
      <c r="F26">
        <v>88008.56</v>
      </c>
      <c r="G26">
        <v>54482.73</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459</v>
      </c>
      <c r="B27">
        <v>1172904.32</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461</v>
      </c>
      <c r="B28">
        <v>1172904.32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462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12500</v>
      </c>
      <c r="Z29">
        <v>12500</v>
      </c>
      <c r="AA29">
        <v>10000</v>
      </c>
      <c r="AB29">
        <v>0</v>
      </c>
      <c r="AC29">
        <v>0</v>
      </c>
      <c r="AD29">
        <v>0</v>
      </c>
      <c r="AE29">
        <v>0</v>
      </c>
      <c r="AF29">
        <v>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463</v>
      </c>
      <c r="B30">
        <v>1493768.99</v>
      </c>
      <c r="C30">
        <v>796472.2</v>
      </c>
      <c r="D30">
        <v>773666.42</v>
      </c>
      <c r="E30">
        <v>743982.59</v>
      </c>
      <c r="F30">
        <v>718066.15</v>
      </c>
      <c r="G30">
        <v>696520.7</v>
      </c>
      <c r="H30">
        <v>675013.83</v>
      </c>
      <c r="I30">
        <v>508677.76</v>
      </c>
      <c r="J30">
        <v>522765.54</v>
      </c>
      <c r="K30">
        <v>562266.94999999995</v>
      </c>
      <c r="L30">
        <v>513183.36</v>
      </c>
      <c r="M30">
        <v>496357.23</v>
      </c>
      <c r="N30">
        <v>486402.48</v>
      </c>
      <c r="O30">
        <v>481916.92</v>
      </c>
      <c r="P30">
        <v>352106.45</v>
      </c>
      <c r="Q30">
        <v>351259.47</v>
      </c>
      <c r="R30">
        <v>349914.95</v>
      </c>
      <c r="S30">
        <v>348738.11</v>
      </c>
      <c r="T30">
        <v>283023.11</v>
      </c>
      <c r="U30">
        <v>276287.90000000002</v>
      </c>
      <c r="V30">
        <v>268206.59999999998</v>
      </c>
      <c r="W30">
        <v>0</v>
      </c>
      <c r="X30">
        <v>0</v>
      </c>
      <c r="Y30">
        <v>0</v>
      </c>
      <c r="Z30">
        <v>0</v>
      </c>
      <c r="AA30">
        <v>0</v>
      </c>
      <c r="AB30">
        <v>0</v>
      </c>
      <c r="AC30">
        <v>0</v>
      </c>
      <c r="AD30">
        <v>0</v>
      </c>
      <c r="AE30">
        <v>0</v>
      </c>
      <c r="AF30">
        <v>0</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464</v>
      </c>
      <c r="B31">
        <v>1493768.99</v>
      </c>
      <c r="C31">
        <v>796472.2</v>
      </c>
      <c r="D31">
        <v>773666.42</v>
      </c>
      <c r="E31">
        <v>743982.59</v>
      </c>
      <c r="F31">
        <v>718066.15</v>
      </c>
      <c r="G31">
        <v>696520.7</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466</v>
      </c>
      <c r="B32">
        <v>0</v>
      </c>
      <c r="C32">
        <v>180000</v>
      </c>
      <c r="D32">
        <v>180000</v>
      </c>
      <c r="E32">
        <v>180000</v>
      </c>
      <c r="F32">
        <v>180000</v>
      </c>
      <c r="G32">
        <v>0</v>
      </c>
      <c r="H32">
        <v>0</v>
      </c>
      <c r="I32">
        <v>0</v>
      </c>
      <c r="J32">
        <v>0</v>
      </c>
      <c r="K32">
        <v>0</v>
      </c>
      <c r="L32">
        <v>0</v>
      </c>
      <c r="M32">
        <v>0</v>
      </c>
      <c r="N32">
        <v>0</v>
      </c>
      <c r="O32">
        <v>0</v>
      </c>
      <c r="P32">
        <v>373181.23</v>
      </c>
      <c r="Q32">
        <v>337341.55</v>
      </c>
      <c r="R32">
        <v>327745.06</v>
      </c>
      <c r="S32">
        <v>315021.7</v>
      </c>
      <c r="T32">
        <v>302578.06</v>
      </c>
      <c r="U32">
        <v>301973.42</v>
      </c>
      <c r="V32">
        <v>297207.21000000002</v>
      </c>
      <c r="W32">
        <v>293939.90000000002</v>
      </c>
      <c r="X32">
        <v>248039.04000000001</v>
      </c>
      <c r="Y32">
        <v>271636.34999999998</v>
      </c>
      <c r="Z32">
        <v>268177.52</v>
      </c>
      <c r="AA32">
        <v>0</v>
      </c>
      <c r="AB32">
        <v>251360.3</v>
      </c>
      <c r="AC32">
        <v>248628</v>
      </c>
      <c r="AD32">
        <v>0</v>
      </c>
      <c r="AE32">
        <v>0</v>
      </c>
      <c r="AF32">
        <v>0</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467</v>
      </c>
      <c r="B33">
        <v>0</v>
      </c>
      <c r="C33">
        <v>0</v>
      </c>
      <c r="D33">
        <v>0</v>
      </c>
      <c r="E33">
        <v>0</v>
      </c>
      <c r="F33">
        <v>0</v>
      </c>
      <c r="G33">
        <v>0</v>
      </c>
      <c r="H33">
        <v>0</v>
      </c>
      <c r="I33">
        <v>0</v>
      </c>
      <c r="J33">
        <v>0</v>
      </c>
      <c r="K33">
        <v>0</v>
      </c>
      <c r="L33">
        <v>0</v>
      </c>
      <c r="M33">
        <v>0</v>
      </c>
      <c r="N33">
        <v>0</v>
      </c>
      <c r="O33">
        <v>0</v>
      </c>
      <c r="P33">
        <v>373181.23</v>
      </c>
      <c r="Q33">
        <v>337341.55</v>
      </c>
      <c r="R33">
        <v>327745.06</v>
      </c>
      <c r="S33">
        <v>315021.7</v>
      </c>
      <c r="T33">
        <v>302578.06</v>
      </c>
      <c r="U33">
        <v>301973.42</v>
      </c>
      <c r="V33">
        <v>297207.21000000002</v>
      </c>
      <c r="W33">
        <v>293939.90000000002</v>
      </c>
      <c r="X33">
        <v>248039.04000000001</v>
      </c>
      <c r="Y33">
        <v>271636.34999999998</v>
      </c>
      <c r="Z33">
        <v>268177.52</v>
      </c>
      <c r="AA33">
        <v>0</v>
      </c>
      <c r="AB33">
        <v>251360.3</v>
      </c>
      <c r="AC33">
        <v>248628</v>
      </c>
      <c r="AD33">
        <v>0</v>
      </c>
      <c r="AE33">
        <v>0</v>
      </c>
      <c r="AF33">
        <v>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2073</v>
      </c>
      <c r="B34">
        <v>0</v>
      </c>
      <c r="C34">
        <v>180000</v>
      </c>
      <c r="D34">
        <v>180000</v>
      </c>
      <c r="E34">
        <v>180000</v>
      </c>
      <c r="F34">
        <v>180000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317</v>
      </c>
      <c r="B35">
        <v>720563.11</v>
      </c>
      <c r="C35">
        <v>684714.98</v>
      </c>
      <c r="D35">
        <v>614919.1</v>
      </c>
      <c r="E35">
        <v>582990.61</v>
      </c>
      <c r="F35">
        <v>541665.53</v>
      </c>
      <c r="G35">
        <v>528535.84</v>
      </c>
      <c r="H35">
        <v>505707.36</v>
      </c>
      <c r="I35">
        <v>473527.03</v>
      </c>
      <c r="J35">
        <v>474457.05</v>
      </c>
      <c r="K35">
        <v>483850.6</v>
      </c>
      <c r="L35">
        <v>644994.44999999995</v>
      </c>
      <c r="M35">
        <v>630398.06000000006</v>
      </c>
      <c r="N35">
        <v>616661.5</v>
      </c>
      <c r="O35">
        <v>636718.03</v>
      </c>
      <c r="P35">
        <v>655971.79</v>
      </c>
      <c r="Q35">
        <v>632500.80000000005</v>
      </c>
      <c r="R35">
        <v>617265.28</v>
      </c>
      <c r="S35">
        <v>632289.86</v>
      </c>
      <c r="T35">
        <v>629843.42000000004</v>
      </c>
      <c r="U35">
        <v>617107.26</v>
      </c>
      <c r="V35">
        <v>619674.55000000005</v>
      </c>
      <c r="W35">
        <v>621556.41</v>
      </c>
      <c r="X35">
        <v>622978.34</v>
      </c>
      <c r="Y35">
        <v>466771.29</v>
      </c>
      <c r="Z35">
        <v>450734.4</v>
      </c>
      <c r="AA35">
        <v>447116.18</v>
      </c>
      <c r="AB35">
        <v>453283.33</v>
      </c>
      <c r="AC35">
        <v>446262</v>
      </c>
      <c r="AD35">
        <v>322641.38</v>
      </c>
      <c r="AE35">
        <v>330077.42</v>
      </c>
      <c r="AF35">
        <v>335055.14</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469</v>
      </c>
      <c r="B36">
        <v>936824.09</v>
      </c>
      <c r="C36">
        <v>1086148.47</v>
      </c>
      <c r="D36">
        <v>1186340.24</v>
      </c>
      <c r="E36">
        <v>1024181.66</v>
      </c>
      <c r="F36">
        <v>1155162.53</v>
      </c>
      <c r="G36">
        <v>1218964.6499999999</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318</v>
      </c>
      <c r="B37">
        <v>185755.79</v>
      </c>
      <c r="C37">
        <v>177566.4</v>
      </c>
      <c r="D37">
        <v>173661.86</v>
      </c>
      <c r="E37">
        <v>165983</v>
      </c>
      <c r="F37">
        <v>163994.88</v>
      </c>
      <c r="G37">
        <v>160068.51999999999</v>
      </c>
      <c r="H37">
        <v>158585.06</v>
      </c>
      <c r="I37">
        <v>141389.72</v>
      </c>
      <c r="J37">
        <v>137207.42000000001</v>
      </c>
      <c r="K37">
        <v>129224.84</v>
      </c>
      <c r="L37">
        <v>128042.93</v>
      </c>
      <c r="M37">
        <v>69342.62</v>
      </c>
      <c r="N37">
        <v>66559.34</v>
      </c>
      <c r="O37">
        <v>65331.62</v>
      </c>
      <c r="P37">
        <v>67082.87</v>
      </c>
      <c r="Q37">
        <v>63072.29</v>
      </c>
      <c r="R37">
        <v>62157.14</v>
      </c>
      <c r="S37">
        <v>64620.77</v>
      </c>
      <c r="T37">
        <v>64004.1</v>
      </c>
      <c r="U37">
        <v>63613.42</v>
      </c>
      <c r="V37">
        <v>64044.88</v>
      </c>
      <c r="W37">
        <v>64582.17</v>
      </c>
      <c r="X37">
        <v>64346.49</v>
      </c>
      <c r="Y37">
        <v>14714.83</v>
      </c>
      <c r="Z37">
        <v>13844.94</v>
      </c>
      <c r="AA37">
        <v>13978.63</v>
      </c>
      <c r="AB37">
        <v>14133.29</v>
      </c>
      <c r="AC37">
        <v>12825</v>
      </c>
      <c r="AD37">
        <v>10418.709999999999</v>
      </c>
      <c r="AE37">
        <v>8716.7099999999991</v>
      </c>
      <c r="AF37">
        <v>8420.82</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470</v>
      </c>
      <c r="B38">
        <v>185755.79</v>
      </c>
      <c r="C38">
        <v>177566.4</v>
      </c>
      <c r="D38">
        <v>173661.86</v>
      </c>
      <c r="E38">
        <v>165983</v>
      </c>
      <c r="F38">
        <v>163994.88</v>
      </c>
      <c r="G38">
        <v>160068.51999999999</v>
      </c>
      <c r="H38">
        <v>158585.06</v>
      </c>
      <c r="I38">
        <v>141389.72</v>
      </c>
      <c r="J38">
        <v>137207.42000000001</v>
      </c>
      <c r="K38">
        <v>129224.84</v>
      </c>
      <c r="L38">
        <v>128042.93</v>
      </c>
      <c r="M38">
        <v>69342.62</v>
      </c>
      <c r="N38">
        <v>66559.34</v>
      </c>
      <c r="O38">
        <v>65331.62</v>
      </c>
      <c r="P38">
        <v>67082.87</v>
      </c>
      <c r="Q38">
        <v>63072.29</v>
      </c>
      <c r="R38">
        <v>62157.14</v>
      </c>
      <c r="S38">
        <v>64620.77</v>
      </c>
      <c r="T38">
        <v>64004.1</v>
      </c>
      <c r="U38">
        <v>63613.42</v>
      </c>
      <c r="V38">
        <v>64044.88</v>
      </c>
      <c r="W38">
        <v>64582.17</v>
      </c>
      <c r="X38">
        <v>64346.49</v>
      </c>
      <c r="Y38">
        <v>14714.83</v>
      </c>
      <c r="Z38">
        <v>13844.94</v>
      </c>
      <c r="AA38">
        <v>13978.63</v>
      </c>
      <c r="AB38">
        <v>14133.29</v>
      </c>
      <c r="AC38">
        <v>12825</v>
      </c>
      <c r="AD38">
        <v>10418.709999999999</v>
      </c>
      <c r="AE38">
        <v>8716.7099999999991</v>
      </c>
      <c r="AF38">
        <v>8420.82</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471</v>
      </c>
      <c r="B39">
        <v>123691.22</v>
      </c>
      <c r="C39">
        <v>123691.22</v>
      </c>
      <c r="D39">
        <v>123691.22</v>
      </c>
      <c r="E39">
        <v>123691.22</v>
      </c>
      <c r="F39">
        <v>123691.22</v>
      </c>
      <c r="G39">
        <v>123691.22</v>
      </c>
      <c r="H39">
        <v>123691.22</v>
      </c>
      <c r="I39">
        <v>130378.74</v>
      </c>
      <c r="J39">
        <v>135383.04000000001</v>
      </c>
      <c r="K39">
        <v>135383.04000000001</v>
      </c>
      <c r="L39">
        <v>122530.33</v>
      </c>
      <c r="M39">
        <v>181716.74</v>
      </c>
      <c r="N39">
        <v>181716.74</v>
      </c>
      <c r="O39">
        <v>181716.74</v>
      </c>
      <c r="P39">
        <v>150322</v>
      </c>
      <c r="Q39">
        <v>50659.34</v>
      </c>
      <c r="R39">
        <v>50659.34</v>
      </c>
      <c r="S39">
        <v>50659.34</v>
      </c>
      <c r="T39">
        <v>50659.34</v>
      </c>
      <c r="U39">
        <v>53371.34</v>
      </c>
      <c r="V39">
        <v>53371.34</v>
      </c>
      <c r="W39">
        <v>53371.34</v>
      </c>
      <c r="X39">
        <v>53371.34</v>
      </c>
      <c r="Y39">
        <v>7121.17</v>
      </c>
      <c r="Z39">
        <v>7121.17</v>
      </c>
      <c r="AA39">
        <v>0</v>
      </c>
      <c r="AB39">
        <v>0</v>
      </c>
      <c r="AC39">
        <v>0</v>
      </c>
      <c r="AD39">
        <v>0</v>
      </c>
      <c r="AE39">
        <v>0</v>
      </c>
      <c r="AF39">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472</v>
      </c>
      <c r="B40">
        <v>204813.21</v>
      </c>
      <c r="C40">
        <v>99014.69</v>
      </c>
      <c r="D40">
        <v>107740.95</v>
      </c>
      <c r="E40">
        <v>83268.009999999995</v>
      </c>
      <c r="F40">
        <v>86979.58</v>
      </c>
      <c r="G40">
        <v>64142.1</v>
      </c>
      <c r="H40">
        <v>70794.94</v>
      </c>
      <c r="I40">
        <v>65528.37</v>
      </c>
      <c r="J40">
        <v>68307.62</v>
      </c>
      <c r="K40">
        <v>61499.3</v>
      </c>
      <c r="L40">
        <v>61549.94</v>
      </c>
      <c r="M40">
        <v>67415.14</v>
      </c>
      <c r="N40">
        <v>69595.06</v>
      </c>
      <c r="O40">
        <v>56409.3</v>
      </c>
      <c r="P40">
        <v>60973.94</v>
      </c>
      <c r="Q40">
        <v>55152.17</v>
      </c>
      <c r="R40">
        <v>48238.16</v>
      </c>
      <c r="S40">
        <v>39323.129999999997</v>
      </c>
      <c r="T40">
        <v>38813.49</v>
      </c>
      <c r="U40">
        <v>41442.43</v>
      </c>
      <c r="V40">
        <v>32950.81</v>
      </c>
      <c r="W40">
        <v>29068.48</v>
      </c>
      <c r="X40">
        <v>37073.08</v>
      </c>
      <c r="Y40">
        <v>30669.17</v>
      </c>
      <c r="Z40">
        <v>24210.15</v>
      </c>
      <c r="AA40">
        <v>22232.39</v>
      </c>
      <c r="AB40">
        <v>20513.61</v>
      </c>
      <c r="AC40">
        <v>16103</v>
      </c>
      <c r="AD40">
        <v>14016.1</v>
      </c>
      <c r="AE40">
        <v>14316.28</v>
      </c>
      <c r="AF40">
        <v>18253.900000000001</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473</v>
      </c>
      <c r="B41">
        <v>608892.42000000004</v>
      </c>
      <c r="C41">
        <v>611020.78</v>
      </c>
      <c r="D41">
        <v>583513.01</v>
      </c>
      <c r="E41">
        <v>573431.77</v>
      </c>
      <c r="F41">
        <v>546361.57999999996</v>
      </c>
      <c r="G41">
        <v>532171.80000000005</v>
      </c>
      <c r="H41">
        <v>1761688.66</v>
      </c>
      <c r="I41">
        <v>1701119.95</v>
      </c>
      <c r="J41">
        <v>1695632.55</v>
      </c>
      <c r="K41">
        <v>1807615.79</v>
      </c>
      <c r="L41">
        <v>435315.05</v>
      </c>
      <c r="M41">
        <v>424423.48</v>
      </c>
      <c r="N41">
        <v>415099.49</v>
      </c>
      <c r="O41">
        <v>395603.44</v>
      </c>
      <c r="P41">
        <v>0</v>
      </c>
      <c r="Q41">
        <v>0</v>
      </c>
      <c r="R41">
        <v>0</v>
      </c>
      <c r="S41">
        <v>0</v>
      </c>
      <c r="T41">
        <v>0</v>
      </c>
      <c r="U41">
        <v>0</v>
      </c>
      <c r="V41">
        <v>0</v>
      </c>
      <c r="W41">
        <v>0</v>
      </c>
      <c r="X41">
        <v>0</v>
      </c>
      <c r="Y41">
        <v>0</v>
      </c>
      <c r="Z41">
        <v>0</v>
      </c>
      <c r="AA41">
        <v>259987.84</v>
      </c>
      <c r="AB41">
        <v>0</v>
      </c>
      <c r="AC41">
        <v>0</v>
      </c>
      <c r="AD41">
        <v>301659.69</v>
      </c>
      <c r="AE41">
        <v>301197.59000000003</v>
      </c>
      <c r="AF41">
        <v>298312.40999999997</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474</v>
      </c>
      <c r="B42">
        <v>608892.42000000004</v>
      </c>
      <c r="C42">
        <v>611020.78</v>
      </c>
      <c r="D42">
        <v>583513.01</v>
      </c>
      <c r="E42">
        <v>573431.77</v>
      </c>
      <c r="F42">
        <v>546361.57999999996</v>
      </c>
      <c r="G42">
        <v>532171.80000000005</v>
      </c>
      <c r="H42">
        <v>1761688.66</v>
      </c>
      <c r="I42">
        <v>1701119.95</v>
      </c>
      <c r="J42">
        <v>1695632.55</v>
      </c>
      <c r="K42">
        <v>1807615.79</v>
      </c>
      <c r="L42">
        <v>435315.05</v>
      </c>
      <c r="M42">
        <v>424423.48</v>
      </c>
      <c r="N42">
        <v>415099.49</v>
      </c>
      <c r="O42">
        <v>395603.44</v>
      </c>
      <c r="P42">
        <v>0</v>
      </c>
      <c r="Q42">
        <v>0</v>
      </c>
      <c r="R42">
        <v>0</v>
      </c>
      <c r="S42">
        <v>0</v>
      </c>
      <c r="T42">
        <v>0</v>
      </c>
      <c r="U42">
        <v>0</v>
      </c>
      <c r="V42">
        <v>0</v>
      </c>
      <c r="W42">
        <v>0</v>
      </c>
      <c r="X42">
        <v>0</v>
      </c>
      <c r="Y42">
        <v>0</v>
      </c>
      <c r="Z42">
        <v>0</v>
      </c>
      <c r="AA42">
        <v>259987.84</v>
      </c>
      <c r="AB42">
        <v>0</v>
      </c>
      <c r="AC42">
        <v>0</v>
      </c>
      <c r="AD42">
        <v>301659.69</v>
      </c>
      <c r="AE42">
        <v>301197.59000000003</v>
      </c>
      <c r="AF42">
        <v>298312.40999999997</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319</v>
      </c>
      <c r="B43">
        <v>5641686.3200000003</v>
      </c>
      <c r="C43">
        <v>4171299.04</v>
      </c>
      <c r="D43">
        <v>4079581.57</v>
      </c>
      <c r="E43">
        <v>3740613.08</v>
      </c>
      <c r="F43">
        <v>3712455.66</v>
      </c>
      <c r="G43">
        <v>3379990.89</v>
      </c>
      <c r="H43">
        <v>3346051.41</v>
      </c>
      <c r="I43">
        <v>3070893.17</v>
      </c>
      <c r="J43">
        <v>3098536.2</v>
      </c>
      <c r="K43">
        <v>3249190.72</v>
      </c>
      <c r="L43">
        <v>1942894.47</v>
      </c>
      <c r="M43">
        <v>1887344.99</v>
      </c>
      <c r="N43">
        <v>1855141.49</v>
      </c>
      <c r="O43">
        <v>1838458.95</v>
      </c>
      <c r="P43">
        <v>1681564.06</v>
      </c>
      <c r="Q43">
        <v>1493325.29</v>
      </c>
      <c r="R43">
        <v>1460269.6</v>
      </c>
      <c r="S43">
        <v>1455546.59</v>
      </c>
      <c r="T43">
        <v>1531240.8</v>
      </c>
      <c r="U43">
        <v>1606341.94</v>
      </c>
      <c r="V43">
        <v>1696668.09</v>
      </c>
      <c r="W43">
        <v>1443372.41</v>
      </c>
      <c r="X43">
        <v>1362408.28</v>
      </c>
      <c r="Y43">
        <v>1122556.32</v>
      </c>
      <c r="Z43">
        <v>1052018.19</v>
      </c>
      <c r="AA43">
        <v>1077907.6599999999</v>
      </c>
      <c r="AB43">
        <v>1004710.53</v>
      </c>
      <c r="AC43">
        <v>1059475</v>
      </c>
      <c r="AD43">
        <v>979339.9</v>
      </c>
      <c r="AE43">
        <v>992315.21</v>
      </c>
      <c r="AF43">
        <v>1032251.7</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320</v>
      </c>
      <c r="B44">
        <v>17254975.309999999</v>
      </c>
      <c r="C44">
        <v>16972896.07</v>
      </c>
      <c r="D44">
        <v>15965739.470000001</v>
      </c>
      <c r="E44">
        <v>11865925.859999999</v>
      </c>
      <c r="F44">
        <v>10957153.029999999</v>
      </c>
      <c r="G44">
        <v>10872643.369999999</v>
      </c>
      <c r="H44">
        <v>9206718.0299999993</v>
      </c>
      <c r="I44">
        <v>9830008.1199999992</v>
      </c>
      <c r="J44">
        <v>9459306.7699999996</v>
      </c>
      <c r="K44">
        <v>9480417.3900000006</v>
      </c>
      <c r="L44">
        <v>9159674.0600000005</v>
      </c>
      <c r="M44">
        <v>7109298.1399999997</v>
      </c>
      <c r="N44">
        <v>7770292.75</v>
      </c>
      <c r="O44">
        <v>7776320.8099999996</v>
      </c>
      <c r="P44">
        <v>7588617.5099999998</v>
      </c>
      <c r="Q44">
        <v>6071486.3200000003</v>
      </c>
      <c r="R44">
        <v>6333141.7000000002</v>
      </c>
      <c r="S44">
        <v>6392371.4699999997</v>
      </c>
      <c r="T44">
        <v>7177533.5099999998</v>
      </c>
      <c r="U44">
        <v>5490239.5700000003</v>
      </c>
      <c r="V44">
        <v>5770833.2300000004</v>
      </c>
      <c r="W44">
        <v>5342743.09</v>
      </c>
      <c r="X44">
        <v>4825824.95</v>
      </c>
      <c r="Y44">
        <v>3900515.62</v>
      </c>
      <c r="Z44">
        <v>3607300.66</v>
      </c>
      <c r="AA44">
        <v>4007895.5</v>
      </c>
      <c r="AB44">
        <v>4401780.76</v>
      </c>
      <c r="AC44">
        <v>3460369</v>
      </c>
      <c r="AD44">
        <v>3314868.42</v>
      </c>
      <c r="AE44">
        <v>3460875.18</v>
      </c>
      <c r="AF44">
        <v>4384792.2</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475</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321</v>
      </c>
      <c r="B47">
        <v>5565545.2699999996</v>
      </c>
      <c r="C47">
        <v>5165858.92</v>
      </c>
      <c r="D47">
        <v>3800990.83</v>
      </c>
      <c r="E47">
        <v>3335773.26</v>
      </c>
      <c r="F47">
        <v>2229520.2599999998</v>
      </c>
      <c r="G47">
        <v>1712044.37</v>
      </c>
      <c r="H47">
        <v>1282509.6499999999</v>
      </c>
      <c r="I47">
        <v>2346540.5099999998</v>
      </c>
      <c r="J47">
        <v>1423288.88</v>
      </c>
      <c r="K47">
        <v>1460276.34</v>
      </c>
      <c r="L47">
        <v>2138503.36</v>
      </c>
      <c r="M47">
        <v>2015780.65</v>
      </c>
      <c r="N47">
        <v>2451609.87</v>
      </c>
      <c r="O47">
        <v>2216947.3199999998</v>
      </c>
      <c r="P47">
        <v>1674804.36</v>
      </c>
      <c r="Q47">
        <v>1520272.31</v>
      </c>
      <c r="R47">
        <v>2001593.25</v>
      </c>
      <c r="S47">
        <v>2013908.01</v>
      </c>
      <c r="T47">
        <v>1439823.29</v>
      </c>
      <c r="U47">
        <v>1298127.82</v>
      </c>
      <c r="V47">
        <v>1679773.05</v>
      </c>
      <c r="W47">
        <v>1754993.06</v>
      </c>
      <c r="X47">
        <v>953439.63</v>
      </c>
      <c r="Y47">
        <v>812092.27</v>
      </c>
      <c r="Z47">
        <v>498195.71</v>
      </c>
      <c r="AA47">
        <v>609655.44999999995</v>
      </c>
      <c r="AB47">
        <v>693177.65</v>
      </c>
      <c r="AC47">
        <v>670551</v>
      </c>
      <c r="AD47">
        <v>1332267.3</v>
      </c>
      <c r="AE47">
        <v>1629129.6</v>
      </c>
      <c r="AF47">
        <v>1897719.18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322</v>
      </c>
      <c r="B48">
        <v>3643898.38</v>
      </c>
      <c r="C48">
        <v>3886936.7</v>
      </c>
      <c r="D48">
        <v>5105791.47</v>
      </c>
      <c r="E48">
        <v>2788311.23</v>
      </c>
      <c r="F48">
        <v>3307006.9</v>
      </c>
      <c r="G48">
        <v>3069738.21</v>
      </c>
      <c r="H48">
        <v>2464340.17</v>
      </c>
      <c r="I48">
        <v>2661659.7400000002</v>
      </c>
      <c r="J48">
        <v>3576768.25</v>
      </c>
      <c r="K48">
        <v>2787392.99</v>
      </c>
      <c r="L48">
        <v>3348583.28</v>
      </c>
      <c r="M48">
        <v>1869503.74</v>
      </c>
      <c r="N48">
        <v>2327348.37</v>
      </c>
      <c r="O48">
        <v>2241453.27</v>
      </c>
      <c r="P48">
        <v>2905665.51</v>
      </c>
      <c r="Q48">
        <v>1858365.46</v>
      </c>
      <c r="R48">
        <v>1702017.86</v>
      </c>
      <c r="S48">
        <v>1507521.8</v>
      </c>
      <c r="T48">
        <v>3067566.48</v>
      </c>
      <c r="U48">
        <v>1751483.24</v>
      </c>
      <c r="V48">
        <v>1706367.84</v>
      </c>
      <c r="W48">
        <v>1298341.67</v>
      </c>
      <c r="X48">
        <v>1708272.18</v>
      </c>
      <c r="Y48">
        <v>1069235.1200000001</v>
      </c>
      <c r="Z48">
        <v>1147346.6499999999</v>
      </c>
      <c r="AA48">
        <v>1357508.02</v>
      </c>
      <c r="AB48">
        <v>1767882.85</v>
      </c>
      <c r="AC48">
        <v>950886</v>
      </c>
      <c r="AD48">
        <v>1206409.1599999999</v>
      </c>
      <c r="AE48">
        <v>1127052.46</v>
      </c>
      <c r="AF48">
        <v>1879076.13</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450</v>
      </c>
      <c r="B49">
        <v>0</v>
      </c>
      <c r="C49">
        <v>0</v>
      </c>
      <c r="D49">
        <v>0</v>
      </c>
      <c r="E49">
        <v>0</v>
      </c>
      <c r="F49">
        <v>0</v>
      </c>
      <c r="G49">
        <v>0</v>
      </c>
      <c r="H49">
        <v>2464340.17</v>
      </c>
      <c r="I49">
        <v>2661659.7400000002</v>
      </c>
      <c r="J49">
        <v>3576768.25</v>
      </c>
      <c r="K49">
        <v>2787392.99</v>
      </c>
      <c r="L49">
        <v>3348583.28</v>
      </c>
      <c r="M49">
        <v>1869503.74</v>
      </c>
      <c r="N49">
        <v>2327348.37</v>
      </c>
      <c r="O49">
        <v>0</v>
      </c>
      <c r="P49">
        <v>0</v>
      </c>
      <c r="Q49">
        <v>0</v>
      </c>
      <c r="R49">
        <v>0</v>
      </c>
      <c r="S49">
        <v>0</v>
      </c>
      <c r="T49">
        <v>0</v>
      </c>
      <c r="U49">
        <v>0</v>
      </c>
      <c r="V49">
        <v>0</v>
      </c>
      <c r="W49">
        <v>0</v>
      </c>
      <c r="X49">
        <v>0</v>
      </c>
      <c r="Y49">
        <v>0</v>
      </c>
      <c r="Z49">
        <v>0</v>
      </c>
      <c r="AA49">
        <v>0</v>
      </c>
      <c r="AB49">
        <v>0</v>
      </c>
      <c r="AC49">
        <v>0</v>
      </c>
      <c r="AD49">
        <v>0</v>
      </c>
      <c r="AE49">
        <v>0</v>
      </c>
      <c r="AF49">
        <v>0</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477</v>
      </c>
      <c r="B50">
        <v>0</v>
      </c>
      <c r="C50">
        <v>0</v>
      </c>
      <c r="D50">
        <v>0</v>
      </c>
      <c r="E50">
        <v>0</v>
      </c>
      <c r="F50">
        <v>0</v>
      </c>
      <c r="G50">
        <v>0</v>
      </c>
      <c r="H50">
        <v>0</v>
      </c>
      <c r="I50">
        <v>0</v>
      </c>
      <c r="J50">
        <v>0</v>
      </c>
      <c r="K50">
        <v>0</v>
      </c>
      <c r="L50">
        <v>0</v>
      </c>
      <c r="M50">
        <v>0</v>
      </c>
      <c r="N50">
        <v>0</v>
      </c>
      <c r="O50">
        <v>2241453.27</v>
      </c>
      <c r="P50">
        <v>2905665.51</v>
      </c>
      <c r="Q50">
        <v>1858365.46</v>
      </c>
      <c r="R50">
        <v>1702017.86</v>
      </c>
      <c r="S50">
        <v>1507521.8</v>
      </c>
      <c r="T50">
        <v>3067566.48</v>
      </c>
      <c r="U50">
        <v>1751483.24</v>
      </c>
      <c r="V50">
        <v>1706367.84</v>
      </c>
      <c r="W50">
        <v>1298341.67</v>
      </c>
      <c r="X50">
        <v>1708272.18</v>
      </c>
      <c r="Y50">
        <v>1069235.1200000001</v>
      </c>
      <c r="Z50">
        <v>1147346.6499999999</v>
      </c>
      <c r="AA50">
        <v>1357508.02</v>
      </c>
      <c r="AB50">
        <v>1767882.85</v>
      </c>
      <c r="AC50">
        <v>950886</v>
      </c>
      <c r="AD50">
        <v>1206409.1599999999</v>
      </c>
      <c r="AE50">
        <v>1127052.46</v>
      </c>
      <c r="AF50">
        <v>1879076.13</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323</v>
      </c>
      <c r="B51">
        <v>0</v>
      </c>
      <c r="C51">
        <v>0</v>
      </c>
      <c r="D51">
        <v>0</v>
      </c>
      <c r="E51">
        <v>0</v>
      </c>
      <c r="F51">
        <v>0</v>
      </c>
      <c r="G51">
        <v>0</v>
      </c>
      <c r="H51">
        <v>0</v>
      </c>
      <c r="I51">
        <v>0</v>
      </c>
      <c r="J51">
        <v>2040</v>
      </c>
      <c r="K51">
        <v>4080</v>
      </c>
      <c r="L51">
        <v>0</v>
      </c>
      <c r="M51">
        <v>0</v>
      </c>
      <c r="N51">
        <v>0</v>
      </c>
      <c r="O51">
        <v>0</v>
      </c>
      <c r="P51">
        <v>0</v>
      </c>
      <c r="Q51">
        <v>490</v>
      </c>
      <c r="R51">
        <v>490</v>
      </c>
      <c r="S51">
        <v>490</v>
      </c>
      <c r="T51">
        <v>490</v>
      </c>
      <c r="U51">
        <v>980</v>
      </c>
      <c r="V51">
        <v>980</v>
      </c>
      <c r="W51">
        <v>1960</v>
      </c>
      <c r="X51">
        <v>1960</v>
      </c>
      <c r="Y51">
        <v>1960</v>
      </c>
      <c r="Z51">
        <v>1960</v>
      </c>
      <c r="AA51">
        <v>0</v>
      </c>
      <c r="AB51">
        <v>0</v>
      </c>
      <c r="AC51">
        <v>10000</v>
      </c>
      <c r="AD51">
        <v>10000</v>
      </c>
      <c r="AE51">
        <v>10000</v>
      </c>
      <c r="AF51">
        <v>3000</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478</v>
      </c>
      <c r="B52">
        <v>0</v>
      </c>
      <c r="C52">
        <v>0</v>
      </c>
      <c r="D52">
        <v>0</v>
      </c>
      <c r="E52">
        <v>0</v>
      </c>
      <c r="F52">
        <v>0</v>
      </c>
      <c r="G52">
        <v>0</v>
      </c>
      <c r="H52">
        <v>0</v>
      </c>
      <c r="I52">
        <v>0</v>
      </c>
      <c r="J52">
        <v>2040</v>
      </c>
      <c r="K52">
        <v>4080</v>
      </c>
      <c r="L52">
        <v>0</v>
      </c>
      <c r="M52">
        <v>0</v>
      </c>
      <c r="N52">
        <v>0</v>
      </c>
      <c r="O52">
        <v>0</v>
      </c>
      <c r="P52">
        <v>0</v>
      </c>
      <c r="Q52">
        <v>490</v>
      </c>
      <c r="R52">
        <v>490</v>
      </c>
      <c r="S52">
        <v>490</v>
      </c>
      <c r="T52">
        <v>490</v>
      </c>
      <c r="U52">
        <v>980</v>
      </c>
      <c r="V52">
        <v>980</v>
      </c>
      <c r="W52">
        <v>1960</v>
      </c>
      <c r="X52">
        <v>1960</v>
      </c>
      <c r="Y52">
        <v>1960</v>
      </c>
      <c r="Z52">
        <v>1960</v>
      </c>
      <c r="AA52">
        <v>0</v>
      </c>
      <c r="AB52">
        <v>0</v>
      </c>
      <c r="AC52">
        <v>10000</v>
      </c>
      <c r="AD52">
        <v>10000</v>
      </c>
      <c r="AE52">
        <v>10000</v>
      </c>
      <c r="AF52">
        <v>3000</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324</v>
      </c>
      <c r="B53">
        <v>0</v>
      </c>
      <c r="C53">
        <v>0</v>
      </c>
      <c r="D53">
        <v>0</v>
      </c>
      <c r="E53">
        <v>0</v>
      </c>
      <c r="F53">
        <v>0</v>
      </c>
      <c r="G53">
        <v>0</v>
      </c>
      <c r="H53">
        <v>0</v>
      </c>
      <c r="I53">
        <v>0</v>
      </c>
      <c r="J53">
        <v>0</v>
      </c>
      <c r="K53">
        <v>0</v>
      </c>
      <c r="L53">
        <v>0</v>
      </c>
      <c r="M53">
        <v>0</v>
      </c>
      <c r="N53">
        <v>0</v>
      </c>
      <c r="O53">
        <v>7692.53</v>
      </c>
      <c r="P53">
        <v>0</v>
      </c>
      <c r="Q53">
        <v>0</v>
      </c>
      <c r="R53">
        <v>90000</v>
      </c>
      <c r="S53">
        <v>90000</v>
      </c>
      <c r="T53">
        <v>223206.6</v>
      </c>
      <c r="U53">
        <v>90000</v>
      </c>
      <c r="V53">
        <v>104340</v>
      </c>
      <c r="W53">
        <v>14340</v>
      </c>
      <c r="X53">
        <v>14340</v>
      </c>
      <c r="Y53">
        <v>14340</v>
      </c>
      <c r="Z53">
        <v>14340</v>
      </c>
      <c r="AA53">
        <v>14340</v>
      </c>
      <c r="AB53">
        <v>14340</v>
      </c>
      <c r="AC53">
        <v>14340</v>
      </c>
      <c r="AD53">
        <v>0</v>
      </c>
      <c r="AE53">
        <v>0</v>
      </c>
      <c r="AF53">
        <v>0</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479</v>
      </c>
      <c r="B54">
        <v>0</v>
      </c>
      <c r="C54">
        <v>0</v>
      </c>
      <c r="D54">
        <v>0</v>
      </c>
      <c r="E54">
        <v>0</v>
      </c>
      <c r="F54">
        <v>0</v>
      </c>
      <c r="G54">
        <v>0</v>
      </c>
      <c r="H54">
        <v>0</v>
      </c>
      <c r="I54">
        <v>0</v>
      </c>
      <c r="J54">
        <v>0</v>
      </c>
      <c r="K54">
        <v>0</v>
      </c>
      <c r="L54">
        <v>0</v>
      </c>
      <c r="M54">
        <v>0</v>
      </c>
      <c r="N54">
        <v>0</v>
      </c>
      <c r="O54">
        <v>7692.53</v>
      </c>
      <c r="P54">
        <v>0</v>
      </c>
      <c r="Q54">
        <v>0</v>
      </c>
      <c r="R54">
        <v>90000</v>
      </c>
      <c r="S54">
        <v>90000</v>
      </c>
      <c r="T54">
        <v>223206.6</v>
      </c>
      <c r="U54">
        <v>90000</v>
      </c>
      <c r="V54">
        <v>104340</v>
      </c>
      <c r="W54">
        <v>14340</v>
      </c>
      <c r="X54">
        <v>14340</v>
      </c>
      <c r="Y54">
        <v>14340</v>
      </c>
      <c r="Z54">
        <v>14340</v>
      </c>
      <c r="AA54">
        <v>14340</v>
      </c>
      <c r="AB54">
        <v>14340</v>
      </c>
      <c r="AC54">
        <v>14340</v>
      </c>
      <c r="AD54">
        <v>0</v>
      </c>
      <c r="AE54">
        <v>0</v>
      </c>
      <c r="AF54">
        <v>0</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485</v>
      </c>
      <c r="B55">
        <v>440864.65</v>
      </c>
      <c r="C55">
        <v>493459.1</v>
      </c>
      <c r="D55">
        <v>524664.1</v>
      </c>
      <c r="E55">
        <v>448079.34</v>
      </c>
      <c r="F55">
        <v>494272.31</v>
      </c>
      <c r="G55">
        <v>498049.74</v>
      </c>
      <c r="H55">
        <v>498115.53</v>
      </c>
      <c r="I55">
        <v>522742.04</v>
      </c>
      <c r="J55">
        <v>461194.69</v>
      </c>
      <c r="K55">
        <v>493000.33</v>
      </c>
      <c r="L55">
        <v>7904.27</v>
      </c>
      <c r="M55">
        <v>8475.4</v>
      </c>
      <c r="N55">
        <v>7803.19</v>
      </c>
      <c r="O55">
        <v>0</v>
      </c>
      <c r="P55">
        <v>6741.73</v>
      </c>
      <c r="Q55">
        <v>5993.95</v>
      </c>
      <c r="R55">
        <v>5467.86</v>
      </c>
      <c r="S55">
        <v>4882.08</v>
      </c>
      <c r="T55">
        <v>2535.94</v>
      </c>
      <c r="U55">
        <v>1304.01</v>
      </c>
      <c r="V55">
        <v>0</v>
      </c>
      <c r="W55">
        <v>0</v>
      </c>
      <c r="X55">
        <v>16.309999999999999</v>
      </c>
      <c r="Y55">
        <v>57.73</v>
      </c>
      <c r="Z55">
        <v>132.59</v>
      </c>
      <c r="AA55">
        <v>206.31</v>
      </c>
      <c r="AB55">
        <v>262.62</v>
      </c>
      <c r="AC55">
        <v>293</v>
      </c>
      <c r="AD55">
        <v>365.37</v>
      </c>
      <c r="AE55">
        <v>588.46</v>
      </c>
      <c r="AF55">
        <v>846.8</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486</v>
      </c>
      <c r="B56">
        <v>283707.23</v>
      </c>
      <c r="C56">
        <v>445888.76</v>
      </c>
      <c r="D56">
        <v>288683.03999999998</v>
      </c>
      <c r="E56">
        <v>78501.17</v>
      </c>
      <c r="F56">
        <v>203008.3</v>
      </c>
      <c r="G56">
        <v>261332.88</v>
      </c>
      <c r="H56">
        <v>166547.44</v>
      </c>
      <c r="I56">
        <v>63107.02</v>
      </c>
      <c r="J56">
        <v>115700.53</v>
      </c>
      <c r="K56">
        <v>152236.41</v>
      </c>
      <c r="L56">
        <v>113824.89</v>
      </c>
      <c r="M56">
        <v>43963.43</v>
      </c>
      <c r="N56">
        <v>95988.32</v>
      </c>
      <c r="O56">
        <v>136747.64000000001</v>
      </c>
      <c r="P56">
        <v>90653.759999999995</v>
      </c>
      <c r="Q56">
        <v>50714.38</v>
      </c>
      <c r="R56">
        <v>58525.69</v>
      </c>
      <c r="S56">
        <v>95109.17</v>
      </c>
      <c r="T56">
        <v>70549.98</v>
      </c>
      <c r="U56">
        <v>33451</v>
      </c>
      <c r="V56">
        <v>32054.880000000001</v>
      </c>
      <c r="W56">
        <v>61204.18</v>
      </c>
      <c r="X56">
        <v>53687.21</v>
      </c>
      <c r="Y56">
        <v>25532.76</v>
      </c>
      <c r="Z56">
        <v>35053.03</v>
      </c>
      <c r="AA56">
        <v>56958.39</v>
      </c>
      <c r="AB56">
        <v>37034.949999999997</v>
      </c>
      <c r="AC56">
        <v>17146</v>
      </c>
      <c r="AD56">
        <v>37625.1</v>
      </c>
      <c r="AE56">
        <v>32099.85</v>
      </c>
      <c r="AF56">
        <v>13971.59</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487</v>
      </c>
      <c r="B57">
        <v>1394419.9</v>
      </c>
      <c r="C57">
        <v>25290.5</v>
      </c>
      <c r="D57">
        <v>30905.91</v>
      </c>
      <c r="E57">
        <v>23980.29</v>
      </c>
      <c r="F57">
        <v>56415.68</v>
      </c>
      <c r="G57">
        <v>26602.54</v>
      </c>
      <c r="H57">
        <v>18380.71</v>
      </c>
      <c r="I57">
        <v>105929.81</v>
      </c>
      <c r="J57">
        <v>74024.47</v>
      </c>
      <c r="K57">
        <v>42364.1</v>
      </c>
      <c r="L57">
        <v>20425.87</v>
      </c>
      <c r="M57">
        <v>32487.01</v>
      </c>
      <c r="N57">
        <v>41101.35</v>
      </c>
      <c r="O57">
        <v>34935.07</v>
      </c>
      <c r="P57">
        <v>30802.22</v>
      </c>
      <c r="Q57">
        <v>44040.88</v>
      </c>
      <c r="R57">
        <v>34488.699999999997</v>
      </c>
      <c r="S57">
        <v>27323.87</v>
      </c>
      <c r="T57">
        <v>22910.83</v>
      </c>
      <c r="U57">
        <v>24547.4</v>
      </c>
      <c r="V57">
        <v>59236.63</v>
      </c>
      <c r="W57">
        <v>27146.240000000002</v>
      </c>
      <c r="X57">
        <v>25806.52</v>
      </c>
      <c r="Y57">
        <v>23445.33</v>
      </c>
      <c r="Z57">
        <v>36306.230000000003</v>
      </c>
      <c r="AA57">
        <v>21452.81</v>
      </c>
      <c r="AB57">
        <v>21188.55</v>
      </c>
      <c r="AC57">
        <v>35507</v>
      </c>
      <c r="AD57">
        <v>28114.95</v>
      </c>
      <c r="AE57">
        <v>22810.16</v>
      </c>
      <c r="AF57">
        <v>21740.5</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325</v>
      </c>
      <c r="B58">
        <v>11328435.43</v>
      </c>
      <c r="C58">
        <v>10017433.98</v>
      </c>
      <c r="D58">
        <v>9751035.3399999999</v>
      </c>
      <c r="E58">
        <v>6674645.29</v>
      </c>
      <c r="F58">
        <v>6290223.4400000004</v>
      </c>
      <c r="G58">
        <v>5567767.7400000002</v>
      </c>
      <c r="H58">
        <v>4429893.5</v>
      </c>
      <c r="I58">
        <v>5699979.1200000001</v>
      </c>
      <c r="J58">
        <v>5653016.8300000001</v>
      </c>
      <c r="K58">
        <v>4939350.17</v>
      </c>
      <c r="L58">
        <v>5629241.6699999999</v>
      </c>
      <c r="M58">
        <v>3970210.22</v>
      </c>
      <c r="N58">
        <v>4923851.0999999996</v>
      </c>
      <c r="O58">
        <v>4637775.83</v>
      </c>
      <c r="P58">
        <v>4708667.59</v>
      </c>
      <c r="Q58">
        <v>3479876.98</v>
      </c>
      <c r="R58">
        <v>3892583.35</v>
      </c>
      <c r="S58">
        <v>3739234.92</v>
      </c>
      <c r="T58">
        <v>4827083.1100000003</v>
      </c>
      <c r="U58">
        <v>3199893.47</v>
      </c>
      <c r="V58">
        <v>3582752.41</v>
      </c>
      <c r="W58">
        <v>3157985.15</v>
      </c>
      <c r="X58">
        <v>2757521.85</v>
      </c>
      <c r="Y58">
        <v>1946663.2</v>
      </c>
      <c r="Z58">
        <v>1733334.21</v>
      </c>
      <c r="AA58">
        <v>2060120.97</v>
      </c>
      <c r="AB58">
        <v>2533886.61</v>
      </c>
      <c r="AC58">
        <v>1698723</v>
      </c>
      <c r="AD58">
        <v>2614781.88</v>
      </c>
      <c r="AE58">
        <v>2821680.52</v>
      </c>
      <c r="AF58">
        <v>3816354.2</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488</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326</v>
      </c>
      <c r="B60">
        <v>0</v>
      </c>
      <c r="C60">
        <v>0</v>
      </c>
      <c r="D60">
        <v>0</v>
      </c>
      <c r="E60">
        <v>0</v>
      </c>
      <c r="F60">
        <v>0</v>
      </c>
      <c r="G60">
        <v>0</v>
      </c>
      <c r="H60">
        <v>0</v>
      </c>
      <c r="I60">
        <v>0</v>
      </c>
      <c r="J60">
        <v>0</v>
      </c>
      <c r="K60">
        <v>0</v>
      </c>
      <c r="L60">
        <v>0</v>
      </c>
      <c r="M60">
        <v>0</v>
      </c>
      <c r="N60">
        <v>0</v>
      </c>
      <c r="O60">
        <v>0</v>
      </c>
      <c r="P60">
        <v>0</v>
      </c>
      <c r="Q60">
        <v>0</v>
      </c>
      <c r="R60">
        <v>88206.6</v>
      </c>
      <c r="S60">
        <v>110706.6</v>
      </c>
      <c r="T60">
        <v>0</v>
      </c>
      <c r="U60">
        <v>155706.6</v>
      </c>
      <c r="V60">
        <v>210308.65</v>
      </c>
      <c r="W60">
        <v>35687.050000000003</v>
      </c>
      <c r="X60">
        <v>39272.050000000003</v>
      </c>
      <c r="Y60">
        <v>42857.05</v>
      </c>
      <c r="Z60">
        <v>46442.05</v>
      </c>
      <c r="AA60">
        <v>50027.05</v>
      </c>
      <c r="AB60">
        <v>53612.05</v>
      </c>
      <c r="AC60">
        <v>57197</v>
      </c>
      <c r="AD60">
        <v>0</v>
      </c>
      <c r="AE60">
        <v>0</v>
      </c>
      <c r="AF60">
        <v>0</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479</v>
      </c>
      <c r="B61">
        <v>0</v>
      </c>
      <c r="C61">
        <v>0</v>
      </c>
      <c r="D61">
        <v>0</v>
      </c>
      <c r="E61">
        <v>0</v>
      </c>
      <c r="F61">
        <v>0</v>
      </c>
      <c r="G61">
        <v>0</v>
      </c>
      <c r="H61">
        <v>0</v>
      </c>
      <c r="I61">
        <v>0</v>
      </c>
      <c r="J61">
        <v>0</v>
      </c>
      <c r="K61">
        <v>0</v>
      </c>
      <c r="L61">
        <v>0</v>
      </c>
      <c r="M61">
        <v>0</v>
      </c>
      <c r="N61">
        <v>0</v>
      </c>
      <c r="O61">
        <v>0</v>
      </c>
      <c r="P61">
        <v>0</v>
      </c>
      <c r="Q61">
        <v>0</v>
      </c>
      <c r="R61">
        <v>88206.6</v>
      </c>
      <c r="S61">
        <v>110706.6</v>
      </c>
      <c r="T61">
        <v>0</v>
      </c>
      <c r="U61">
        <v>155706.6</v>
      </c>
      <c r="V61">
        <v>210308.65</v>
      </c>
      <c r="W61">
        <v>35687.050000000003</v>
      </c>
      <c r="X61">
        <v>39272.050000000003</v>
      </c>
      <c r="Y61">
        <v>42857.05</v>
      </c>
      <c r="Z61">
        <v>46442.05</v>
      </c>
      <c r="AA61">
        <v>50027.05</v>
      </c>
      <c r="AB61">
        <v>53612.05</v>
      </c>
      <c r="AC61">
        <v>57197</v>
      </c>
      <c r="AD61">
        <v>0</v>
      </c>
      <c r="AE61">
        <v>0</v>
      </c>
      <c r="AF61">
        <v>0</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490</v>
      </c>
      <c r="B62">
        <v>502796.35</v>
      </c>
      <c r="C62">
        <v>621011.69999999995</v>
      </c>
      <c r="D62">
        <v>677402.91</v>
      </c>
      <c r="E62">
        <v>568832.89</v>
      </c>
      <c r="F62">
        <v>630525.4</v>
      </c>
      <c r="G62">
        <v>672729.24</v>
      </c>
      <c r="H62">
        <v>707633.38</v>
      </c>
      <c r="I62">
        <v>646032.22</v>
      </c>
      <c r="J62">
        <v>706773.28</v>
      </c>
      <c r="K62">
        <v>743847.64</v>
      </c>
      <c r="L62">
        <v>5227.1899999999996</v>
      </c>
      <c r="M62">
        <v>6786.01</v>
      </c>
      <c r="N62">
        <v>7083.35</v>
      </c>
      <c r="O62">
        <v>9076.18</v>
      </c>
      <c r="P62">
        <v>9078.73</v>
      </c>
      <c r="Q62">
        <v>9262.8700000000008</v>
      </c>
      <c r="R62">
        <v>9740.07</v>
      </c>
      <c r="S62">
        <v>10061.56</v>
      </c>
      <c r="T62">
        <v>6897.45</v>
      </c>
      <c r="U62">
        <v>2714.96</v>
      </c>
      <c r="V62">
        <v>0</v>
      </c>
      <c r="W62">
        <v>0</v>
      </c>
      <c r="X62">
        <v>0</v>
      </c>
      <c r="Y62">
        <v>0</v>
      </c>
      <c r="Z62">
        <v>0</v>
      </c>
      <c r="AA62">
        <v>0</v>
      </c>
      <c r="AB62">
        <v>16.29</v>
      </c>
      <c r="AC62">
        <v>58</v>
      </c>
      <c r="AD62">
        <v>132.56</v>
      </c>
      <c r="AE62">
        <v>206.29</v>
      </c>
      <c r="AF62">
        <v>278.88</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701</v>
      </c>
      <c r="B63">
        <v>25024</v>
      </c>
      <c r="C63">
        <v>24608</v>
      </c>
      <c r="D63">
        <v>23648</v>
      </c>
      <c r="E63">
        <v>23488</v>
      </c>
      <c r="F63">
        <v>23136</v>
      </c>
      <c r="G63">
        <v>22496</v>
      </c>
      <c r="H63">
        <v>22176</v>
      </c>
      <c r="I63">
        <v>19488</v>
      </c>
      <c r="J63">
        <v>19424</v>
      </c>
      <c r="K63">
        <v>19008</v>
      </c>
      <c r="L63">
        <v>19136</v>
      </c>
      <c r="M63">
        <v>20276.34</v>
      </c>
      <c r="N63">
        <v>19636.34</v>
      </c>
      <c r="O63">
        <v>19220.34</v>
      </c>
      <c r="P63">
        <v>15860.34</v>
      </c>
      <c r="Q63">
        <v>12800</v>
      </c>
      <c r="R63">
        <v>12032</v>
      </c>
      <c r="S63">
        <v>12080</v>
      </c>
      <c r="T63">
        <v>900</v>
      </c>
      <c r="U63">
        <v>900</v>
      </c>
      <c r="V63">
        <v>900</v>
      </c>
      <c r="W63">
        <v>900</v>
      </c>
      <c r="X63">
        <v>900</v>
      </c>
      <c r="Y63">
        <v>900</v>
      </c>
      <c r="Z63">
        <v>900</v>
      </c>
      <c r="AA63">
        <v>0</v>
      </c>
      <c r="AB63">
        <v>900</v>
      </c>
      <c r="AC63">
        <v>0</v>
      </c>
      <c r="AD63">
        <v>0</v>
      </c>
      <c r="AE63">
        <v>0</v>
      </c>
      <c r="AF63">
        <v>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493</v>
      </c>
      <c r="B64">
        <v>109016.82</v>
      </c>
      <c r="C64">
        <v>105077.45</v>
      </c>
      <c r="D64">
        <v>102722.32</v>
      </c>
      <c r="E64">
        <v>99647.03</v>
      </c>
      <c r="F64">
        <v>95886.22</v>
      </c>
      <c r="G64">
        <v>92226.94</v>
      </c>
      <c r="H64">
        <v>88602.559999999998</v>
      </c>
      <c r="I64">
        <v>77881.460000000006</v>
      </c>
      <c r="J64">
        <v>77938.52</v>
      </c>
      <c r="K64">
        <v>75298.95</v>
      </c>
      <c r="L64">
        <v>63896.34</v>
      </c>
      <c r="M64">
        <v>50808.25</v>
      </c>
      <c r="N64">
        <v>48425.35</v>
      </c>
      <c r="O64">
        <v>35037.300000000003</v>
      </c>
      <c r="P64">
        <v>33785.78</v>
      </c>
      <c r="Q64">
        <v>29479.7</v>
      </c>
      <c r="R64">
        <v>27828.58</v>
      </c>
      <c r="S64">
        <v>26175.919999999998</v>
      </c>
      <c r="T64">
        <v>27431.09</v>
      </c>
      <c r="U64">
        <v>29072.84</v>
      </c>
      <c r="V64">
        <v>26682.94</v>
      </c>
      <c r="W64">
        <v>24438.26</v>
      </c>
      <c r="X64">
        <v>22163.25</v>
      </c>
      <c r="Y64">
        <v>17789.189999999999</v>
      </c>
      <c r="Z64">
        <v>16997.86</v>
      </c>
      <c r="AA64">
        <v>16206.53</v>
      </c>
      <c r="AB64">
        <v>15415.2</v>
      </c>
      <c r="AC64">
        <v>14688</v>
      </c>
      <c r="AD64">
        <v>13961.77</v>
      </c>
      <c r="AE64">
        <v>13235.06</v>
      </c>
      <c r="AF64">
        <v>12508.34</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495</v>
      </c>
      <c r="B65">
        <v>121452.81</v>
      </c>
      <c r="C65">
        <v>119000.65</v>
      </c>
      <c r="D65">
        <v>110180.55</v>
      </c>
      <c r="E65">
        <v>93745.66</v>
      </c>
      <c r="F65">
        <v>87790.8</v>
      </c>
      <c r="G65">
        <v>82963.55</v>
      </c>
      <c r="H65">
        <v>87584.03</v>
      </c>
      <c r="I65">
        <v>82450.429999999993</v>
      </c>
      <c r="J65">
        <v>67310.05</v>
      </c>
      <c r="K65">
        <v>62540.02</v>
      </c>
      <c r="L65">
        <v>66016.05</v>
      </c>
      <c r="M65">
        <v>58100.37</v>
      </c>
      <c r="N65">
        <v>54654.36</v>
      </c>
      <c r="O65">
        <v>49433.55</v>
      </c>
      <c r="P65">
        <v>44693.53</v>
      </c>
      <c r="Q65">
        <v>30944.37</v>
      </c>
      <c r="R65">
        <v>29144.81</v>
      </c>
      <c r="S65">
        <v>19483.810000000001</v>
      </c>
      <c r="T65">
        <v>17306.41</v>
      </c>
      <c r="U65">
        <v>16019.75</v>
      </c>
      <c r="V65">
        <v>15310.98</v>
      </c>
      <c r="W65">
        <v>14966.91</v>
      </c>
      <c r="X65">
        <v>16721.82</v>
      </c>
      <c r="Y65">
        <v>18777.84</v>
      </c>
      <c r="Z65">
        <v>25650.68</v>
      </c>
      <c r="AA65">
        <v>28604.39</v>
      </c>
      <c r="AB65">
        <v>33704.39</v>
      </c>
      <c r="AC65">
        <v>33704</v>
      </c>
      <c r="AD65">
        <v>31704.39</v>
      </c>
      <c r="AE65">
        <v>31704.39</v>
      </c>
      <c r="AF65">
        <v>31704.39</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327</v>
      </c>
      <c r="B66">
        <v>758289.97</v>
      </c>
      <c r="C66">
        <v>869697.79</v>
      </c>
      <c r="D66">
        <v>913953.77</v>
      </c>
      <c r="E66">
        <v>785713.58</v>
      </c>
      <c r="F66">
        <v>837338.42</v>
      </c>
      <c r="G66">
        <v>870415.73</v>
      </c>
      <c r="H66">
        <v>905995.96</v>
      </c>
      <c r="I66">
        <v>825852.1</v>
      </c>
      <c r="J66">
        <v>871445.85</v>
      </c>
      <c r="K66">
        <v>900694.62</v>
      </c>
      <c r="L66">
        <v>154275.57999999999</v>
      </c>
      <c r="M66">
        <v>135970.96</v>
      </c>
      <c r="N66">
        <v>129799.39</v>
      </c>
      <c r="O66">
        <v>112767.36</v>
      </c>
      <c r="P66">
        <v>103418.37</v>
      </c>
      <c r="Q66">
        <v>82486.94</v>
      </c>
      <c r="R66">
        <v>166952.07</v>
      </c>
      <c r="S66">
        <v>178507.89</v>
      </c>
      <c r="T66">
        <v>52534.95</v>
      </c>
      <c r="U66">
        <v>204414.15</v>
      </c>
      <c r="V66">
        <v>253202.56</v>
      </c>
      <c r="W66">
        <v>75992.22</v>
      </c>
      <c r="X66">
        <v>79057.11</v>
      </c>
      <c r="Y66">
        <v>80324.08</v>
      </c>
      <c r="Z66">
        <v>89990.59</v>
      </c>
      <c r="AA66">
        <v>94837.97</v>
      </c>
      <c r="AB66">
        <v>103647.92</v>
      </c>
      <c r="AC66">
        <v>105647</v>
      </c>
      <c r="AD66">
        <v>45798.720000000001</v>
      </c>
      <c r="AE66">
        <v>45145.73</v>
      </c>
      <c r="AF66">
        <v>44491.61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328</v>
      </c>
      <c r="B67">
        <v>12086725.4</v>
      </c>
      <c r="C67">
        <v>10887131.77</v>
      </c>
      <c r="D67">
        <v>10664989.119999999</v>
      </c>
      <c r="E67">
        <v>7460358.8700000001</v>
      </c>
      <c r="F67">
        <v>7127561.8600000003</v>
      </c>
      <c r="G67">
        <v>6438183.4699999997</v>
      </c>
      <c r="H67">
        <v>5335889.46</v>
      </c>
      <c r="I67">
        <v>6525831.2300000004</v>
      </c>
      <c r="J67">
        <v>6524462.6799999997</v>
      </c>
      <c r="K67">
        <v>5840044.79</v>
      </c>
      <c r="L67">
        <v>5783517.25</v>
      </c>
      <c r="M67">
        <v>4106181.18</v>
      </c>
      <c r="N67">
        <v>5053650.5</v>
      </c>
      <c r="O67">
        <v>4750543.18</v>
      </c>
      <c r="P67">
        <v>4812085.95</v>
      </c>
      <c r="Q67">
        <v>3562363.92</v>
      </c>
      <c r="R67">
        <v>4059535.42</v>
      </c>
      <c r="S67">
        <v>3917742.81</v>
      </c>
      <c r="T67">
        <v>4879618.0599999996</v>
      </c>
      <c r="U67">
        <v>3404307.62</v>
      </c>
      <c r="V67">
        <v>3835954.97</v>
      </c>
      <c r="W67">
        <v>3233977.37</v>
      </c>
      <c r="X67">
        <v>2836578.96</v>
      </c>
      <c r="Y67">
        <v>2026987.28</v>
      </c>
      <c r="Z67">
        <v>1823324.8</v>
      </c>
      <c r="AA67">
        <v>2154958.94</v>
      </c>
      <c r="AB67">
        <v>2637534.54</v>
      </c>
      <c r="AC67">
        <v>1804370</v>
      </c>
      <c r="AD67">
        <v>2660580.6</v>
      </c>
      <c r="AE67">
        <v>2866826.25</v>
      </c>
      <c r="AF67">
        <v>3860845.8</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496</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497</v>
      </c>
      <c r="B69">
        <v>600000</v>
      </c>
      <c r="C69">
        <v>300000</v>
      </c>
      <c r="D69">
        <v>300000</v>
      </c>
      <c r="E69">
        <v>300000</v>
      </c>
      <c r="F69">
        <v>300000</v>
      </c>
      <c r="G69">
        <v>300000</v>
      </c>
      <c r="H69">
        <v>300000</v>
      </c>
      <c r="I69">
        <v>300000</v>
      </c>
      <c r="J69">
        <v>300000</v>
      </c>
      <c r="K69">
        <v>300000</v>
      </c>
      <c r="L69">
        <v>300000</v>
      </c>
      <c r="M69">
        <v>300000</v>
      </c>
      <c r="N69">
        <v>300000</v>
      </c>
      <c r="O69">
        <v>300000</v>
      </c>
      <c r="P69">
        <v>300000</v>
      </c>
      <c r="Q69">
        <v>300000</v>
      </c>
      <c r="R69">
        <v>300000</v>
      </c>
      <c r="S69">
        <v>300000</v>
      </c>
      <c r="T69">
        <v>300000</v>
      </c>
      <c r="U69">
        <v>300000</v>
      </c>
      <c r="V69">
        <v>300000</v>
      </c>
      <c r="W69">
        <v>300000</v>
      </c>
      <c r="X69">
        <v>300000</v>
      </c>
      <c r="Y69">
        <v>300000</v>
      </c>
      <c r="Z69">
        <v>300000</v>
      </c>
      <c r="AA69">
        <v>300000</v>
      </c>
      <c r="AB69">
        <v>300000</v>
      </c>
      <c r="AC69">
        <v>300000</v>
      </c>
      <c r="AD69">
        <v>300000</v>
      </c>
      <c r="AE69">
        <v>300000</v>
      </c>
      <c r="AF69">
        <v>300000</v>
      </c>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498</v>
      </c>
      <c r="B70">
        <v>600000</v>
      </c>
      <c r="C70">
        <v>300000</v>
      </c>
      <c r="D70">
        <v>300000</v>
      </c>
      <c r="E70">
        <v>300000</v>
      </c>
      <c r="F70">
        <v>300000</v>
      </c>
      <c r="G70">
        <v>300000</v>
      </c>
      <c r="H70">
        <v>300000</v>
      </c>
      <c r="I70">
        <v>300000</v>
      </c>
      <c r="J70">
        <v>300000</v>
      </c>
      <c r="K70">
        <v>300000</v>
      </c>
      <c r="L70">
        <v>300000</v>
      </c>
      <c r="M70">
        <v>300000</v>
      </c>
      <c r="N70">
        <v>300000</v>
      </c>
      <c r="O70">
        <v>300000</v>
      </c>
      <c r="P70">
        <v>300000</v>
      </c>
      <c r="Q70">
        <v>300000</v>
      </c>
      <c r="R70">
        <v>300000</v>
      </c>
      <c r="S70">
        <v>300000</v>
      </c>
      <c r="T70">
        <v>300000</v>
      </c>
      <c r="U70">
        <v>300000</v>
      </c>
      <c r="V70">
        <v>300000</v>
      </c>
      <c r="W70">
        <v>300000</v>
      </c>
      <c r="X70">
        <v>300000</v>
      </c>
      <c r="Y70">
        <v>300000</v>
      </c>
      <c r="Z70">
        <v>300000</v>
      </c>
      <c r="AA70">
        <v>300000</v>
      </c>
      <c r="AB70">
        <v>300000</v>
      </c>
      <c r="AC70">
        <v>300000</v>
      </c>
      <c r="AD70">
        <v>300000</v>
      </c>
      <c r="AE70">
        <v>300000</v>
      </c>
      <c r="AF70">
        <v>300000</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499</v>
      </c>
      <c r="B71">
        <v>599999.56999999995</v>
      </c>
      <c r="C71">
        <v>300000</v>
      </c>
      <c r="D71">
        <v>300000</v>
      </c>
      <c r="E71">
        <v>300000</v>
      </c>
      <c r="F71">
        <v>300000</v>
      </c>
      <c r="G71">
        <v>300000</v>
      </c>
      <c r="H71">
        <v>300000</v>
      </c>
      <c r="I71">
        <v>300000</v>
      </c>
      <c r="J71">
        <v>300000</v>
      </c>
      <c r="K71">
        <v>300000</v>
      </c>
      <c r="L71">
        <v>300000</v>
      </c>
      <c r="M71">
        <v>300000</v>
      </c>
      <c r="N71">
        <v>300000</v>
      </c>
      <c r="O71">
        <v>300000</v>
      </c>
      <c r="P71">
        <v>300000</v>
      </c>
      <c r="Q71">
        <v>300000</v>
      </c>
      <c r="R71">
        <v>300000</v>
      </c>
      <c r="S71">
        <v>300000</v>
      </c>
      <c r="T71">
        <v>300000</v>
      </c>
      <c r="U71">
        <v>300000</v>
      </c>
      <c r="V71">
        <v>300000</v>
      </c>
      <c r="W71">
        <v>300000</v>
      </c>
      <c r="X71">
        <v>300000</v>
      </c>
      <c r="Y71">
        <v>300000</v>
      </c>
      <c r="Z71">
        <v>300000</v>
      </c>
      <c r="AA71">
        <v>300000</v>
      </c>
      <c r="AB71">
        <v>300000</v>
      </c>
      <c r="AC71">
        <v>300000</v>
      </c>
      <c r="AD71">
        <v>225000</v>
      </c>
      <c r="AE71">
        <v>225000</v>
      </c>
      <c r="AF71">
        <v>225000</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500</v>
      </c>
      <c r="B72">
        <v>599999.56999999995</v>
      </c>
      <c r="C72">
        <v>300000</v>
      </c>
      <c r="D72">
        <v>300000</v>
      </c>
      <c r="E72">
        <v>300000</v>
      </c>
      <c r="F72">
        <v>300000</v>
      </c>
      <c r="G72">
        <v>300000</v>
      </c>
      <c r="H72">
        <v>300000</v>
      </c>
      <c r="I72">
        <v>300000</v>
      </c>
      <c r="J72">
        <v>300000</v>
      </c>
      <c r="K72">
        <v>300000</v>
      </c>
      <c r="L72">
        <v>300000</v>
      </c>
      <c r="M72">
        <v>300000</v>
      </c>
      <c r="N72">
        <v>300000</v>
      </c>
      <c r="O72">
        <v>300000</v>
      </c>
      <c r="P72">
        <v>300000</v>
      </c>
      <c r="Q72">
        <v>300000</v>
      </c>
      <c r="R72">
        <v>300000</v>
      </c>
      <c r="S72">
        <v>300000</v>
      </c>
      <c r="T72">
        <v>300000</v>
      </c>
      <c r="U72">
        <v>300000</v>
      </c>
      <c r="V72">
        <v>300000</v>
      </c>
      <c r="W72">
        <v>300000</v>
      </c>
      <c r="X72">
        <v>300000</v>
      </c>
      <c r="Y72">
        <v>300000</v>
      </c>
      <c r="Z72">
        <v>300000</v>
      </c>
      <c r="AA72">
        <v>300000</v>
      </c>
      <c r="AB72">
        <v>300000</v>
      </c>
      <c r="AC72">
        <v>300000</v>
      </c>
      <c r="AD72">
        <v>225000</v>
      </c>
      <c r="AE72">
        <v>225000</v>
      </c>
      <c r="AF72">
        <v>225000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501</v>
      </c>
      <c r="B73">
        <v>898760.69</v>
      </c>
      <c r="C73">
        <v>898760.69</v>
      </c>
      <c r="D73">
        <v>898760.69</v>
      </c>
      <c r="E73">
        <v>898760.69</v>
      </c>
      <c r="F73">
        <v>898760.69</v>
      </c>
      <c r="G73">
        <v>898760.69</v>
      </c>
      <c r="H73">
        <v>898760.69</v>
      </c>
      <c r="I73">
        <v>898760.69</v>
      </c>
      <c r="J73">
        <v>898760.69</v>
      </c>
      <c r="K73">
        <v>898760.69</v>
      </c>
      <c r="L73">
        <v>898760.69</v>
      </c>
      <c r="M73">
        <v>898760.69</v>
      </c>
      <c r="N73">
        <v>898760.69</v>
      </c>
      <c r="O73">
        <v>898760.69</v>
      </c>
      <c r="P73">
        <v>898760.69</v>
      </c>
      <c r="Q73">
        <v>898760.69</v>
      </c>
      <c r="R73">
        <v>898760.69</v>
      </c>
      <c r="S73">
        <v>898760.69</v>
      </c>
      <c r="T73">
        <v>898760.69</v>
      </c>
      <c r="U73">
        <v>898760.69</v>
      </c>
      <c r="V73">
        <v>898760.69</v>
      </c>
      <c r="W73">
        <v>898760.69</v>
      </c>
      <c r="X73">
        <v>898760.69</v>
      </c>
      <c r="Y73">
        <v>898760.69</v>
      </c>
      <c r="Z73">
        <v>898760.69</v>
      </c>
      <c r="AA73">
        <v>898760.69</v>
      </c>
      <c r="AB73">
        <v>898760.69</v>
      </c>
      <c r="AC73">
        <v>898761</v>
      </c>
      <c r="AD73">
        <v>0</v>
      </c>
      <c r="AE73">
        <v>0</v>
      </c>
      <c r="AF73">
        <v>0</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502</v>
      </c>
      <c r="B74">
        <v>898760.69</v>
      </c>
      <c r="C74">
        <v>898760.69</v>
      </c>
      <c r="D74">
        <v>898760.69</v>
      </c>
      <c r="E74">
        <v>898760.69</v>
      </c>
      <c r="F74">
        <v>898760.69</v>
      </c>
      <c r="G74">
        <v>898760.69</v>
      </c>
      <c r="H74">
        <v>898760.69</v>
      </c>
      <c r="I74">
        <v>898760.69</v>
      </c>
      <c r="J74">
        <v>898760.69</v>
      </c>
      <c r="K74">
        <v>898760.69</v>
      </c>
      <c r="L74">
        <v>898760.69</v>
      </c>
      <c r="M74">
        <v>898760.69</v>
      </c>
      <c r="N74">
        <v>898760.69</v>
      </c>
      <c r="O74">
        <v>898760.69</v>
      </c>
      <c r="P74">
        <v>898760.69</v>
      </c>
      <c r="Q74">
        <v>898760.69</v>
      </c>
      <c r="R74">
        <v>898760.69</v>
      </c>
      <c r="S74">
        <v>898760.69</v>
      </c>
      <c r="T74">
        <v>898760.69</v>
      </c>
      <c r="U74">
        <v>898760.69</v>
      </c>
      <c r="V74">
        <v>898760.69</v>
      </c>
      <c r="W74">
        <v>898760.69</v>
      </c>
      <c r="X74">
        <v>898760.69</v>
      </c>
      <c r="Y74">
        <v>898760.69</v>
      </c>
      <c r="Z74">
        <v>898760.69</v>
      </c>
      <c r="AA74">
        <v>898760.69</v>
      </c>
      <c r="AB74">
        <v>898760.69</v>
      </c>
      <c r="AC74">
        <v>898761</v>
      </c>
      <c r="AD74">
        <v>0</v>
      </c>
      <c r="AE74">
        <v>0</v>
      </c>
      <c r="AF74">
        <v>0</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504</v>
      </c>
      <c r="B75">
        <v>4002935.27</v>
      </c>
      <c r="C75">
        <v>4882907.41</v>
      </c>
      <c r="D75">
        <v>4099677.85</v>
      </c>
      <c r="E75">
        <v>3191498.19</v>
      </c>
      <c r="F75">
        <v>2620991.19</v>
      </c>
      <c r="G75">
        <v>3233941.33</v>
      </c>
      <c r="H75">
        <v>2668332.87</v>
      </c>
      <c r="I75">
        <v>2120979.08</v>
      </c>
      <c r="J75">
        <v>1748691.48</v>
      </c>
      <c r="K75">
        <v>2434181.08</v>
      </c>
      <c r="L75">
        <v>2175030.52</v>
      </c>
      <c r="M75">
        <v>1799832.5</v>
      </c>
      <c r="N75">
        <v>1512844.16</v>
      </c>
      <c r="O75">
        <v>1822167.74</v>
      </c>
      <c r="P75">
        <v>1572050.7</v>
      </c>
      <c r="Q75">
        <v>1307447.6399999999</v>
      </c>
      <c r="R75">
        <v>1071988.72</v>
      </c>
      <c r="S75">
        <v>1275811.51</v>
      </c>
      <c r="T75">
        <v>1098667.1000000001</v>
      </c>
      <c r="U75">
        <v>886340.72</v>
      </c>
      <c r="V75">
        <v>735718.12</v>
      </c>
      <c r="W75">
        <v>909494.35</v>
      </c>
      <c r="X75">
        <v>789898.97</v>
      </c>
      <c r="Y75">
        <v>645781.88</v>
      </c>
      <c r="Z75">
        <v>555029.78</v>
      </c>
      <c r="AA75">
        <v>654176.09</v>
      </c>
      <c r="AB75">
        <v>565485.72</v>
      </c>
      <c r="AC75">
        <v>460117</v>
      </c>
      <c r="AD75">
        <v>429820.15999999997</v>
      </c>
      <c r="AE75">
        <v>368027.62</v>
      </c>
      <c r="AF75">
        <v>297024.69</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505</v>
      </c>
      <c r="B76">
        <v>30000</v>
      </c>
      <c r="C76">
        <v>30000</v>
      </c>
      <c r="D76">
        <v>30000</v>
      </c>
      <c r="E76">
        <v>30000</v>
      </c>
      <c r="F76">
        <v>30000</v>
      </c>
      <c r="G76">
        <v>30000</v>
      </c>
      <c r="H76">
        <v>30000</v>
      </c>
      <c r="I76">
        <v>30000</v>
      </c>
      <c r="J76">
        <v>30000</v>
      </c>
      <c r="K76">
        <v>30000</v>
      </c>
      <c r="L76">
        <v>30000</v>
      </c>
      <c r="M76">
        <v>30000</v>
      </c>
      <c r="N76">
        <v>30000</v>
      </c>
      <c r="O76">
        <v>30000</v>
      </c>
      <c r="P76">
        <v>30000</v>
      </c>
      <c r="Q76">
        <v>30000</v>
      </c>
      <c r="R76">
        <v>30000</v>
      </c>
      <c r="S76">
        <v>30000</v>
      </c>
      <c r="T76">
        <v>30000</v>
      </c>
      <c r="U76">
        <v>30000</v>
      </c>
      <c r="V76">
        <v>30000</v>
      </c>
      <c r="W76">
        <v>30000</v>
      </c>
      <c r="X76">
        <v>30000</v>
      </c>
      <c r="Y76">
        <v>30000</v>
      </c>
      <c r="Z76">
        <v>30000</v>
      </c>
      <c r="AA76">
        <v>30000</v>
      </c>
      <c r="AB76">
        <v>30000</v>
      </c>
      <c r="AC76">
        <v>30000</v>
      </c>
      <c r="AD76">
        <v>30000</v>
      </c>
      <c r="AE76">
        <v>30000</v>
      </c>
      <c r="AF76">
        <v>30000</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506</v>
      </c>
      <c r="B77">
        <v>30000</v>
      </c>
      <c r="C77">
        <v>30000</v>
      </c>
      <c r="D77">
        <v>30000</v>
      </c>
      <c r="E77">
        <v>30000</v>
      </c>
      <c r="F77">
        <v>30000</v>
      </c>
      <c r="G77">
        <v>30000</v>
      </c>
      <c r="H77">
        <v>30000</v>
      </c>
      <c r="I77">
        <v>30000</v>
      </c>
      <c r="J77">
        <v>30000</v>
      </c>
      <c r="K77">
        <v>30000</v>
      </c>
      <c r="L77">
        <v>30000</v>
      </c>
      <c r="M77">
        <v>30000</v>
      </c>
      <c r="N77">
        <v>30000</v>
      </c>
      <c r="O77">
        <v>30000</v>
      </c>
      <c r="P77">
        <v>30000</v>
      </c>
      <c r="Q77">
        <v>30000</v>
      </c>
      <c r="R77">
        <v>30000</v>
      </c>
      <c r="S77">
        <v>30000</v>
      </c>
      <c r="T77">
        <v>30000</v>
      </c>
      <c r="U77">
        <v>30000</v>
      </c>
      <c r="V77">
        <v>30000</v>
      </c>
      <c r="W77">
        <v>30000</v>
      </c>
      <c r="X77">
        <v>30000</v>
      </c>
      <c r="Y77">
        <v>30000</v>
      </c>
      <c r="Z77">
        <v>30000</v>
      </c>
      <c r="AA77">
        <v>30000</v>
      </c>
      <c r="AB77">
        <v>30000</v>
      </c>
      <c r="AC77">
        <v>30000</v>
      </c>
      <c r="AD77">
        <v>30000</v>
      </c>
      <c r="AE77">
        <v>30000</v>
      </c>
      <c r="AF77">
        <v>30000</v>
      </c>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329</v>
      </c>
      <c r="B78">
        <v>3972935.27</v>
      </c>
      <c r="C78">
        <v>4852907.41</v>
      </c>
      <c r="D78">
        <v>4069677.85</v>
      </c>
      <c r="E78">
        <v>3161498.19</v>
      </c>
      <c r="F78">
        <v>2590991.19</v>
      </c>
      <c r="G78">
        <v>3203941.33</v>
      </c>
      <c r="H78">
        <v>2638332.87</v>
      </c>
      <c r="I78">
        <v>2090979.08</v>
      </c>
      <c r="J78">
        <v>1718691.48</v>
      </c>
      <c r="K78">
        <v>2404181.08</v>
      </c>
      <c r="L78">
        <v>2145030.52</v>
      </c>
      <c r="M78">
        <v>1769832.5</v>
      </c>
      <c r="N78">
        <v>1482844.1599999999</v>
      </c>
      <c r="O78">
        <v>1792167.74</v>
      </c>
      <c r="P78">
        <v>1542050.7</v>
      </c>
      <c r="Q78">
        <v>1277447.6399999999</v>
      </c>
      <c r="R78">
        <v>1041988.72</v>
      </c>
      <c r="S78">
        <v>1245811.51</v>
      </c>
      <c r="T78">
        <v>1068667.1000000001</v>
      </c>
      <c r="U78">
        <v>856340.72</v>
      </c>
      <c r="V78">
        <v>705718.12</v>
      </c>
      <c r="W78">
        <v>879494.35</v>
      </c>
      <c r="X78">
        <v>759898.97</v>
      </c>
      <c r="Y78">
        <v>615781.88</v>
      </c>
      <c r="Z78">
        <v>525029.78</v>
      </c>
      <c r="AA78">
        <v>624176.09</v>
      </c>
      <c r="AB78">
        <v>535485.72</v>
      </c>
      <c r="AC78">
        <v>430117</v>
      </c>
      <c r="AD78">
        <v>399820.16</v>
      </c>
      <c r="AE78">
        <v>338027.62</v>
      </c>
      <c r="AF78">
        <v>267024.69</v>
      </c>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507</v>
      </c>
      <c r="B79">
        <v>-348103.17</v>
      </c>
      <c r="C79">
        <v>-10627.9</v>
      </c>
      <c r="D79">
        <v>-13576.05</v>
      </c>
      <c r="E79">
        <v>-14720.37</v>
      </c>
      <c r="F79">
        <v>-17937.25</v>
      </c>
      <c r="G79">
        <v>-16405.349999999999</v>
      </c>
      <c r="H79">
        <v>-14799.78</v>
      </c>
      <c r="I79">
        <v>-16243.77</v>
      </c>
      <c r="J79">
        <v>-17534.849999999999</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t="s">
        <v>513</v>
      </c>
      <c r="B80">
        <v>-348103.17</v>
      </c>
      <c r="C80">
        <v>-10627.9</v>
      </c>
      <c r="D80">
        <v>-13576.05</v>
      </c>
      <c r="E80">
        <v>-14720.37</v>
      </c>
      <c r="F80">
        <v>-17937.25</v>
      </c>
      <c r="G80">
        <v>-16405.349999999999</v>
      </c>
      <c r="H80">
        <v>-14799.78</v>
      </c>
      <c r="I80">
        <v>-16243.77</v>
      </c>
      <c r="J80">
        <v>-17534.849999999999</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330</v>
      </c>
      <c r="B81">
        <v>5153592.3499999996</v>
      </c>
      <c r="C81">
        <v>6071040.1900000004</v>
      </c>
      <c r="D81">
        <v>5284862.49</v>
      </c>
      <c r="E81">
        <v>4375538.5</v>
      </c>
      <c r="F81">
        <v>3801814.63</v>
      </c>
      <c r="G81">
        <v>4416296.67</v>
      </c>
      <c r="H81">
        <v>3852293.78</v>
      </c>
      <c r="I81">
        <v>3303496</v>
      </c>
      <c r="J81">
        <v>2929917.31</v>
      </c>
      <c r="K81">
        <v>3632941.77</v>
      </c>
      <c r="L81">
        <v>3373791.21</v>
      </c>
      <c r="M81">
        <v>2998593.19</v>
      </c>
      <c r="N81">
        <v>2711604.84</v>
      </c>
      <c r="O81">
        <v>3020928.43</v>
      </c>
      <c r="P81">
        <v>2770811.39</v>
      </c>
      <c r="Q81">
        <v>2506208.33</v>
      </c>
      <c r="R81">
        <v>2270749.41</v>
      </c>
      <c r="S81">
        <v>2474572.19</v>
      </c>
      <c r="T81">
        <v>2297427.79</v>
      </c>
      <c r="U81">
        <v>2085101.4</v>
      </c>
      <c r="V81">
        <v>1934478.81</v>
      </c>
      <c r="W81">
        <v>2108255.0299999998</v>
      </c>
      <c r="X81">
        <v>1988659.65</v>
      </c>
      <c r="Y81">
        <v>1844542.57</v>
      </c>
      <c r="Z81">
        <v>1753790.46</v>
      </c>
      <c r="AA81">
        <v>1852936.77</v>
      </c>
      <c r="AB81">
        <v>1764246.4</v>
      </c>
      <c r="AC81">
        <v>1658878</v>
      </c>
      <c r="AD81">
        <v>654820.16</v>
      </c>
      <c r="AE81">
        <v>593027.62</v>
      </c>
      <c r="AF81">
        <v>522024.69</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514</v>
      </c>
      <c r="B82">
        <v>14657.56</v>
      </c>
      <c r="C82">
        <v>14724.11</v>
      </c>
      <c r="D82">
        <v>15887.87</v>
      </c>
      <c r="E82">
        <v>30028.49</v>
      </c>
      <c r="F82">
        <v>27776.54</v>
      </c>
      <c r="G82">
        <v>18163.240000000002</v>
      </c>
      <c r="H82">
        <v>18534.79</v>
      </c>
      <c r="I82">
        <v>680.9</v>
      </c>
      <c r="J82">
        <v>4926.79</v>
      </c>
      <c r="K82">
        <v>7430.84</v>
      </c>
      <c r="L82">
        <v>2365.61</v>
      </c>
      <c r="M82">
        <v>4523.78</v>
      </c>
      <c r="N82">
        <v>5037.41</v>
      </c>
      <c r="O82">
        <v>4849.2</v>
      </c>
      <c r="P82">
        <v>5720.17</v>
      </c>
      <c r="Q82">
        <v>2914.08</v>
      </c>
      <c r="R82">
        <v>2856.88</v>
      </c>
      <c r="S82">
        <v>56.47</v>
      </c>
      <c r="T82">
        <v>487.66</v>
      </c>
      <c r="U82">
        <v>830.54</v>
      </c>
      <c r="V82">
        <v>399.46</v>
      </c>
      <c r="W82">
        <v>510.69</v>
      </c>
      <c r="X82">
        <v>586.34</v>
      </c>
      <c r="Y82">
        <v>28985.77</v>
      </c>
      <c r="Z82">
        <v>30185.39</v>
      </c>
      <c r="AA82">
        <v>-0.22</v>
      </c>
      <c r="AB82">
        <v>-0.18</v>
      </c>
      <c r="AC82">
        <v>-2879</v>
      </c>
      <c r="AD82">
        <v>-532.35</v>
      </c>
      <c r="AE82">
        <v>1021.31</v>
      </c>
      <c r="AF82">
        <v>1921.7</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t="s">
        <v>515</v>
      </c>
      <c r="B83">
        <v>5168249.91</v>
      </c>
      <c r="C83">
        <v>6085764.2999999998</v>
      </c>
      <c r="D83">
        <v>5300750.3600000003</v>
      </c>
      <c r="E83">
        <v>4405566.99</v>
      </c>
      <c r="F83">
        <v>3829591.17</v>
      </c>
      <c r="G83">
        <v>4434459.9000000004</v>
      </c>
      <c r="H83">
        <v>3870828.57</v>
      </c>
      <c r="I83">
        <v>3304176.89</v>
      </c>
      <c r="J83">
        <v>2934844.1</v>
      </c>
      <c r="K83">
        <v>3640372.6</v>
      </c>
      <c r="L83">
        <v>3376156.81</v>
      </c>
      <c r="M83">
        <v>3003116.96</v>
      </c>
      <c r="N83">
        <v>2716642.25</v>
      </c>
      <c r="O83">
        <v>3025777.63</v>
      </c>
      <c r="P83">
        <v>2776531.56</v>
      </c>
      <c r="Q83">
        <v>2509122.41</v>
      </c>
      <c r="R83">
        <v>2273606.2799999998</v>
      </c>
      <c r="S83">
        <v>2474628.66</v>
      </c>
      <c r="T83">
        <v>2297915.4500000002</v>
      </c>
      <c r="U83">
        <v>2085931.94</v>
      </c>
      <c r="V83">
        <v>1934878.27</v>
      </c>
      <c r="W83">
        <v>2108765.7200000002</v>
      </c>
      <c r="X83">
        <v>1989245.99</v>
      </c>
      <c r="Y83">
        <v>1873528.34</v>
      </c>
      <c r="Z83">
        <v>1783975.85</v>
      </c>
      <c r="AA83">
        <v>1852936.55</v>
      </c>
      <c r="AB83">
        <v>1764246.22</v>
      </c>
      <c r="AC83">
        <v>1655999</v>
      </c>
      <c r="AD83">
        <v>654287.81999999995</v>
      </c>
      <c r="AE83">
        <v>594048.93000000005</v>
      </c>
      <c r="AF83">
        <v>523946.39</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t="s">
        <v>516</v>
      </c>
      <c r="B84">
        <v>17254975.309999999</v>
      </c>
      <c r="C84">
        <v>16972896.07</v>
      </c>
      <c r="D84">
        <v>15965739.470000001</v>
      </c>
      <c r="E84">
        <v>11865925.859999999</v>
      </c>
      <c r="F84">
        <v>10957153.029999999</v>
      </c>
      <c r="G84">
        <v>10872643.369999999</v>
      </c>
      <c r="H84">
        <v>9206718.0299999993</v>
      </c>
      <c r="I84">
        <v>9830008.1199999992</v>
      </c>
      <c r="J84">
        <v>9459306.7699999996</v>
      </c>
      <c r="K84">
        <v>9480417.3900000006</v>
      </c>
      <c r="L84">
        <v>9159674.0600000005</v>
      </c>
      <c r="M84">
        <v>7109298.1399999997</v>
      </c>
      <c r="N84">
        <v>7770292.75</v>
      </c>
      <c r="O84">
        <v>7776320.8099999996</v>
      </c>
      <c r="P84">
        <v>7588617.5099999998</v>
      </c>
      <c r="Q84">
        <v>6071486.3300000001</v>
      </c>
      <c r="R84">
        <v>6333141.7000000002</v>
      </c>
      <c r="S84">
        <v>6392371.4699999997</v>
      </c>
      <c r="T84">
        <v>7177533.5099999998</v>
      </c>
      <c r="U84">
        <v>5490239.5599999996</v>
      </c>
      <c r="V84">
        <v>5770833.2400000002</v>
      </c>
      <c r="W84">
        <v>5342743.09</v>
      </c>
      <c r="X84">
        <v>4825824.95</v>
      </c>
      <c r="Y84">
        <v>3900515.62</v>
      </c>
      <c r="Z84">
        <v>3607300.65</v>
      </c>
      <c r="AA84">
        <v>4007895.5</v>
      </c>
      <c r="AB84">
        <v>4401780.76</v>
      </c>
      <c r="AC84">
        <v>3460369</v>
      </c>
      <c r="AD84">
        <v>3314868.42</v>
      </c>
      <c r="AE84">
        <v>3460875.18</v>
      </c>
      <c r="AF84">
        <v>4384792.2</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t="s">
        <v>632</v>
      </c>
      <c r="B85" t="s">
        <v>2080</v>
      </c>
      <c r="C85" t="s">
        <v>819</v>
      </c>
      <c r="D85" t="s">
        <v>820</v>
      </c>
      <c r="E85" t="s">
        <v>821</v>
      </c>
      <c r="F85" t="s">
        <v>730</v>
      </c>
      <c r="G85" t="s">
        <v>633</v>
      </c>
      <c r="H85" t="s">
        <v>634</v>
      </c>
      <c r="I85" t="s">
        <v>635</v>
      </c>
      <c r="J85" t="s">
        <v>636</v>
      </c>
      <c r="K85" t="s">
        <v>637</v>
      </c>
      <c r="L85" t="s">
        <v>638</v>
      </c>
      <c r="M85" t="s">
        <v>639</v>
      </c>
      <c r="N85" t="s">
        <v>640</v>
      </c>
      <c r="O85" t="s">
        <v>641</v>
      </c>
      <c r="P85" t="s">
        <v>642</v>
      </c>
      <c r="Q85" t="s">
        <v>643</v>
      </c>
      <c r="R85" t="s">
        <v>644</v>
      </c>
      <c r="S85" t="s">
        <v>645</v>
      </c>
      <c r="T85" t="s">
        <v>646</v>
      </c>
      <c r="U85" t="s">
        <v>647</v>
      </c>
      <c r="V85" t="s">
        <v>648</v>
      </c>
      <c r="W85" t="s">
        <v>649</v>
      </c>
      <c r="X85" t="s">
        <v>650</v>
      </c>
      <c r="Y85" t="s">
        <v>651</v>
      </c>
      <c r="Z85" t="s">
        <v>652</v>
      </c>
      <c r="AA85" t="s">
        <v>653</v>
      </c>
      <c r="AB85" t="s">
        <v>654</v>
      </c>
      <c r="AC85" t="s">
        <v>655</v>
      </c>
      <c r="AD85" t="s">
        <v>656</v>
      </c>
      <c r="AE85" t="s">
        <v>657</v>
      </c>
      <c r="AF85" t="s">
        <v>658</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t="s">
        <v>686</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t="s">
        <v>822</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t="s">
        <v>688</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5565545.2699999996</v>
      </c>
      <c r="C119" s="131">
        <f t="shared" ref="C119:BK119" si="0">IFERROR(INDEX(C$3:C$117,MATCH($A$119,$A$3:$A$117,0),1),0)</f>
        <v>5165858.92</v>
      </c>
      <c r="D119" s="131">
        <f t="shared" si="0"/>
        <v>3800990.83</v>
      </c>
      <c r="E119" s="131">
        <f t="shared" si="0"/>
        <v>3335773.26</v>
      </c>
      <c r="F119" s="131">
        <f t="shared" si="0"/>
        <v>2229520.2599999998</v>
      </c>
      <c r="G119" s="131">
        <f t="shared" si="0"/>
        <v>1712044.37</v>
      </c>
      <c r="H119" s="131">
        <f t="shared" si="0"/>
        <v>1282509.6499999999</v>
      </c>
      <c r="I119" s="131">
        <f t="shared" si="0"/>
        <v>2346540.5099999998</v>
      </c>
      <c r="J119" s="131">
        <f t="shared" si="0"/>
        <v>1423288.88</v>
      </c>
      <c r="K119" s="131">
        <f t="shared" si="0"/>
        <v>1460276.34</v>
      </c>
      <c r="L119" s="131">
        <f t="shared" si="0"/>
        <v>2138503.36</v>
      </c>
      <c r="M119" s="131">
        <f t="shared" si="0"/>
        <v>2015780.65</v>
      </c>
      <c r="N119" s="131">
        <f t="shared" si="0"/>
        <v>2451609.87</v>
      </c>
      <c r="O119" s="131">
        <f t="shared" si="0"/>
        <v>2216947.3199999998</v>
      </c>
      <c r="P119" s="131">
        <f t="shared" si="0"/>
        <v>1674804.36</v>
      </c>
      <c r="Q119" s="131">
        <f t="shared" si="0"/>
        <v>1520272.31</v>
      </c>
      <c r="R119" s="131">
        <f t="shared" si="0"/>
        <v>2001593.25</v>
      </c>
      <c r="S119" s="131">
        <f t="shared" si="0"/>
        <v>2013908.01</v>
      </c>
      <c r="T119" s="131">
        <f t="shared" si="0"/>
        <v>1439823.29</v>
      </c>
      <c r="U119" s="131">
        <f t="shared" si="0"/>
        <v>1298127.82</v>
      </c>
      <c r="V119" s="131">
        <f t="shared" si="0"/>
        <v>1679773.05</v>
      </c>
      <c r="W119" s="131">
        <f t="shared" si="0"/>
        <v>1754993.06</v>
      </c>
      <c r="X119" s="131">
        <f t="shared" si="0"/>
        <v>953439.63</v>
      </c>
      <c r="Y119" s="131">
        <f t="shared" si="0"/>
        <v>812092.27</v>
      </c>
      <c r="Z119" s="131">
        <f t="shared" si="0"/>
        <v>498195.71</v>
      </c>
      <c r="AA119" s="131">
        <f t="shared" si="0"/>
        <v>609655.44999999995</v>
      </c>
      <c r="AB119" s="131">
        <f t="shared" si="0"/>
        <v>693177.65</v>
      </c>
      <c r="AC119" s="131">
        <f t="shared" si="0"/>
        <v>670551</v>
      </c>
      <c r="AD119" s="131">
        <f t="shared" si="0"/>
        <v>1332267.3</v>
      </c>
      <c r="AE119" s="131">
        <f t="shared" si="0"/>
        <v>1629129.6</v>
      </c>
      <c r="AF119" s="131">
        <f t="shared" si="0"/>
        <v>1897719.18</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2040</v>
      </c>
      <c r="K120" s="131">
        <f t="shared" si="1"/>
        <v>4080</v>
      </c>
      <c r="L120" s="131">
        <f t="shared" si="1"/>
        <v>0</v>
      </c>
      <c r="M120" s="131">
        <f t="shared" si="1"/>
        <v>0</v>
      </c>
      <c r="N120" s="131">
        <f t="shared" si="1"/>
        <v>0</v>
      </c>
      <c r="O120" s="131">
        <f t="shared" si="1"/>
        <v>0</v>
      </c>
      <c r="P120" s="131">
        <f t="shared" si="1"/>
        <v>0</v>
      </c>
      <c r="Q120" s="131">
        <f t="shared" si="1"/>
        <v>490</v>
      </c>
      <c r="R120" s="131">
        <f t="shared" si="1"/>
        <v>490</v>
      </c>
      <c r="S120" s="131">
        <f t="shared" si="1"/>
        <v>490</v>
      </c>
      <c r="T120" s="131">
        <f t="shared" si="1"/>
        <v>490</v>
      </c>
      <c r="U120" s="131">
        <f t="shared" si="1"/>
        <v>980</v>
      </c>
      <c r="V120" s="131">
        <f t="shared" si="1"/>
        <v>980</v>
      </c>
      <c r="W120" s="131">
        <f t="shared" si="1"/>
        <v>1960</v>
      </c>
      <c r="X120" s="131">
        <f t="shared" si="1"/>
        <v>1960</v>
      </c>
      <c r="Y120" s="131">
        <f t="shared" si="1"/>
        <v>1960</v>
      </c>
      <c r="Z120" s="131">
        <f t="shared" si="1"/>
        <v>1960</v>
      </c>
      <c r="AA120" s="131">
        <f t="shared" si="1"/>
        <v>0</v>
      </c>
      <c r="AB120" s="131">
        <f t="shared" si="1"/>
        <v>0</v>
      </c>
      <c r="AC120" s="131">
        <f t="shared" si="1"/>
        <v>10000</v>
      </c>
      <c r="AD120" s="131">
        <f t="shared" si="1"/>
        <v>10000</v>
      </c>
      <c r="AE120" s="131">
        <f t="shared" si="1"/>
        <v>10000</v>
      </c>
      <c r="AF120" s="131">
        <f t="shared" si="1"/>
        <v>3000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7692.53</v>
      </c>
      <c r="P121" s="131">
        <f t="shared" si="2"/>
        <v>0</v>
      </c>
      <c r="Q121" s="131">
        <f t="shared" si="2"/>
        <v>0</v>
      </c>
      <c r="R121" s="131">
        <f t="shared" si="2"/>
        <v>90000</v>
      </c>
      <c r="S121" s="131">
        <f t="shared" si="2"/>
        <v>90000</v>
      </c>
      <c r="T121" s="131">
        <f t="shared" si="2"/>
        <v>223206.6</v>
      </c>
      <c r="U121" s="131">
        <f t="shared" si="2"/>
        <v>90000</v>
      </c>
      <c r="V121" s="131">
        <f t="shared" si="2"/>
        <v>104340</v>
      </c>
      <c r="W121" s="131">
        <f t="shared" si="2"/>
        <v>14340</v>
      </c>
      <c r="X121" s="131">
        <f t="shared" si="2"/>
        <v>14340</v>
      </c>
      <c r="Y121" s="131">
        <f t="shared" si="2"/>
        <v>14340</v>
      </c>
      <c r="Z121" s="131">
        <f t="shared" si="2"/>
        <v>14340</v>
      </c>
      <c r="AA121" s="131">
        <f t="shared" si="2"/>
        <v>14340</v>
      </c>
      <c r="AB121" s="131">
        <f t="shared" si="2"/>
        <v>14340</v>
      </c>
      <c r="AC121" s="131">
        <f t="shared" si="2"/>
        <v>14340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88206.6</v>
      </c>
      <c r="S122" s="131">
        <f>IFERROR(INDEX(S$3:S$117,MATCH($A$122,$A3:$A$117,0),1),0)</f>
        <v>110706.6</v>
      </c>
      <c r="T122" s="131">
        <f>IFERROR(INDEX(T$3:T$117,MATCH($A$122,$A3:$A$117,0),1),0)</f>
        <v>0</v>
      </c>
      <c r="U122" s="131">
        <f>IFERROR(INDEX(U$3:U$117,MATCH($A$122,$A3:$A$117,0),1),0)</f>
        <v>155706.6</v>
      </c>
      <c r="V122" s="131">
        <f>IFERROR(INDEX(V$3:V$117,MATCH($A$122,$A3:$A$117,0),1),0)</f>
        <v>210308.65</v>
      </c>
      <c r="W122" s="131">
        <f>IFERROR(INDEX(W$3:W$117,MATCH($A$122,$A3:$A$117,0),1),0)</f>
        <v>35687.050000000003</v>
      </c>
      <c r="X122" s="131">
        <f>IFERROR(INDEX(X$3:X$117,MATCH($A$122,$A3:$A$117,0),1),0)</f>
        <v>39272.050000000003</v>
      </c>
      <c r="Y122" s="131">
        <f>IFERROR(INDEX(Y$3:Y$117,MATCH($A$122,$A3:$A$117,0),1),0)</f>
        <v>42857.05</v>
      </c>
      <c r="Z122" s="131">
        <f>IFERROR(INDEX(Z$3:Z$117,MATCH($A$122,$A3:$A$117,0),1),0)</f>
        <v>46442.05</v>
      </c>
      <c r="AA122" s="131">
        <f>IFERROR(INDEX(AA$3:AA$117,MATCH($A$122,$A3:$A$117,0),1),0)</f>
        <v>50027.05</v>
      </c>
      <c r="AB122" s="131">
        <f>IFERROR(INDEX(AB$3:AB$117,MATCH($A$122,$A3:$A$117,0),1),0)</f>
        <v>53612.05</v>
      </c>
      <c r="AC122" s="131">
        <f>IFERROR(INDEX(AC$3:AC$117,MATCH($A$122,$A3:$A$117,0),1),0)</f>
        <v>57197</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5565545.2699999996</v>
      </c>
      <c r="C123" s="80">
        <f t="shared" ref="C123:BB123" si="3">C119+C120+C121</f>
        <v>5165858.92</v>
      </c>
      <c r="D123" s="80">
        <f t="shared" si="3"/>
        <v>3800990.83</v>
      </c>
      <c r="E123" s="80">
        <f t="shared" si="3"/>
        <v>3335773.26</v>
      </c>
      <c r="F123" s="80">
        <f t="shared" si="3"/>
        <v>2229520.2599999998</v>
      </c>
      <c r="G123" s="80">
        <f t="shared" si="3"/>
        <v>1712044.37</v>
      </c>
      <c r="H123" s="80">
        <f t="shared" si="3"/>
        <v>1282509.6499999999</v>
      </c>
      <c r="I123" s="80">
        <f t="shared" si="3"/>
        <v>2346540.5099999998</v>
      </c>
      <c r="J123" s="80">
        <f t="shared" si="3"/>
        <v>1425328.88</v>
      </c>
      <c r="K123" s="80">
        <f t="shared" si="3"/>
        <v>1464356.34</v>
      </c>
      <c r="L123" s="80">
        <f t="shared" si="3"/>
        <v>2138503.36</v>
      </c>
      <c r="M123" s="80">
        <f t="shared" si="3"/>
        <v>2015780.65</v>
      </c>
      <c r="N123" s="80">
        <f t="shared" si="3"/>
        <v>2451609.87</v>
      </c>
      <c r="O123" s="80">
        <f t="shared" si="3"/>
        <v>2224639.8499999996</v>
      </c>
      <c r="P123" s="80">
        <f t="shared" si="3"/>
        <v>1674804.36</v>
      </c>
      <c r="Q123" s="80">
        <f t="shared" si="3"/>
        <v>1520762.31</v>
      </c>
      <c r="R123" s="80">
        <f t="shared" si="3"/>
        <v>2092083.25</v>
      </c>
      <c r="S123" s="80">
        <f t="shared" si="3"/>
        <v>2104398.0099999998</v>
      </c>
      <c r="T123" s="80">
        <f t="shared" si="3"/>
        <v>1663519.8900000001</v>
      </c>
      <c r="U123" s="80">
        <f t="shared" si="3"/>
        <v>1389107.82</v>
      </c>
      <c r="V123" s="80">
        <f t="shared" si="3"/>
        <v>1785093.05</v>
      </c>
      <c r="W123" s="80">
        <f t="shared" si="3"/>
        <v>1771293.06</v>
      </c>
      <c r="X123" s="80">
        <f t="shared" si="3"/>
        <v>969739.63</v>
      </c>
      <c r="Y123" s="80">
        <f t="shared" si="3"/>
        <v>828392.27</v>
      </c>
      <c r="Z123" s="80">
        <f t="shared" si="3"/>
        <v>514495.71</v>
      </c>
      <c r="AA123" s="80">
        <f t="shared" si="3"/>
        <v>623995.44999999995</v>
      </c>
      <c r="AB123" s="80">
        <f t="shared" si="3"/>
        <v>707517.65</v>
      </c>
      <c r="AC123" s="80">
        <f t="shared" si="3"/>
        <v>694891</v>
      </c>
      <c r="AD123" s="80">
        <f t="shared" si="3"/>
        <v>1342267.3</v>
      </c>
      <c r="AE123" s="80">
        <f t="shared" si="3"/>
        <v>1639129.6</v>
      </c>
      <c r="AF123" s="80">
        <f t="shared" si="3"/>
        <v>1900719.18</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88206.6</v>
      </c>
      <c r="S124" s="80">
        <f t="shared" si="5"/>
        <v>110706.6</v>
      </c>
      <c r="T124" s="80">
        <f t="shared" si="5"/>
        <v>0</v>
      </c>
      <c r="U124" s="80">
        <f t="shared" si="5"/>
        <v>155706.6</v>
      </c>
      <c r="V124" s="80">
        <f t="shared" si="5"/>
        <v>210308.65</v>
      </c>
      <c r="W124" s="80">
        <f t="shared" si="5"/>
        <v>35687.050000000003</v>
      </c>
      <c r="X124" s="80">
        <f t="shared" si="5"/>
        <v>39272.050000000003</v>
      </c>
      <c r="Y124" s="80">
        <f t="shared" si="5"/>
        <v>42857.05</v>
      </c>
      <c r="Z124" s="80">
        <f t="shared" si="5"/>
        <v>46442.05</v>
      </c>
      <c r="AA124" s="80">
        <f t="shared" si="5"/>
        <v>50027.05</v>
      </c>
      <c r="AB124" s="80">
        <f t="shared" si="5"/>
        <v>53612.05</v>
      </c>
      <c r="AC124" s="80">
        <f t="shared" si="5"/>
        <v>57197</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5565545.2699999996</v>
      </c>
      <c r="C125" s="82">
        <f t="shared" ref="C125:BK125" si="6">SUM(C123:C124)</f>
        <v>5165858.92</v>
      </c>
      <c r="D125" s="82">
        <f t="shared" si="6"/>
        <v>3800990.83</v>
      </c>
      <c r="E125" s="82">
        <f t="shared" si="6"/>
        <v>3335773.26</v>
      </c>
      <c r="F125" s="82">
        <f t="shared" si="6"/>
        <v>2229520.2599999998</v>
      </c>
      <c r="G125" s="82">
        <f t="shared" si="6"/>
        <v>1712044.37</v>
      </c>
      <c r="H125" s="82">
        <f t="shared" si="6"/>
        <v>1282509.6499999999</v>
      </c>
      <c r="I125" s="82">
        <f t="shared" si="6"/>
        <v>2346540.5099999998</v>
      </c>
      <c r="J125" s="82">
        <f t="shared" si="6"/>
        <v>1425328.88</v>
      </c>
      <c r="K125" s="82">
        <f t="shared" si="6"/>
        <v>1464356.34</v>
      </c>
      <c r="L125" s="82">
        <f t="shared" si="6"/>
        <v>2138503.36</v>
      </c>
      <c r="M125" s="82">
        <f t="shared" si="6"/>
        <v>2015780.65</v>
      </c>
      <c r="N125" s="82">
        <f t="shared" si="6"/>
        <v>2451609.87</v>
      </c>
      <c r="O125" s="82">
        <f t="shared" si="6"/>
        <v>2224639.8499999996</v>
      </c>
      <c r="P125" s="82">
        <f t="shared" si="6"/>
        <v>1674804.36</v>
      </c>
      <c r="Q125" s="82">
        <f t="shared" si="6"/>
        <v>1520762.31</v>
      </c>
      <c r="R125" s="82">
        <f t="shared" si="6"/>
        <v>2180289.85</v>
      </c>
      <c r="S125" s="82">
        <f t="shared" si="6"/>
        <v>2215104.61</v>
      </c>
      <c r="T125" s="82">
        <f t="shared" si="6"/>
        <v>1663519.8900000001</v>
      </c>
      <c r="U125" s="82">
        <f t="shared" si="6"/>
        <v>1544814.4200000002</v>
      </c>
      <c r="V125" s="82">
        <f t="shared" si="6"/>
        <v>1995401.7</v>
      </c>
      <c r="W125" s="82">
        <f t="shared" si="6"/>
        <v>1806980.11</v>
      </c>
      <c r="X125" s="82">
        <f t="shared" si="6"/>
        <v>1009011.68</v>
      </c>
      <c r="Y125" s="82">
        <f t="shared" si="6"/>
        <v>871249.32000000007</v>
      </c>
      <c r="Z125" s="82">
        <f t="shared" si="6"/>
        <v>560937.76</v>
      </c>
      <c r="AA125" s="82">
        <f t="shared" si="6"/>
        <v>674022.5</v>
      </c>
      <c r="AB125" s="82">
        <f t="shared" si="6"/>
        <v>761129.70000000007</v>
      </c>
      <c r="AC125" s="82">
        <f t="shared" si="6"/>
        <v>752088</v>
      </c>
      <c r="AD125" s="82">
        <f t="shared" si="6"/>
        <v>1342267.3</v>
      </c>
      <c r="AE125" s="82">
        <f t="shared" si="6"/>
        <v>1639129.6</v>
      </c>
      <c r="AF125" s="82">
        <f t="shared" si="6"/>
        <v>1900719.18</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14420223.1</v>
      </c>
      <c r="C131">
        <v>14645719.35</v>
      </c>
      <c r="D131">
        <v>17558475.16</v>
      </c>
      <c r="E131">
        <v>10069312.83</v>
      </c>
      <c r="F131">
        <v>11535333.050000001</v>
      </c>
      <c r="G131">
        <v>11963321.9</v>
      </c>
      <c r="H131">
        <v>12444011.460000001</v>
      </c>
      <c r="I131">
        <v>8974016.4700000007</v>
      </c>
      <c r="J131">
        <v>7744842.54</v>
      </c>
      <c r="K131">
        <v>8143237.04</v>
      </c>
      <c r="L131">
        <v>10366785.83</v>
      </c>
      <c r="M131">
        <v>7617233.25</v>
      </c>
      <c r="N131">
        <v>7751360.0800000001</v>
      </c>
      <c r="O131">
        <v>7618383.4699999997</v>
      </c>
      <c r="P131">
        <v>8078022.04</v>
      </c>
      <c r="Q131">
        <v>6657063.8700000001</v>
      </c>
      <c r="R131">
        <v>6741474.1500000004</v>
      </c>
      <c r="S131">
        <v>6433574.7300000004</v>
      </c>
      <c r="T131">
        <v>7151126.2000000002</v>
      </c>
      <c r="U131">
        <v>5513984.5099999998</v>
      </c>
      <c r="V131">
        <v>4966989.67</v>
      </c>
      <c r="W131">
        <v>4899061.03</v>
      </c>
      <c r="X131">
        <v>5362430.5999999996</v>
      </c>
      <c r="Y131">
        <v>3920904.32</v>
      </c>
      <c r="Z131">
        <v>3873489.99</v>
      </c>
      <c r="AA131">
        <v>3979439.39</v>
      </c>
      <c r="AB131">
        <v>4369569.95</v>
      </c>
      <c r="AC131">
        <v>3323356</v>
      </c>
      <c r="AD131">
        <v>3318812.33</v>
      </c>
      <c r="AE131">
        <v>3954022.15</v>
      </c>
      <c r="AF131">
        <v>3520026.87</v>
      </c>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14420223.1</v>
      </c>
      <c r="C132">
        <v>14645719.35</v>
      </c>
      <c r="D132">
        <v>17558475.16</v>
      </c>
      <c r="E132">
        <v>10069312.83</v>
      </c>
      <c r="F132">
        <v>11535333.050000001</v>
      </c>
      <c r="G132">
        <v>11963321.9</v>
      </c>
      <c r="H132">
        <v>12444011.460000001</v>
      </c>
      <c r="I132">
        <v>8974016.4700000007</v>
      </c>
      <c r="J132">
        <v>7744842.54</v>
      </c>
      <c r="K132">
        <v>8143237.04</v>
      </c>
      <c r="L132">
        <v>10366785.83</v>
      </c>
      <c r="M132">
        <v>7617233.25</v>
      </c>
      <c r="N132">
        <v>7751360.0800000001</v>
      </c>
      <c r="O132">
        <v>7618383.4699999997</v>
      </c>
      <c r="P132">
        <v>8078022.04</v>
      </c>
      <c r="Q132">
        <v>6657063.8700000001</v>
      </c>
      <c r="R132">
        <v>6741474.1500000004</v>
      </c>
      <c r="S132">
        <v>6433574.7300000004</v>
      </c>
      <c r="T132">
        <v>7151126.2000000002</v>
      </c>
      <c r="U132">
        <v>5513984.5099999998</v>
      </c>
      <c r="V132">
        <v>4966989.67</v>
      </c>
      <c r="W132">
        <v>4899061.03</v>
      </c>
      <c r="X132">
        <v>5362430.5999999996</v>
      </c>
      <c r="Y132">
        <v>3920904.32</v>
      </c>
      <c r="Z132">
        <v>3873489.99</v>
      </c>
      <c r="AA132">
        <v>3979439.39</v>
      </c>
      <c r="AB132">
        <v>4369569.95</v>
      </c>
      <c r="AC132">
        <v>3323356</v>
      </c>
      <c r="AD132">
        <v>3318812.33</v>
      </c>
      <c r="AE132">
        <v>3954022.15</v>
      </c>
      <c r="AF132">
        <v>3520026.87</v>
      </c>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349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1402</v>
      </c>
      <c r="AD133">
        <v>1264.51</v>
      </c>
      <c r="AE133">
        <v>904.73</v>
      </c>
      <c r="AF133">
        <v>850.04</v>
      </c>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350</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1402</v>
      </c>
      <c r="AD134">
        <v>1264.51</v>
      </c>
      <c r="AE134">
        <v>904.73</v>
      </c>
      <c r="AF134">
        <v>850.04</v>
      </c>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311</v>
      </c>
      <c r="B135">
        <v>25167.93</v>
      </c>
      <c r="C135">
        <v>36634.160000000003</v>
      </c>
      <c r="D135">
        <v>15235.5</v>
      </c>
      <c r="E135">
        <v>6476.11</v>
      </c>
      <c r="F135">
        <v>3964.12</v>
      </c>
      <c r="G135">
        <v>2542.06</v>
      </c>
      <c r="H135">
        <v>11586.91</v>
      </c>
      <c r="I135">
        <v>9872.24</v>
      </c>
      <c r="J135">
        <v>22070.9</v>
      </c>
      <c r="K135">
        <v>3261.08</v>
      </c>
      <c r="L135">
        <v>4691.76</v>
      </c>
      <c r="M135">
        <v>8028.12</v>
      </c>
      <c r="N135">
        <v>13500.17</v>
      </c>
      <c r="O135">
        <v>10210.17</v>
      </c>
      <c r="P135">
        <v>13695.17</v>
      </c>
      <c r="Q135">
        <v>7932.84</v>
      </c>
      <c r="R135">
        <v>13474.43</v>
      </c>
      <c r="S135">
        <v>17882.21</v>
      </c>
      <c r="T135">
        <v>12054.78</v>
      </c>
      <c r="U135">
        <v>5963.46</v>
      </c>
      <c r="V135">
        <v>5273.81</v>
      </c>
      <c r="W135">
        <v>12070.37</v>
      </c>
      <c r="X135">
        <v>23627</v>
      </c>
      <c r="Y135">
        <v>20484.89</v>
      </c>
      <c r="Z135">
        <v>22945.33</v>
      </c>
      <c r="AA135">
        <v>4895.1400000000003</v>
      </c>
      <c r="AB135">
        <v>13152.25</v>
      </c>
      <c r="AC135">
        <v>3478</v>
      </c>
      <c r="AD135">
        <v>5501.47</v>
      </c>
      <c r="AE135">
        <v>3838.37</v>
      </c>
      <c r="AF135">
        <v>4737.8500000000004</v>
      </c>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351</v>
      </c>
      <c r="B136">
        <v>14445391.029999999</v>
      </c>
      <c r="C136">
        <v>14682353.51</v>
      </c>
      <c r="D136">
        <v>17573710.66</v>
      </c>
      <c r="E136">
        <v>10075788.939999999</v>
      </c>
      <c r="F136">
        <v>11539297.17</v>
      </c>
      <c r="G136">
        <v>11965863.970000001</v>
      </c>
      <c r="H136">
        <v>12455598.380000001</v>
      </c>
      <c r="I136">
        <v>8983888.7100000009</v>
      </c>
      <c r="J136">
        <v>7766913.4500000002</v>
      </c>
      <c r="K136">
        <v>8146498.1200000001</v>
      </c>
      <c r="L136">
        <v>10371477.59</v>
      </c>
      <c r="M136">
        <v>7625261.3700000001</v>
      </c>
      <c r="N136">
        <v>7764860.25</v>
      </c>
      <c r="O136">
        <v>7628593.6399999997</v>
      </c>
      <c r="P136">
        <v>8091717.2000000002</v>
      </c>
      <c r="Q136">
        <v>6664996.7000000002</v>
      </c>
      <c r="R136">
        <v>6754948.5800000001</v>
      </c>
      <c r="S136">
        <v>6451456.9400000004</v>
      </c>
      <c r="T136">
        <v>7163180.9900000002</v>
      </c>
      <c r="U136">
        <v>5519947.96</v>
      </c>
      <c r="V136">
        <v>4972263.4800000004</v>
      </c>
      <c r="W136">
        <v>4911131.4000000004</v>
      </c>
      <c r="X136">
        <v>5386057.5899999999</v>
      </c>
      <c r="Y136">
        <v>3941389.21</v>
      </c>
      <c r="Z136">
        <v>3896435.31</v>
      </c>
      <c r="AA136">
        <v>3984334.53</v>
      </c>
      <c r="AB136">
        <v>4379151.2</v>
      </c>
      <c r="AC136">
        <v>3328236</v>
      </c>
      <c r="AD136">
        <v>3325578.31</v>
      </c>
      <c r="AE136">
        <v>3958765.25</v>
      </c>
      <c r="AF136">
        <v>3525614.76</v>
      </c>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534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352</v>
      </c>
      <c r="B138">
        <v>12516520.68</v>
      </c>
      <c r="C138">
        <v>12643672.16</v>
      </c>
      <c r="D138">
        <v>15326442.99</v>
      </c>
      <c r="E138">
        <v>8563360.1500000004</v>
      </c>
      <c r="F138">
        <v>9985634.4900000002</v>
      </c>
      <c r="G138">
        <v>10405065.630000001</v>
      </c>
      <c r="H138">
        <v>10943791.109999999</v>
      </c>
      <c r="I138">
        <v>7832782.2999999998</v>
      </c>
      <c r="J138">
        <v>6799138.1699999999</v>
      </c>
      <c r="K138">
        <v>7020186</v>
      </c>
      <c r="L138">
        <v>9088268.2300000004</v>
      </c>
      <c r="M138">
        <v>6550016.1200000001</v>
      </c>
      <c r="N138">
        <v>6686740.5999999996</v>
      </c>
      <c r="O138">
        <v>6621197.9199999999</v>
      </c>
      <c r="P138">
        <v>7059717.3099999996</v>
      </c>
      <c r="Q138">
        <v>5728799.0899999999</v>
      </c>
      <c r="R138">
        <v>5851135.79</v>
      </c>
      <c r="S138">
        <v>5646996.0300000003</v>
      </c>
      <c r="T138">
        <v>6249886.7400000002</v>
      </c>
      <c r="U138">
        <v>4753715.41</v>
      </c>
      <c r="V138">
        <v>4250300.29</v>
      </c>
      <c r="W138">
        <v>4234282.45</v>
      </c>
      <c r="X138">
        <v>4611086.8499999996</v>
      </c>
      <c r="Y138">
        <v>3377914.41</v>
      </c>
      <c r="Z138">
        <v>3335727.06</v>
      </c>
      <c r="AA138">
        <v>3444976.25</v>
      </c>
      <c r="AB138">
        <v>3822161.93</v>
      </c>
      <c r="AC138">
        <v>2915251</v>
      </c>
      <c r="AD138">
        <v>2886623.39</v>
      </c>
      <c r="AE138">
        <v>3451012.53</v>
      </c>
      <c r="AF138">
        <v>3099846.76</v>
      </c>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704</v>
      </c>
      <c r="B139">
        <v>12516520.68</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353</v>
      </c>
      <c r="B140">
        <v>1153215.53</v>
      </c>
      <c r="C140">
        <v>1048117.98</v>
      </c>
      <c r="D140">
        <v>1149016.96</v>
      </c>
      <c r="E140">
        <v>851859.5</v>
      </c>
      <c r="F140">
        <v>875427.12</v>
      </c>
      <c r="G140">
        <v>885176.08</v>
      </c>
      <c r="H140">
        <v>843063.5</v>
      </c>
      <c r="I140">
        <v>714691.28</v>
      </c>
      <c r="J140">
        <v>623166.39</v>
      </c>
      <c r="K140">
        <v>805142.33</v>
      </c>
      <c r="L140">
        <v>810172.48</v>
      </c>
      <c r="M140">
        <v>718302.89</v>
      </c>
      <c r="N140">
        <v>708127.91</v>
      </c>
      <c r="O140">
        <v>688255.16</v>
      </c>
      <c r="P140">
        <v>698692.27</v>
      </c>
      <c r="Q140">
        <v>635563.04</v>
      </c>
      <c r="R140">
        <v>628085.37</v>
      </c>
      <c r="S140">
        <v>589186.28</v>
      </c>
      <c r="T140">
        <v>644627.31000000006</v>
      </c>
      <c r="U140">
        <v>578721.39</v>
      </c>
      <c r="V140">
        <v>553583.28</v>
      </c>
      <c r="W140">
        <v>521152.23</v>
      </c>
      <c r="X140">
        <v>591918.30000000005</v>
      </c>
      <c r="Y140">
        <v>443953.93</v>
      </c>
      <c r="Z140">
        <v>456585.9</v>
      </c>
      <c r="AA140">
        <v>422940.39</v>
      </c>
      <c r="AB140">
        <v>427092.35</v>
      </c>
      <c r="AC140">
        <v>360554</v>
      </c>
      <c r="AD140">
        <v>346359.87</v>
      </c>
      <c r="AE140">
        <v>399511.14</v>
      </c>
      <c r="AF140">
        <v>349068.88</v>
      </c>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354</v>
      </c>
      <c r="B141">
        <v>919853.23</v>
      </c>
      <c r="C141">
        <v>841153.56</v>
      </c>
      <c r="D141">
        <v>853398.73</v>
      </c>
      <c r="E141">
        <v>666859.06000000006</v>
      </c>
      <c r="F141">
        <v>710362.7</v>
      </c>
      <c r="G141">
        <v>682914.32</v>
      </c>
      <c r="H141">
        <v>670598.31999999995</v>
      </c>
      <c r="I141">
        <v>570058.47</v>
      </c>
      <c r="J141">
        <v>488125.03</v>
      </c>
      <c r="K141">
        <v>618800.84</v>
      </c>
      <c r="L141">
        <v>650730.88</v>
      </c>
      <c r="M141">
        <v>593529.61</v>
      </c>
      <c r="N141">
        <v>572201.12</v>
      </c>
      <c r="O141">
        <v>564622.68999999994</v>
      </c>
      <c r="P141">
        <v>584945.61</v>
      </c>
      <c r="Q141">
        <v>518790.02</v>
      </c>
      <c r="R141">
        <v>514834.71</v>
      </c>
      <c r="S141">
        <v>485464.57</v>
      </c>
      <c r="T141">
        <v>518649.55</v>
      </c>
      <c r="U141">
        <v>475177.32</v>
      </c>
      <c r="V141">
        <v>429410.94</v>
      </c>
      <c r="W141">
        <v>403606.6</v>
      </c>
      <c r="X141">
        <v>537270.51</v>
      </c>
      <c r="Y141">
        <v>291718.49</v>
      </c>
      <c r="Z141">
        <v>344557.59</v>
      </c>
      <c r="AA141">
        <v>331260.44</v>
      </c>
      <c r="AB141">
        <v>343852.22</v>
      </c>
      <c r="AC141">
        <v>262829</v>
      </c>
      <c r="AD141">
        <v>264418.90999999997</v>
      </c>
      <c r="AE141">
        <v>315779.3</v>
      </c>
      <c r="AF141">
        <v>266386.75</v>
      </c>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355</v>
      </c>
      <c r="B142">
        <v>233362.3</v>
      </c>
      <c r="C142">
        <v>206964.42</v>
      </c>
      <c r="D142">
        <v>295618.23</v>
      </c>
      <c r="E142">
        <v>185000.44</v>
      </c>
      <c r="F142">
        <v>165064.41</v>
      </c>
      <c r="G142">
        <v>202261.77</v>
      </c>
      <c r="H142">
        <v>172465.18</v>
      </c>
      <c r="I142">
        <v>144632.81</v>
      </c>
      <c r="J142">
        <v>135041.35999999999</v>
      </c>
      <c r="K142">
        <v>186341.49</v>
      </c>
      <c r="L142">
        <v>159441.60000000001</v>
      </c>
      <c r="M142">
        <v>124773.28</v>
      </c>
      <c r="N142">
        <v>135926.79</v>
      </c>
      <c r="O142">
        <v>123632.47</v>
      </c>
      <c r="P142">
        <v>113746.66</v>
      </c>
      <c r="Q142">
        <v>116773.02</v>
      </c>
      <c r="R142">
        <v>113250.66</v>
      </c>
      <c r="S142">
        <v>103721.71</v>
      </c>
      <c r="T142">
        <v>125977.76</v>
      </c>
      <c r="U142">
        <v>103544.07</v>
      </c>
      <c r="V142">
        <v>124172.34</v>
      </c>
      <c r="W142">
        <v>117545.63</v>
      </c>
      <c r="X142">
        <v>54647.79</v>
      </c>
      <c r="Y142">
        <v>152235.44</v>
      </c>
      <c r="Z142">
        <v>112028.31</v>
      </c>
      <c r="AA142">
        <v>91679.95</v>
      </c>
      <c r="AB142">
        <v>83240.13</v>
      </c>
      <c r="AC142">
        <v>97725</v>
      </c>
      <c r="AD142">
        <v>81940.960000000006</v>
      </c>
      <c r="AE142">
        <v>83731.839999999997</v>
      </c>
      <c r="AF142">
        <v>82682.12</v>
      </c>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705</v>
      </c>
      <c r="B143">
        <v>-734.73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535</v>
      </c>
      <c r="B144">
        <v>13669001.48</v>
      </c>
      <c r="C144">
        <v>13691790.140000001</v>
      </c>
      <c r="D144">
        <v>16475459.949999999</v>
      </c>
      <c r="E144">
        <v>9415219.6400000006</v>
      </c>
      <c r="F144">
        <v>10861061.609999999</v>
      </c>
      <c r="G144">
        <v>11290241.710000001</v>
      </c>
      <c r="H144">
        <v>11786854.609999999</v>
      </c>
      <c r="I144">
        <v>8547473.5800000001</v>
      </c>
      <c r="J144">
        <v>7422304.5499999998</v>
      </c>
      <c r="K144">
        <v>7825328.3200000003</v>
      </c>
      <c r="L144">
        <v>9898440.7100000009</v>
      </c>
      <c r="M144">
        <v>7268319.0099999998</v>
      </c>
      <c r="N144">
        <v>7394868.5</v>
      </c>
      <c r="O144">
        <v>7309453.0800000001</v>
      </c>
      <c r="P144">
        <v>7758409.5800000001</v>
      </c>
      <c r="Q144">
        <v>6364362.1299999999</v>
      </c>
      <c r="R144">
        <v>6479221.1600000001</v>
      </c>
      <c r="S144">
        <v>6236182.3099999996</v>
      </c>
      <c r="T144">
        <v>6894514.0700000003</v>
      </c>
      <c r="U144">
        <v>5332436.8</v>
      </c>
      <c r="V144">
        <v>4803883.57</v>
      </c>
      <c r="W144">
        <v>4755434.68</v>
      </c>
      <c r="X144">
        <v>5203005.1399999997</v>
      </c>
      <c r="Y144">
        <v>3821868.33</v>
      </c>
      <c r="Z144">
        <v>3792312.96</v>
      </c>
      <c r="AA144">
        <v>3867916.64</v>
      </c>
      <c r="AB144">
        <v>4249254.28</v>
      </c>
      <c r="AC144">
        <v>3275805</v>
      </c>
      <c r="AD144">
        <v>3232983.25</v>
      </c>
      <c r="AE144">
        <v>3850523.66</v>
      </c>
      <c r="AF144">
        <v>3448915.64</v>
      </c>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357</v>
      </c>
      <c r="B145">
        <v>0</v>
      </c>
      <c r="C145">
        <v>0</v>
      </c>
      <c r="D145">
        <v>27586.73</v>
      </c>
      <c r="E145">
        <v>22699.56</v>
      </c>
      <c r="F145">
        <v>23077.34</v>
      </c>
      <c r="G145">
        <v>23112.44</v>
      </c>
      <c r="H145">
        <v>20458.63</v>
      </c>
      <c r="I145">
        <v>24629.25</v>
      </c>
      <c r="J145">
        <v>6833.54</v>
      </c>
      <c r="K145">
        <v>49083.59</v>
      </c>
      <c r="L145">
        <v>16826.13</v>
      </c>
      <c r="M145">
        <v>9954.75</v>
      </c>
      <c r="N145">
        <v>4485.5600000000004</v>
      </c>
      <c r="O145">
        <v>7310.27</v>
      </c>
      <c r="P145">
        <v>846.98</v>
      </c>
      <c r="Q145">
        <v>1344.52</v>
      </c>
      <c r="R145">
        <v>1176.8399999999999</v>
      </c>
      <c r="S145">
        <v>8084.98</v>
      </c>
      <c r="T145">
        <v>6735.21</v>
      </c>
      <c r="U145">
        <v>8081.3</v>
      </c>
      <c r="V145">
        <v>0</v>
      </c>
      <c r="W145">
        <v>0</v>
      </c>
      <c r="X145">
        <v>0</v>
      </c>
      <c r="Y145">
        <v>0</v>
      </c>
      <c r="Z145">
        <v>0</v>
      </c>
      <c r="AA145">
        <v>0</v>
      </c>
      <c r="AB145">
        <v>0</v>
      </c>
      <c r="AC145">
        <v>0</v>
      </c>
      <c r="AD145">
        <v>0</v>
      </c>
      <c r="AE145">
        <v>0</v>
      </c>
      <c r="AF145">
        <v>0</v>
      </c>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358</v>
      </c>
      <c r="B146">
        <v>0</v>
      </c>
      <c r="C146">
        <v>0</v>
      </c>
      <c r="D146">
        <v>7954.13</v>
      </c>
      <c r="E146">
        <v>10322.64</v>
      </c>
      <c r="F146">
        <v>-255.3</v>
      </c>
      <c r="G146">
        <v>3904.49</v>
      </c>
      <c r="H146">
        <v>3682.15</v>
      </c>
      <c r="I146">
        <v>-751.66</v>
      </c>
      <c r="J146">
        <v>1355.05</v>
      </c>
      <c r="K146">
        <v>12.52</v>
      </c>
      <c r="L146">
        <v>4.53</v>
      </c>
      <c r="M146">
        <v>168.18</v>
      </c>
      <c r="N146">
        <v>-193.29</v>
      </c>
      <c r="O146">
        <v>-683.79</v>
      </c>
      <c r="P146">
        <v>-1297.8800000000001</v>
      </c>
      <c r="Q146">
        <v>2257.64</v>
      </c>
      <c r="R146">
        <v>156.4</v>
      </c>
      <c r="S146">
        <v>6550.9</v>
      </c>
      <c r="T146">
        <v>3103.81</v>
      </c>
      <c r="U146">
        <v>1256.48</v>
      </c>
      <c r="V146">
        <v>721.67</v>
      </c>
      <c r="W146">
        <v>2137.91</v>
      </c>
      <c r="X146">
        <v>599.5</v>
      </c>
      <c r="Y146">
        <v>543.19000000000005</v>
      </c>
      <c r="Z146">
        <v>805.09</v>
      </c>
      <c r="AA146">
        <v>1431.95</v>
      </c>
      <c r="AB146">
        <v>562.99</v>
      </c>
      <c r="AC146">
        <v>-2417</v>
      </c>
      <c r="AD146">
        <v>-1537.74</v>
      </c>
      <c r="AE146">
        <v>344.35</v>
      </c>
      <c r="AF146">
        <v>0</v>
      </c>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536</v>
      </c>
      <c r="B147">
        <v>0</v>
      </c>
      <c r="C147">
        <v>0</v>
      </c>
      <c r="D147">
        <v>7954.13</v>
      </c>
      <c r="E147">
        <v>10322.64</v>
      </c>
      <c r="F147">
        <v>-255.3</v>
      </c>
      <c r="G147">
        <v>3904.49</v>
      </c>
      <c r="H147">
        <v>3682.15</v>
      </c>
      <c r="I147">
        <v>-751.66</v>
      </c>
      <c r="J147">
        <v>1355.05</v>
      </c>
      <c r="K147">
        <v>12.52</v>
      </c>
      <c r="L147">
        <v>4.53</v>
      </c>
      <c r="M147">
        <v>168.18</v>
      </c>
      <c r="N147">
        <v>-193.29</v>
      </c>
      <c r="O147">
        <v>-683.79</v>
      </c>
      <c r="P147">
        <v>-1297.8800000000001</v>
      </c>
      <c r="Q147">
        <v>2257.64</v>
      </c>
      <c r="R147">
        <v>156.4</v>
      </c>
      <c r="S147">
        <v>6550.9</v>
      </c>
      <c r="T147">
        <v>3103.81</v>
      </c>
      <c r="U147">
        <v>1256.48</v>
      </c>
      <c r="V147">
        <v>721.67</v>
      </c>
      <c r="W147">
        <v>2137.91</v>
      </c>
      <c r="X147">
        <v>599.5</v>
      </c>
      <c r="Y147">
        <v>543.19000000000005</v>
      </c>
      <c r="Z147">
        <v>805.09</v>
      </c>
      <c r="AA147">
        <v>1431.95</v>
      </c>
      <c r="AB147">
        <v>562.99</v>
      </c>
      <c r="AC147">
        <v>-2417</v>
      </c>
      <c r="AD147">
        <v>-1537.74</v>
      </c>
      <c r="AE147">
        <v>344.35</v>
      </c>
      <c r="AF147">
        <v>0</v>
      </c>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538</v>
      </c>
      <c r="B148">
        <v>776389.54</v>
      </c>
      <c r="C148">
        <v>990563.37</v>
      </c>
      <c r="D148">
        <v>1133791.56</v>
      </c>
      <c r="E148">
        <v>693591.5</v>
      </c>
      <c r="F148">
        <v>701057.61</v>
      </c>
      <c r="G148">
        <v>702639.19</v>
      </c>
      <c r="H148">
        <v>692884.54</v>
      </c>
      <c r="I148">
        <v>460292.72</v>
      </c>
      <c r="J148">
        <v>352797.48</v>
      </c>
      <c r="K148">
        <v>370265.91</v>
      </c>
      <c r="L148">
        <v>489867.54</v>
      </c>
      <c r="M148">
        <v>367065.29</v>
      </c>
      <c r="N148">
        <v>374284.03</v>
      </c>
      <c r="O148">
        <v>325767.03999999998</v>
      </c>
      <c r="P148">
        <v>332856.71999999997</v>
      </c>
      <c r="Q148">
        <v>304236.74</v>
      </c>
      <c r="R148">
        <v>277060.65000000002</v>
      </c>
      <c r="S148">
        <v>229910.51</v>
      </c>
      <c r="T148">
        <v>278505.94</v>
      </c>
      <c r="U148">
        <v>196848.95</v>
      </c>
      <c r="V148">
        <v>169101.58</v>
      </c>
      <c r="W148">
        <v>157834.64000000001</v>
      </c>
      <c r="X148">
        <v>183651.96</v>
      </c>
      <c r="Y148">
        <v>120064.06</v>
      </c>
      <c r="Z148">
        <v>104927.44</v>
      </c>
      <c r="AA148">
        <v>117849.84</v>
      </c>
      <c r="AB148">
        <v>130459.91</v>
      </c>
      <c r="AC148">
        <v>50014</v>
      </c>
      <c r="AD148">
        <v>91057.32</v>
      </c>
      <c r="AE148">
        <v>108585.94</v>
      </c>
      <c r="AF148">
        <v>76699.12</v>
      </c>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359</v>
      </c>
      <c r="B149">
        <v>24106.82</v>
      </c>
      <c r="C149">
        <v>18144.400000000001</v>
      </c>
      <c r="D149">
        <v>12857.4</v>
      </c>
      <c r="E149">
        <v>13678.82</v>
      </c>
      <c r="F149">
        <v>12100.89</v>
      </c>
      <c r="G149">
        <v>9248.14</v>
      </c>
      <c r="H149">
        <v>10051.82</v>
      </c>
      <c r="I149">
        <v>12116.22</v>
      </c>
      <c r="J149">
        <v>13396.79</v>
      </c>
      <c r="K149">
        <v>17582.27</v>
      </c>
      <c r="L149">
        <v>10623.79</v>
      </c>
      <c r="M149">
        <v>13455.9</v>
      </c>
      <c r="N149">
        <v>15278.45</v>
      </c>
      <c r="O149">
        <v>13092.63</v>
      </c>
      <c r="P149">
        <v>7990.18</v>
      </c>
      <c r="Q149">
        <v>9877.07</v>
      </c>
      <c r="R149">
        <v>13704.75</v>
      </c>
      <c r="S149">
        <v>14275.32</v>
      </c>
      <c r="T149">
        <v>11180.1</v>
      </c>
      <c r="U149">
        <v>11398.65</v>
      </c>
      <c r="V149">
        <v>11910.32</v>
      </c>
      <c r="W149">
        <v>9525.5400000000009</v>
      </c>
      <c r="X149">
        <v>6725.03</v>
      </c>
      <c r="Y149">
        <v>4966.4399999999996</v>
      </c>
      <c r="Z149">
        <v>4814.22</v>
      </c>
      <c r="AA149">
        <v>4849.79</v>
      </c>
      <c r="AB149">
        <v>4919.7</v>
      </c>
      <c r="AC149">
        <v>8213</v>
      </c>
      <c r="AD149">
        <v>13309.51</v>
      </c>
      <c r="AE149">
        <v>16417.52</v>
      </c>
      <c r="AF149">
        <v>9608.49</v>
      </c>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360</v>
      </c>
      <c r="B150">
        <v>132323.57</v>
      </c>
      <c r="C150">
        <v>190353.17</v>
      </c>
      <c r="D150">
        <v>215895.83</v>
      </c>
      <c r="E150">
        <v>107153.75</v>
      </c>
      <c r="F150">
        <v>103507.14</v>
      </c>
      <c r="G150">
        <v>128154.14</v>
      </c>
      <c r="H150">
        <v>115937.75</v>
      </c>
      <c r="I150">
        <v>78562.66</v>
      </c>
      <c r="J150">
        <v>67394.34</v>
      </c>
      <c r="K150">
        <v>66342.77</v>
      </c>
      <c r="L150">
        <v>93519.11</v>
      </c>
      <c r="M150">
        <v>67134.69</v>
      </c>
      <c r="N150">
        <v>64651.96</v>
      </c>
      <c r="O150">
        <v>63428.34</v>
      </c>
      <c r="P150">
        <v>57516.36</v>
      </c>
      <c r="Q150">
        <v>58843.54</v>
      </c>
      <c r="R150">
        <v>47639.99</v>
      </c>
      <c r="S150">
        <v>41158.44</v>
      </c>
      <c r="T150">
        <v>55342.35</v>
      </c>
      <c r="U150">
        <v>34396.620000000003</v>
      </c>
      <c r="V150">
        <v>31078.71</v>
      </c>
      <c r="W150">
        <v>28789.38</v>
      </c>
      <c r="X150">
        <v>30883.74</v>
      </c>
      <c r="Y150">
        <v>25545.15</v>
      </c>
      <c r="Z150">
        <v>19318.59</v>
      </c>
      <c r="AA150">
        <v>24309.72</v>
      </c>
      <c r="AB150">
        <v>21367.43</v>
      </c>
      <c r="AC150">
        <v>13850</v>
      </c>
      <c r="AD150">
        <v>17508.919999999998</v>
      </c>
      <c r="AE150">
        <v>22065.88</v>
      </c>
      <c r="AF150">
        <v>15379.85</v>
      </c>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539</v>
      </c>
      <c r="B151">
        <v>619959.15</v>
      </c>
      <c r="C151">
        <v>782065.8</v>
      </c>
      <c r="D151">
        <v>905038.33</v>
      </c>
      <c r="E151">
        <v>572758.93999999994</v>
      </c>
      <c r="F151">
        <v>585449.57999999996</v>
      </c>
      <c r="G151">
        <v>565236.91</v>
      </c>
      <c r="H151">
        <v>566894.97</v>
      </c>
      <c r="I151">
        <v>369613.85</v>
      </c>
      <c r="J151">
        <v>272006.34999999998</v>
      </c>
      <c r="K151">
        <v>286340.88</v>
      </c>
      <c r="L151">
        <v>385724.64</v>
      </c>
      <c r="M151">
        <v>286474.71000000002</v>
      </c>
      <c r="N151">
        <v>294353.62</v>
      </c>
      <c r="O151">
        <v>249246.07</v>
      </c>
      <c r="P151">
        <v>267350.18</v>
      </c>
      <c r="Q151">
        <v>235516.13</v>
      </c>
      <c r="R151">
        <v>215715.91</v>
      </c>
      <c r="S151">
        <v>174476.75</v>
      </c>
      <c r="T151">
        <v>211983.49</v>
      </c>
      <c r="U151">
        <v>151053.68</v>
      </c>
      <c r="V151">
        <v>126112.55</v>
      </c>
      <c r="W151">
        <v>119519.72</v>
      </c>
      <c r="X151">
        <v>146043.19</v>
      </c>
      <c r="Y151">
        <v>89552.47</v>
      </c>
      <c r="Z151">
        <v>80794.63</v>
      </c>
      <c r="AA151">
        <v>88690.33</v>
      </c>
      <c r="AB151">
        <v>104172.78</v>
      </c>
      <c r="AC151">
        <v>27951</v>
      </c>
      <c r="AD151">
        <v>60238.89</v>
      </c>
      <c r="AE151">
        <v>70102.539999999994</v>
      </c>
      <c r="AF151">
        <v>51710.78</v>
      </c>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540</v>
      </c>
      <c r="B152">
        <v>619959.15</v>
      </c>
      <c r="C152">
        <v>782065.8</v>
      </c>
      <c r="D152">
        <v>905038.33</v>
      </c>
      <c r="E152">
        <v>572758.93999999994</v>
      </c>
      <c r="F152">
        <v>585449.57999999996</v>
      </c>
      <c r="G152">
        <v>565236.91</v>
      </c>
      <c r="H152">
        <v>566894.97</v>
      </c>
      <c r="I152">
        <v>369613.85</v>
      </c>
      <c r="J152">
        <v>272006.34999999998</v>
      </c>
      <c r="K152">
        <v>286340.88</v>
      </c>
      <c r="L152">
        <v>385724.64</v>
      </c>
      <c r="M152">
        <v>286474.71000000002</v>
      </c>
      <c r="N152">
        <v>294353.62</v>
      </c>
      <c r="O152">
        <v>249246.07</v>
      </c>
      <c r="P152">
        <v>267350.18</v>
      </c>
      <c r="Q152">
        <v>235516.12</v>
      </c>
      <c r="R152">
        <v>215715.91</v>
      </c>
      <c r="S152">
        <v>174476.75</v>
      </c>
      <c r="T152">
        <v>211983.5</v>
      </c>
      <c r="U152">
        <v>151053.68</v>
      </c>
      <c r="V152">
        <v>126112.55</v>
      </c>
      <c r="W152">
        <v>119519.72</v>
      </c>
      <c r="X152">
        <v>146043.18</v>
      </c>
      <c r="Y152">
        <v>89552.48</v>
      </c>
      <c r="Z152">
        <v>80794.63</v>
      </c>
      <c r="AA152">
        <v>88690.33</v>
      </c>
      <c r="AB152">
        <v>104172.78</v>
      </c>
      <c r="AC152">
        <v>27951</v>
      </c>
      <c r="AD152">
        <v>60238.89</v>
      </c>
      <c r="AE152">
        <v>70102.539999999994</v>
      </c>
      <c r="AF152">
        <v>51710.78</v>
      </c>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541</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542</v>
      </c>
      <c r="B154">
        <v>619959.15</v>
      </c>
      <c r="C154">
        <v>782065.8</v>
      </c>
      <c r="D154">
        <v>905038.33</v>
      </c>
      <c r="E154">
        <v>572758.93999999994</v>
      </c>
      <c r="F154">
        <v>585449.57999999996</v>
      </c>
      <c r="G154">
        <v>565236.91</v>
      </c>
      <c r="H154">
        <v>566894.97</v>
      </c>
      <c r="I154">
        <v>369613.85</v>
      </c>
      <c r="J154">
        <v>272006.34999999998</v>
      </c>
      <c r="K154">
        <v>286340.88</v>
      </c>
      <c r="L154">
        <v>385724.64</v>
      </c>
      <c r="M154">
        <v>286474.71000000002</v>
      </c>
      <c r="N154">
        <v>294353.62</v>
      </c>
      <c r="O154">
        <v>249246.07</v>
      </c>
      <c r="P154">
        <v>267350.18</v>
      </c>
      <c r="Q154">
        <v>235516.12</v>
      </c>
      <c r="R154">
        <v>215715.91</v>
      </c>
      <c r="S154">
        <v>174476.75</v>
      </c>
      <c r="T154">
        <v>211983.5</v>
      </c>
      <c r="U154">
        <v>151053.68</v>
      </c>
      <c r="V154">
        <v>126112.55</v>
      </c>
      <c r="W154">
        <v>119519.72</v>
      </c>
      <c r="X154">
        <v>146043.18</v>
      </c>
      <c r="Y154">
        <v>89552.48</v>
      </c>
      <c r="Z154">
        <v>80794.63</v>
      </c>
      <c r="AA154">
        <v>88690.33</v>
      </c>
      <c r="AB154">
        <v>104172.78</v>
      </c>
      <c r="AC154">
        <v>27951</v>
      </c>
      <c r="AD154">
        <v>60238.89</v>
      </c>
      <c r="AE154">
        <v>70102.539999999994</v>
      </c>
      <c r="AF154">
        <v>51710.78</v>
      </c>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543</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546</v>
      </c>
      <c r="B156">
        <v>4467.59</v>
      </c>
      <c r="C156">
        <v>0</v>
      </c>
      <c r="D156">
        <v>2097.11</v>
      </c>
      <c r="E156">
        <v>3216.88</v>
      </c>
      <c r="F156">
        <v>-1531.9</v>
      </c>
      <c r="G156">
        <v>-1605.58</v>
      </c>
      <c r="H156">
        <v>603.37</v>
      </c>
      <c r="I156">
        <v>1291.0899999999999</v>
      </c>
      <c r="J156">
        <v>-17534.849999999999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547</v>
      </c>
      <c r="B157">
        <v>0</v>
      </c>
      <c r="C157">
        <v>0</v>
      </c>
      <c r="D157">
        <v>0</v>
      </c>
      <c r="E157">
        <v>0</v>
      </c>
      <c r="F157">
        <v>0</v>
      </c>
      <c r="G157">
        <v>0</v>
      </c>
      <c r="H157">
        <v>487.95</v>
      </c>
      <c r="I157">
        <v>0</v>
      </c>
      <c r="J157">
        <v>0</v>
      </c>
      <c r="K157">
        <v>0</v>
      </c>
      <c r="L157">
        <v>2498.65</v>
      </c>
      <c r="M157">
        <v>0</v>
      </c>
      <c r="N157">
        <v>871.8</v>
      </c>
      <c r="O157">
        <v>0</v>
      </c>
      <c r="P157">
        <v>-14.7</v>
      </c>
      <c r="Q157">
        <v>0</v>
      </c>
      <c r="R157">
        <v>0</v>
      </c>
      <c r="S157">
        <v>-559.12</v>
      </c>
      <c r="T157">
        <v>0</v>
      </c>
      <c r="U157">
        <v>0</v>
      </c>
      <c r="V157">
        <v>0</v>
      </c>
      <c r="W157">
        <v>0</v>
      </c>
      <c r="X157">
        <v>133.26</v>
      </c>
      <c r="Y157">
        <v>0</v>
      </c>
      <c r="Z157">
        <v>0</v>
      </c>
      <c r="AA157">
        <v>0</v>
      </c>
      <c r="AB157">
        <v>0</v>
      </c>
      <c r="AC157">
        <v>0</v>
      </c>
      <c r="AD157">
        <v>0</v>
      </c>
      <c r="AE157">
        <v>0</v>
      </c>
      <c r="AF157">
        <v>0</v>
      </c>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548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549</v>
      </c>
      <c r="B159">
        <v>-341942.85</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824</v>
      </c>
      <c r="B160">
        <v>0</v>
      </c>
      <c r="C160">
        <v>2948.15</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550</v>
      </c>
      <c r="B161">
        <v>0</v>
      </c>
      <c r="C161">
        <v>0</v>
      </c>
      <c r="D161">
        <v>0</v>
      </c>
      <c r="E161">
        <v>0</v>
      </c>
      <c r="F161">
        <v>0</v>
      </c>
      <c r="G161">
        <v>0</v>
      </c>
      <c r="H161">
        <v>-2439.73</v>
      </c>
      <c r="I161">
        <v>0</v>
      </c>
      <c r="J161">
        <v>0</v>
      </c>
      <c r="K161">
        <v>0</v>
      </c>
      <c r="L161">
        <v>-12493.26</v>
      </c>
      <c r="M161">
        <v>0</v>
      </c>
      <c r="N161">
        <v>-4359</v>
      </c>
      <c r="O161">
        <v>0</v>
      </c>
      <c r="P161">
        <v>73.53</v>
      </c>
      <c r="Q161">
        <v>0</v>
      </c>
      <c r="R161">
        <v>0</v>
      </c>
      <c r="S161">
        <v>2795.58</v>
      </c>
      <c r="T161">
        <v>0</v>
      </c>
      <c r="U161">
        <v>0</v>
      </c>
      <c r="V161">
        <v>0</v>
      </c>
      <c r="W161">
        <v>0</v>
      </c>
      <c r="X161">
        <v>-666.3</v>
      </c>
      <c r="Y161">
        <v>0</v>
      </c>
      <c r="Z161">
        <v>0</v>
      </c>
      <c r="AA161">
        <v>0</v>
      </c>
      <c r="AB161">
        <v>0</v>
      </c>
      <c r="AC161">
        <v>0</v>
      </c>
      <c r="AD161">
        <v>0</v>
      </c>
      <c r="AE161">
        <v>0</v>
      </c>
      <c r="AF161">
        <v>-824.99</v>
      </c>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551</v>
      </c>
      <c r="B162">
        <v>-337475.27</v>
      </c>
      <c r="C162">
        <v>2948.15</v>
      </c>
      <c r="D162">
        <v>2097.11</v>
      </c>
      <c r="E162">
        <v>3216.88</v>
      </c>
      <c r="F162">
        <v>-1531.9</v>
      </c>
      <c r="G162">
        <v>-1605.58</v>
      </c>
      <c r="H162">
        <v>-7203.77</v>
      </c>
      <c r="I162">
        <v>1291.0899999999999</v>
      </c>
      <c r="J162">
        <v>-17534.849999999999</v>
      </c>
      <c r="K162">
        <v>0</v>
      </c>
      <c r="L162">
        <v>-9994.61</v>
      </c>
      <c r="M162">
        <v>0</v>
      </c>
      <c r="N162">
        <v>-3487.2</v>
      </c>
      <c r="O162">
        <v>0</v>
      </c>
      <c r="P162">
        <v>58.83</v>
      </c>
      <c r="Q162">
        <v>0</v>
      </c>
      <c r="R162">
        <v>0</v>
      </c>
      <c r="S162">
        <v>2236.46</v>
      </c>
      <c r="T162">
        <v>0</v>
      </c>
      <c r="U162">
        <v>0</v>
      </c>
      <c r="V162">
        <v>0</v>
      </c>
      <c r="W162">
        <v>0</v>
      </c>
      <c r="X162">
        <v>-533.04</v>
      </c>
      <c r="Y162">
        <v>0</v>
      </c>
      <c r="Z162">
        <v>0</v>
      </c>
      <c r="AA162">
        <v>0</v>
      </c>
      <c r="AB162">
        <v>0</v>
      </c>
      <c r="AC162">
        <v>0</v>
      </c>
      <c r="AD162">
        <v>0</v>
      </c>
      <c r="AE162">
        <v>0</v>
      </c>
      <c r="AF162">
        <v>-824.99</v>
      </c>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552</v>
      </c>
      <c r="B163">
        <v>282483.88</v>
      </c>
      <c r="C163">
        <v>785013.94</v>
      </c>
      <c r="D163">
        <v>907135.44</v>
      </c>
      <c r="E163">
        <v>575975.81999999995</v>
      </c>
      <c r="F163">
        <v>583917.68999999994</v>
      </c>
      <c r="G163">
        <v>563631.32999999996</v>
      </c>
      <c r="H163">
        <v>559691.19999999995</v>
      </c>
      <c r="I163">
        <v>370904.94</v>
      </c>
      <c r="J163">
        <v>254471.5</v>
      </c>
      <c r="K163">
        <v>286340.88</v>
      </c>
      <c r="L163">
        <v>375730.04</v>
      </c>
      <c r="M163">
        <v>286474.71000000002</v>
      </c>
      <c r="N163">
        <v>290866.42</v>
      </c>
      <c r="O163">
        <v>249246.07</v>
      </c>
      <c r="P163">
        <v>267409</v>
      </c>
      <c r="Q163">
        <v>235516.12</v>
      </c>
      <c r="R163">
        <v>215715.91</v>
      </c>
      <c r="S163">
        <v>176713.21</v>
      </c>
      <c r="T163">
        <v>211983.5</v>
      </c>
      <c r="U163">
        <v>151053.68</v>
      </c>
      <c r="V163">
        <v>126112.55</v>
      </c>
      <c r="W163">
        <v>119519.72</v>
      </c>
      <c r="X163">
        <v>143911.01999999999</v>
      </c>
      <c r="Y163">
        <v>89552.48</v>
      </c>
      <c r="Z163">
        <v>80794.63</v>
      </c>
      <c r="AA163">
        <v>88690.33</v>
      </c>
      <c r="AB163">
        <v>104172.78</v>
      </c>
      <c r="AC163">
        <v>27951</v>
      </c>
      <c r="AD163">
        <v>60238.89</v>
      </c>
      <c r="AE163">
        <v>70102.539999999994</v>
      </c>
      <c r="AF163">
        <v>50885.79</v>
      </c>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553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728</v>
      </c>
      <c r="B165">
        <v>620025.69999999995</v>
      </c>
      <c r="C165">
        <v>783229.56</v>
      </c>
      <c r="D165">
        <v>907226.88</v>
      </c>
      <c r="E165">
        <v>570506.99</v>
      </c>
      <c r="F165">
        <v>587049.86</v>
      </c>
      <c r="G165">
        <v>565608.46</v>
      </c>
      <c r="H165">
        <v>556001.56000000006</v>
      </c>
      <c r="I165">
        <v>372287.6</v>
      </c>
      <c r="J165">
        <v>274510.40000000002</v>
      </c>
      <c r="K165">
        <v>287882.11</v>
      </c>
      <c r="L165">
        <v>385054.83</v>
      </c>
      <c r="M165">
        <v>286988.34000000003</v>
      </c>
      <c r="N165">
        <v>294162.93</v>
      </c>
      <c r="O165">
        <v>250117.04</v>
      </c>
      <c r="P165">
        <v>264492.96999999997</v>
      </c>
      <c r="Q165">
        <v>235458.92</v>
      </c>
      <c r="R165">
        <v>216177.22</v>
      </c>
      <c r="S165">
        <v>174933.58</v>
      </c>
      <c r="T165">
        <v>212326.38</v>
      </c>
      <c r="U165">
        <v>150622.59</v>
      </c>
      <c r="V165">
        <v>126223.78</v>
      </c>
      <c r="W165">
        <v>119595.38</v>
      </c>
      <c r="X165">
        <v>146249.25</v>
      </c>
      <c r="Y165">
        <v>90752.11</v>
      </c>
      <c r="Z165">
        <v>80853.69</v>
      </c>
      <c r="AA165">
        <v>88690.37</v>
      </c>
      <c r="AB165">
        <v>105369.02</v>
      </c>
      <c r="AC165">
        <v>30297</v>
      </c>
      <c r="AD165">
        <v>61792.54</v>
      </c>
      <c r="AE165">
        <v>71002.929999999993</v>
      </c>
      <c r="AF165">
        <v>52430.46</v>
      </c>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731</v>
      </c>
      <c r="B166">
        <v>-66.55</v>
      </c>
      <c r="C166">
        <v>-1163.76</v>
      </c>
      <c r="D166">
        <v>-2188.5500000000002</v>
      </c>
      <c r="E166">
        <v>2251.9499999999998</v>
      </c>
      <c r="F166">
        <v>-1600.28</v>
      </c>
      <c r="G166">
        <v>-371.55</v>
      </c>
      <c r="H166">
        <v>10893.41</v>
      </c>
      <c r="I166">
        <v>-2673.75</v>
      </c>
      <c r="J166">
        <v>-2504.0500000000002</v>
      </c>
      <c r="K166">
        <v>-1541.23</v>
      </c>
      <c r="L166">
        <v>669.81</v>
      </c>
      <c r="M166">
        <v>-513.63</v>
      </c>
      <c r="N166">
        <v>190.7</v>
      </c>
      <c r="O166">
        <v>-870.97</v>
      </c>
      <c r="P166">
        <v>2857.21</v>
      </c>
      <c r="Q166">
        <v>57.2</v>
      </c>
      <c r="R166">
        <v>-461.31</v>
      </c>
      <c r="S166">
        <v>-456.83</v>
      </c>
      <c r="T166">
        <v>-342.88</v>
      </c>
      <c r="U166">
        <v>431.09</v>
      </c>
      <c r="V166">
        <v>-111.23</v>
      </c>
      <c r="W166">
        <v>-75.650000000000006</v>
      </c>
      <c r="X166">
        <v>-206.07</v>
      </c>
      <c r="Y166">
        <v>-1199.6199999999999</v>
      </c>
      <c r="Z166">
        <v>-59.06</v>
      </c>
      <c r="AA166">
        <v>-0.04</v>
      </c>
      <c r="AB166">
        <v>-1196.25</v>
      </c>
      <c r="AC166">
        <v>-2346</v>
      </c>
      <c r="AD166">
        <v>-1553.66</v>
      </c>
      <c r="AE166">
        <v>-900.39</v>
      </c>
      <c r="AF166">
        <v>-719.67</v>
      </c>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554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732</v>
      </c>
      <c r="B168">
        <v>282550.43</v>
      </c>
      <c r="C168">
        <v>786177.71</v>
      </c>
      <c r="D168">
        <v>909323.98</v>
      </c>
      <c r="E168">
        <v>573723.87</v>
      </c>
      <c r="F168">
        <v>585517.96</v>
      </c>
      <c r="G168">
        <v>564002.89</v>
      </c>
      <c r="H168">
        <v>548797.79</v>
      </c>
      <c r="I168">
        <v>373578.69</v>
      </c>
      <c r="J168">
        <v>256975.54</v>
      </c>
      <c r="K168">
        <v>287882.11</v>
      </c>
      <c r="L168">
        <v>375198.02</v>
      </c>
      <c r="M168">
        <v>286988.34000000003</v>
      </c>
      <c r="N168">
        <v>290676.40999999997</v>
      </c>
      <c r="O168">
        <v>250117.04</v>
      </c>
      <c r="P168">
        <v>264603.06</v>
      </c>
      <c r="Q168">
        <v>235458.92</v>
      </c>
      <c r="R168">
        <v>216177.22</v>
      </c>
      <c r="S168">
        <v>177144.41</v>
      </c>
      <c r="T168">
        <v>212326.38</v>
      </c>
      <c r="U168">
        <v>150622.59</v>
      </c>
      <c r="V168">
        <v>126223.78</v>
      </c>
      <c r="W168">
        <v>119595.38</v>
      </c>
      <c r="X168">
        <v>144117.07999999999</v>
      </c>
      <c r="Y168">
        <v>90752.11</v>
      </c>
      <c r="Z168">
        <v>80853.69</v>
      </c>
      <c r="AA168">
        <v>88690.37</v>
      </c>
      <c r="AB168">
        <v>105369.02</v>
      </c>
      <c r="AC168">
        <v>30297</v>
      </c>
      <c r="AD168">
        <v>61792.54</v>
      </c>
      <c r="AE168">
        <v>71002.929999999993</v>
      </c>
      <c r="AF168">
        <v>51605.46</v>
      </c>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733</v>
      </c>
      <c r="B169">
        <v>-66.55</v>
      </c>
      <c r="C169">
        <v>-1163.76</v>
      </c>
      <c r="D169">
        <v>-2188.5500000000002</v>
      </c>
      <c r="E169">
        <v>2251.9499999999998</v>
      </c>
      <c r="F169">
        <v>-1600.28</v>
      </c>
      <c r="G169">
        <v>-371.55</v>
      </c>
      <c r="H169">
        <v>10893.41</v>
      </c>
      <c r="I169">
        <v>-2673.75</v>
      </c>
      <c r="J169">
        <v>-2504.0500000000002</v>
      </c>
      <c r="K169">
        <v>-1541.23</v>
      </c>
      <c r="L169">
        <v>532.02</v>
      </c>
      <c r="M169">
        <v>-513.63</v>
      </c>
      <c r="N169">
        <v>190.01</v>
      </c>
      <c r="O169">
        <v>-870.97</v>
      </c>
      <c r="P169">
        <v>2805.94</v>
      </c>
      <c r="Q169">
        <v>57.2</v>
      </c>
      <c r="R169">
        <v>-461.31</v>
      </c>
      <c r="S169">
        <v>-431.19</v>
      </c>
      <c r="T169">
        <v>-342.88</v>
      </c>
      <c r="U169">
        <v>431.09</v>
      </c>
      <c r="V169">
        <v>-111.23</v>
      </c>
      <c r="W169">
        <v>-75.650000000000006</v>
      </c>
      <c r="X169">
        <v>-206.06</v>
      </c>
      <c r="Y169">
        <v>-1199.6199999999999</v>
      </c>
      <c r="Z169">
        <v>-59.06</v>
      </c>
      <c r="AA169">
        <v>-0.04</v>
      </c>
      <c r="AB169">
        <v>-1196.25</v>
      </c>
      <c r="AC169">
        <v>-2346</v>
      </c>
      <c r="AD169">
        <v>-1553.66</v>
      </c>
      <c r="AE169">
        <v>-900.39</v>
      </c>
      <c r="AF169">
        <v>-719.67</v>
      </c>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555</v>
      </c>
      <c r="B170">
        <v>0.25834000000000001</v>
      </c>
      <c r="C170">
        <v>0.32634999999999997</v>
      </c>
      <c r="D170">
        <v>0.75571999999999995</v>
      </c>
      <c r="E170">
        <v>0.47998000000000002</v>
      </c>
      <c r="F170">
        <v>0.48659999999999998</v>
      </c>
      <c r="G170">
        <v>0.47133999999999998</v>
      </c>
      <c r="H170">
        <v>0.46333000000000002</v>
      </c>
      <c r="I170">
        <v>0.31024000000000002</v>
      </c>
      <c r="J170">
        <v>0.22875999999999999</v>
      </c>
      <c r="K170">
        <v>0.23862</v>
      </c>
      <c r="L170">
        <v>0.32478000000000001</v>
      </c>
      <c r="M170">
        <v>0.23916000000000001</v>
      </c>
      <c r="N170">
        <v>0.24514</v>
      </c>
      <c r="O170">
        <v>0.20868999999999999</v>
      </c>
      <c r="P170">
        <v>0.21926000000000001</v>
      </c>
      <c r="Q170">
        <v>0.19622000000000001</v>
      </c>
      <c r="R170">
        <v>0.18</v>
      </c>
      <c r="S170">
        <v>0.15</v>
      </c>
      <c r="T170">
        <v>0.17943000000000001</v>
      </c>
      <c r="U170">
        <v>0.12551999999999999</v>
      </c>
      <c r="V170">
        <v>0.10519000000000001</v>
      </c>
      <c r="W170">
        <v>9.6159999999999995E-2</v>
      </c>
      <c r="X170">
        <v>0.12</v>
      </c>
      <c r="Y170">
        <v>0.08</v>
      </c>
      <c r="Z170">
        <v>7.0000000000000007E-2</v>
      </c>
      <c r="AA170">
        <v>7.0000000000000007E-2</v>
      </c>
      <c r="AB170">
        <v>0.09</v>
      </c>
      <c r="AC170">
        <v>0.03</v>
      </c>
      <c r="AD170">
        <v>7.0000000000000007E-2</v>
      </c>
      <c r="AE170">
        <v>0.08</v>
      </c>
      <c r="AF170">
        <v>5.7500000000000002E-2</v>
      </c>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t="s">
        <v>556</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7.0000000000000007E-2</v>
      </c>
      <c r="AB171">
        <v>0</v>
      </c>
      <c r="AC171">
        <v>0</v>
      </c>
      <c r="AD171">
        <v>0</v>
      </c>
      <c r="AE171">
        <v>0</v>
      </c>
      <c r="AF171">
        <v>0</v>
      </c>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t="s">
        <v>632</v>
      </c>
      <c r="B172" t="s">
        <v>2080</v>
      </c>
      <c r="C172" t="s">
        <v>819</v>
      </c>
      <c r="D172" t="s">
        <v>820</v>
      </c>
      <c r="E172" t="s">
        <v>821</v>
      </c>
      <c r="F172" t="s">
        <v>730</v>
      </c>
      <c r="G172" t="s">
        <v>633</v>
      </c>
      <c r="H172" t="s">
        <v>634</v>
      </c>
      <c r="I172" t="s">
        <v>635</v>
      </c>
      <c r="J172" t="s">
        <v>636</v>
      </c>
      <c r="K172" t="s">
        <v>637</v>
      </c>
      <c r="L172" t="s">
        <v>638</v>
      </c>
      <c r="M172" t="s">
        <v>639</v>
      </c>
      <c r="N172" t="s">
        <v>640</v>
      </c>
      <c r="O172" t="s">
        <v>641</v>
      </c>
      <c r="P172" t="s">
        <v>642</v>
      </c>
      <c r="Q172" t="s">
        <v>643</v>
      </c>
      <c r="R172" t="s">
        <v>644</v>
      </c>
      <c r="S172" t="s">
        <v>645</v>
      </c>
      <c r="T172" t="s">
        <v>646</v>
      </c>
      <c r="U172" t="s">
        <v>647</v>
      </c>
      <c r="V172" t="s">
        <v>648</v>
      </c>
      <c r="W172" t="s">
        <v>649</v>
      </c>
      <c r="X172" t="s">
        <v>650</v>
      </c>
      <c r="Y172" t="s">
        <v>651</v>
      </c>
      <c r="Z172" t="s">
        <v>652</v>
      </c>
      <c r="AA172" t="s">
        <v>653</v>
      </c>
      <c r="AB172" t="s">
        <v>654</v>
      </c>
      <c r="AC172" t="s">
        <v>655</v>
      </c>
      <c r="AD172" t="s">
        <v>656</v>
      </c>
      <c r="AE172" t="s">
        <v>657</v>
      </c>
      <c r="AF172" t="s">
        <v>658</v>
      </c>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t="s">
        <v>686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822</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t="s">
        <v>688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c r="AH219"/>
      <c r="AI219"/>
      <c r="AJ219"/>
      <c r="AK219"/>
      <c r="AL219"/>
      <c r="AM219"/>
      <c r="AN219"/>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1766952.91</v>
      </c>
      <c r="C221">
        <v>990563.37</v>
      </c>
      <c r="D221">
        <v>3183194.61</v>
      </c>
      <c r="E221">
        <v>2062260.45</v>
      </c>
      <c r="F221">
        <v>1382347.77</v>
      </c>
      <c r="G221">
        <v>693391.05</v>
      </c>
      <c r="H221">
        <v>1823093.56</v>
      </c>
      <c r="I221">
        <v>1140260.8400000001</v>
      </c>
      <c r="J221">
        <v>692084.34</v>
      </c>
      <c r="K221">
        <v>352683.65</v>
      </c>
      <c r="L221">
        <v>1504533.15</v>
      </c>
      <c r="M221">
        <v>1025289.4</v>
      </c>
      <c r="N221">
        <v>671680</v>
      </c>
      <c r="O221">
        <v>312674.42</v>
      </c>
      <c r="P221">
        <v>1098217.3</v>
      </c>
      <c r="Q221">
        <v>773350.76</v>
      </c>
      <c r="R221">
        <v>478991.1</v>
      </c>
      <c r="S221">
        <v>215635.19</v>
      </c>
      <c r="T221">
        <v>758276.5</v>
      </c>
      <c r="U221">
        <v>490950.65</v>
      </c>
      <c r="V221">
        <v>305500.36</v>
      </c>
      <c r="W221">
        <v>148309.1</v>
      </c>
      <c r="X221">
        <v>505137.82</v>
      </c>
      <c r="Y221">
        <v>328210.90000000002</v>
      </c>
      <c r="Z221">
        <v>213113.27</v>
      </c>
      <c r="AA221">
        <v>113000.05</v>
      </c>
      <c r="AB221">
        <v>337257.21</v>
      </c>
      <c r="AC221">
        <v>249657</v>
      </c>
      <c r="AD221">
        <v>169916.22</v>
      </c>
      <c r="AE221">
        <v>92168.42</v>
      </c>
      <c r="AF221">
        <v>268362.51</v>
      </c>
      <c r="AG221"/>
      <c r="AH221"/>
      <c r="AI221"/>
      <c r="AJ221"/>
      <c r="AK221"/>
      <c r="AL221"/>
      <c r="AM221"/>
      <c r="AN221"/>
      <c r="AO221"/>
      <c r="AP221"/>
      <c r="AQ221"/>
      <c r="AR221"/>
      <c r="AS221"/>
      <c r="AT221"/>
      <c r="AU221"/>
      <c r="AV221"/>
      <c r="AW221"/>
      <c r="AX221"/>
      <c r="AY221"/>
      <c r="AZ221"/>
      <c r="BA221"/>
      <c r="BB221"/>
      <c r="BC221"/>
      <c r="BD221"/>
      <c r="BE221"/>
      <c r="BF221"/>
      <c r="BG221"/>
    </row>
    <row r="222" spans="1:118">
      <c r="A222" t="s">
        <v>361</v>
      </c>
      <c r="B222">
        <v>400461.05</v>
      </c>
      <c r="C222">
        <v>202794.09</v>
      </c>
      <c r="D222">
        <v>787475.84</v>
      </c>
      <c r="E222">
        <v>583130.74</v>
      </c>
      <c r="F222">
        <v>386559.74</v>
      </c>
      <c r="G222">
        <v>191985.88</v>
      </c>
      <c r="H222">
        <v>630028.36</v>
      </c>
      <c r="I222">
        <v>498049.88</v>
      </c>
      <c r="J222">
        <v>313050.56</v>
      </c>
      <c r="K222">
        <v>186403.8</v>
      </c>
      <c r="L222">
        <v>199909.17</v>
      </c>
      <c r="M222">
        <v>145162.1</v>
      </c>
      <c r="N222">
        <v>95909.9</v>
      </c>
      <c r="O222">
        <v>47703.57</v>
      </c>
      <c r="P222">
        <v>177058.22</v>
      </c>
      <c r="Q222">
        <v>128975.67999999999</v>
      </c>
      <c r="R222">
        <v>83865.710000000006</v>
      </c>
      <c r="S222">
        <v>42061.41</v>
      </c>
      <c r="T222">
        <v>168198.05</v>
      </c>
      <c r="U222">
        <v>125107.5</v>
      </c>
      <c r="V222">
        <v>82188.37</v>
      </c>
      <c r="W222">
        <v>40164.230000000003</v>
      </c>
      <c r="X222">
        <v>153627.19</v>
      </c>
      <c r="Y222">
        <v>114012.85</v>
      </c>
      <c r="Z222">
        <v>76189.19</v>
      </c>
      <c r="AA222">
        <v>38115.49</v>
      </c>
      <c r="AB222">
        <v>142715.26</v>
      </c>
      <c r="AC222">
        <v>104785</v>
      </c>
      <c r="AD222">
        <v>68915.88</v>
      </c>
      <c r="AE222">
        <v>34198.629999999997</v>
      </c>
      <c r="AF222">
        <v>125184.47</v>
      </c>
      <c r="AG222"/>
      <c r="AH222"/>
      <c r="AI222"/>
      <c r="AJ222"/>
      <c r="AK222"/>
      <c r="AL222"/>
      <c r="AM222"/>
      <c r="AN222"/>
      <c r="AO222"/>
      <c r="AP222"/>
      <c r="AQ222"/>
      <c r="AR222"/>
      <c r="AS222"/>
      <c r="AT222"/>
      <c r="AU222"/>
      <c r="AV222"/>
      <c r="AW222"/>
      <c r="AX222"/>
      <c r="AY222"/>
      <c r="AZ222"/>
      <c r="BA222"/>
      <c r="BB222"/>
      <c r="BC222"/>
      <c r="BD222"/>
      <c r="BE222"/>
      <c r="BF222"/>
      <c r="BG222"/>
    </row>
    <row r="223" spans="1:118">
      <c r="A223" t="s">
        <v>559</v>
      </c>
      <c r="B223">
        <v>392447.73</v>
      </c>
      <c r="C223">
        <v>199403.93</v>
      </c>
      <c r="D223">
        <v>775307.82</v>
      </c>
      <c r="E223">
        <v>574268.6</v>
      </c>
      <c r="F223">
        <v>380895.16</v>
      </c>
      <c r="G223">
        <v>189277.07</v>
      </c>
      <c r="H223">
        <v>619650.66</v>
      </c>
      <c r="I223">
        <v>491376.94</v>
      </c>
      <c r="J223">
        <v>308822.15999999997</v>
      </c>
      <c r="K223">
        <v>184329.4</v>
      </c>
      <c r="L223">
        <v>170522.41</v>
      </c>
      <c r="M223">
        <v>125659.14</v>
      </c>
      <c r="N223">
        <v>82850.48</v>
      </c>
      <c r="O223">
        <v>40824.720000000001</v>
      </c>
      <c r="P223">
        <v>149869.60999999999</v>
      </c>
      <c r="Q223">
        <v>110040.13</v>
      </c>
      <c r="R223">
        <v>71700.710000000006</v>
      </c>
      <c r="S223">
        <v>35267.230000000003</v>
      </c>
      <c r="T223">
        <v>140907.39000000001</v>
      </c>
      <c r="U223">
        <v>104532.01</v>
      </c>
      <c r="V223">
        <v>68393.009999999995</v>
      </c>
      <c r="W223">
        <v>33201.22</v>
      </c>
      <c r="X223">
        <v>133484.07999999999</v>
      </c>
      <c r="Y223">
        <v>99712.960000000006</v>
      </c>
      <c r="Z223">
        <v>66571.22</v>
      </c>
      <c r="AA223">
        <v>33230.629999999997</v>
      </c>
      <c r="AB223">
        <v>128245.17</v>
      </c>
      <c r="AC223">
        <v>95219</v>
      </c>
      <c r="AD223">
        <v>62857.5</v>
      </c>
      <c r="AE223">
        <v>30871.47</v>
      </c>
      <c r="AF223">
        <v>115748.13</v>
      </c>
      <c r="AG223"/>
      <c r="AH223"/>
      <c r="AI223"/>
      <c r="AJ223"/>
      <c r="AK223"/>
      <c r="AL223"/>
      <c r="AM223"/>
      <c r="AN223"/>
      <c r="AO223"/>
      <c r="AP223"/>
      <c r="AQ223"/>
      <c r="AR223"/>
      <c r="AS223"/>
      <c r="AT223"/>
      <c r="AU223"/>
      <c r="AV223"/>
      <c r="AW223"/>
      <c r="AX223"/>
      <c r="AY223"/>
      <c r="AZ223"/>
      <c r="BA223"/>
      <c r="BB223"/>
      <c r="BC223"/>
      <c r="BD223"/>
      <c r="BE223"/>
      <c r="BF223"/>
      <c r="BG223"/>
    </row>
    <row r="224" spans="1:118">
      <c r="A224" t="s">
        <v>560</v>
      </c>
      <c r="B224">
        <v>8013.32</v>
      </c>
      <c r="C224">
        <v>3390.16</v>
      </c>
      <c r="D224">
        <v>12168.02</v>
      </c>
      <c r="E224">
        <v>8862.14</v>
      </c>
      <c r="F224">
        <v>5664.57</v>
      </c>
      <c r="G224">
        <v>2708.8</v>
      </c>
      <c r="H224">
        <v>10377.700000000001</v>
      </c>
      <c r="I224">
        <v>6672.94</v>
      </c>
      <c r="J224">
        <v>4228.3999999999996</v>
      </c>
      <c r="K224">
        <v>2074.39</v>
      </c>
      <c r="L224">
        <v>29386.76</v>
      </c>
      <c r="M224">
        <v>19502.96</v>
      </c>
      <c r="N224">
        <v>13059.42</v>
      </c>
      <c r="O224">
        <v>6878.85</v>
      </c>
      <c r="P224">
        <v>27188.61</v>
      </c>
      <c r="Q224">
        <v>18935.55</v>
      </c>
      <c r="R224">
        <v>12165.01</v>
      </c>
      <c r="S224">
        <v>6794.18</v>
      </c>
      <c r="T224">
        <v>27290.66</v>
      </c>
      <c r="U224">
        <v>20575.490000000002</v>
      </c>
      <c r="V224">
        <v>13795.36</v>
      </c>
      <c r="W224">
        <v>6963.01</v>
      </c>
      <c r="X224">
        <v>20143.11</v>
      </c>
      <c r="Y224">
        <v>14299.89</v>
      </c>
      <c r="Z224">
        <v>9617.9699999999993</v>
      </c>
      <c r="AA224">
        <v>4884.8599999999997</v>
      </c>
      <c r="AB224">
        <v>14470.09</v>
      </c>
      <c r="AC224">
        <v>9566</v>
      </c>
      <c r="AD224">
        <v>6058.38</v>
      </c>
      <c r="AE224">
        <v>3327.16</v>
      </c>
      <c r="AF224">
        <v>9436.34</v>
      </c>
      <c r="AG224"/>
      <c r="AH224"/>
      <c r="AI224"/>
      <c r="AJ224"/>
      <c r="AK224"/>
      <c r="AL224"/>
      <c r="AM224"/>
      <c r="AN224"/>
      <c r="AO224"/>
      <c r="AP224"/>
      <c r="AQ224"/>
      <c r="AR224"/>
      <c r="AS224"/>
      <c r="AT224"/>
      <c r="AU224"/>
      <c r="AV224"/>
      <c r="AW224"/>
      <c r="AX224"/>
      <c r="AY224"/>
      <c r="AZ224"/>
      <c r="BA224"/>
      <c r="BB224"/>
      <c r="BC224"/>
      <c r="BD224"/>
      <c r="BE224"/>
      <c r="BF224"/>
      <c r="BG224"/>
    </row>
    <row r="225" spans="1:59">
      <c r="A225" t="s">
        <v>362</v>
      </c>
      <c r="B225">
        <v>8961.76</v>
      </c>
      <c r="C225">
        <v>9656.7199999999993</v>
      </c>
      <c r="D225">
        <v>65705.81</v>
      </c>
      <c r="E225">
        <v>1419.55</v>
      </c>
      <c r="F225">
        <v>-820.57</v>
      </c>
      <c r="G225">
        <v>91.53</v>
      </c>
      <c r="H225">
        <v>2959.68</v>
      </c>
      <c r="I225">
        <v>2959.68</v>
      </c>
      <c r="J225">
        <v>2959.68</v>
      </c>
      <c r="K225">
        <v>2959.68</v>
      </c>
      <c r="L225">
        <v>3704.89</v>
      </c>
      <c r="M225">
        <v>3351.29</v>
      </c>
      <c r="N225">
        <v>2069.9</v>
      </c>
      <c r="O225">
        <v>758.21</v>
      </c>
      <c r="P225">
        <v>748.21</v>
      </c>
      <c r="Q225">
        <v>6537.71</v>
      </c>
      <c r="R225">
        <v>1541.11</v>
      </c>
      <c r="S225">
        <v>-250.61</v>
      </c>
      <c r="T225">
        <v>2177.41</v>
      </c>
      <c r="U225">
        <v>1450.42</v>
      </c>
      <c r="V225">
        <v>2127.66</v>
      </c>
      <c r="W225">
        <v>-70.260000000000005</v>
      </c>
      <c r="X225">
        <v>1460.14</v>
      </c>
      <c r="Y225">
        <v>1526.1</v>
      </c>
      <c r="Z225">
        <v>739.36</v>
      </c>
      <c r="AA225">
        <v>-333.39</v>
      </c>
      <c r="AB225">
        <v>3311.79</v>
      </c>
      <c r="AC225">
        <v>-859</v>
      </c>
      <c r="AD225">
        <v>77.52</v>
      </c>
      <c r="AE225">
        <v>-421.5</v>
      </c>
      <c r="AF225">
        <v>-8897.83</v>
      </c>
      <c r="AG225"/>
      <c r="AH225"/>
      <c r="AI225"/>
      <c r="AJ225"/>
      <c r="AK225"/>
      <c r="AL225"/>
      <c r="AM225"/>
      <c r="AN225"/>
      <c r="AO225"/>
      <c r="AP225"/>
      <c r="AQ225"/>
      <c r="AR225"/>
      <c r="AS225"/>
      <c r="AT225"/>
      <c r="AU225"/>
      <c r="AV225"/>
      <c r="AW225"/>
      <c r="AX225"/>
      <c r="AY225"/>
      <c r="AZ225"/>
      <c r="BA225"/>
      <c r="BB225"/>
      <c r="BC225"/>
      <c r="BD225"/>
      <c r="BE225"/>
      <c r="BF225"/>
      <c r="BG225"/>
    </row>
    <row r="226" spans="1:59">
      <c r="A226" t="s">
        <v>561</v>
      </c>
      <c r="B226">
        <v>41387.980000000003</v>
      </c>
      <c r="C226">
        <v>-10903.01</v>
      </c>
      <c r="D226">
        <v>11667</v>
      </c>
      <c r="E226">
        <v>-15343.15</v>
      </c>
      <c r="F226">
        <v>21051.83</v>
      </c>
      <c r="G226">
        <v>2911.29</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-9545.9500000000007</v>
      </c>
      <c r="AE226">
        <v>0</v>
      </c>
      <c r="AF226">
        <v>0</v>
      </c>
      <c r="AG226"/>
      <c r="AH226"/>
      <c r="AI226"/>
      <c r="AJ226"/>
      <c r="AK226"/>
      <c r="AL226"/>
      <c r="AM226"/>
      <c r="AN226"/>
      <c r="AO226"/>
      <c r="AP226"/>
      <c r="AQ226"/>
      <c r="AR226"/>
      <c r="AS226"/>
      <c r="AT226"/>
      <c r="AU226"/>
      <c r="AV226"/>
      <c r="AW226"/>
      <c r="AX226"/>
      <c r="AY226"/>
      <c r="AZ226"/>
      <c r="BA226"/>
      <c r="BB226"/>
      <c r="BC226"/>
      <c r="BD226"/>
      <c r="BE226"/>
      <c r="BF226"/>
      <c r="BG226"/>
    </row>
    <row r="227" spans="1:59">
      <c r="A227" t="s">
        <v>562</v>
      </c>
      <c r="B227">
        <v>-22037.86</v>
      </c>
      <c r="C227">
        <v>-19857.63</v>
      </c>
      <c r="D227">
        <v>-96476.08</v>
      </c>
      <c r="E227">
        <v>-68889.350000000006</v>
      </c>
      <c r="F227">
        <v>-46189.79</v>
      </c>
      <c r="G227">
        <v>-23112.44</v>
      </c>
      <c r="H227">
        <v>-63912.4</v>
      </c>
      <c r="I227">
        <v>-80546.38</v>
      </c>
      <c r="J227">
        <v>-55917.13</v>
      </c>
      <c r="K227">
        <v>-49083.59</v>
      </c>
      <c r="L227">
        <v>-38576.699999999997</v>
      </c>
      <c r="M227">
        <v>-21750.58</v>
      </c>
      <c r="N227">
        <v>-11795.82</v>
      </c>
      <c r="O227">
        <v>-7310.27</v>
      </c>
      <c r="P227">
        <v>-11453.32</v>
      </c>
      <c r="Q227">
        <v>-10606.34</v>
      </c>
      <c r="R227">
        <v>-9261.82</v>
      </c>
      <c r="S227">
        <v>-8084.98</v>
      </c>
      <c r="T227">
        <v>-14816.51</v>
      </c>
      <c r="U227">
        <v>-8081.3</v>
      </c>
      <c r="V227">
        <v>0</v>
      </c>
      <c r="W227">
        <v>0</v>
      </c>
      <c r="X227">
        <v>0</v>
      </c>
      <c r="Y227">
        <v>0</v>
      </c>
      <c r="Z227">
        <v>0</v>
      </c>
      <c r="AA227">
        <v>0</v>
      </c>
      <c r="AB227">
        <v>0</v>
      </c>
      <c r="AC227">
        <v>0</v>
      </c>
      <c r="AD227">
        <v>0</v>
      </c>
      <c r="AE227">
        <v>0</v>
      </c>
      <c r="AF227">
        <v>0</v>
      </c>
      <c r="AG227"/>
      <c r="AH227"/>
      <c r="AI227"/>
      <c r="AJ227"/>
      <c r="AK227"/>
      <c r="AL227"/>
      <c r="AM227"/>
      <c r="AN227"/>
      <c r="AO227"/>
      <c r="AP227"/>
      <c r="AQ227"/>
      <c r="AR227"/>
      <c r="AS227"/>
      <c r="AT227"/>
      <c r="AU227"/>
      <c r="AV227"/>
      <c r="AW227"/>
      <c r="AX227"/>
      <c r="AY227"/>
      <c r="AZ227"/>
      <c r="BA227"/>
      <c r="BB227"/>
      <c r="BC227"/>
      <c r="BD227"/>
      <c r="BE227"/>
      <c r="BF227"/>
      <c r="BG227"/>
    </row>
    <row r="228" spans="1:59">
      <c r="A228" t="s">
        <v>563</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1857.71</v>
      </c>
      <c r="AC228">
        <v>-580</v>
      </c>
      <c r="AD228">
        <v>46.38</v>
      </c>
      <c r="AE228">
        <v>84.84</v>
      </c>
      <c r="AF228">
        <v>-228.58</v>
      </c>
      <c r="AG228"/>
      <c r="AH228"/>
      <c r="AI228"/>
      <c r="AJ228"/>
      <c r="AK228"/>
      <c r="AL228"/>
      <c r="AM228"/>
      <c r="AN228"/>
      <c r="AO228"/>
      <c r="AP228"/>
      <c r="AQ228"/>
      <c r="AR228"/>
      <c r="AS228"/>
      <c r="AT228"/>
      <c r="AU228"/>
      <c r="AV228"/>
      <c r="AW228"/>
      <c r="AX228"/>
      <c r="AY228"/>
      <c r="AZ228"/>
      <c r="BA228"/>
      <c r="BB228"/>
      <c r="BC228"/>
      <c r="BD228"/>
      <c r="BE228"/>
      <c r="BF228"/>
      <c r="BG228"/>
    </row>
    <row r="229" spans="1:59">
      <c r="A229" t="s">
        <v>564</v>
      </c>
      <c r="B229">
        <v>0</v>
      </c>
      <c r="C229">
        <v>0</v>
      </c>
      <c r="D229">
        <v>163.62</v>
      </c>
      <c r="E229">
        <v>0</v>
      </c>
      <c r="F229">
        <v>0</v>
      </c>
      <c r="G229">
        <v>0</v>
      </c>
      <c r="H229">
        <v>1076.51</v>
      </c>
      <c r="I229">
        <v>1076.51</v>
      </c>
      <c r="J229">
        <v>0</v>
      </c>
      <c r="K229">
        <v>0</v>
      </c>
      <c r="L229">
        <v>0</v>
      </c>
      <c r="M229">
        <v>0</v>
      </c>
      <c r="N229">
        <v>0</v>
      </c>
      <c r="O229">
        <v>0</v>
      </c>
      <c r="P229">
        <v>1413.37</v>
      </c>
      <c r="Q229">
        <v>1413.37</v>
      </c>
      <c r="R229">
        <v>1413.37</v>
      </c>
      <c r="S229">
        <v>1413.37</v>
      </c>
      <c r="T229">
        <v>0</v>
      </c>
      <c r="U229">
        <v>0</v>
      </c>
      <c r="V229">
        <v>0</v>
      </c>
      <c r="W229">
        <v>0</v>
      </c>
      <c r="X229">
        <v>0</v>
      </c>
      <c r="Y229">
        <v>0</v>
      </c>
      <c r="Z229">
        <v>0</v>
      </c>
      <c r="AA229">
        <v>0</v>
      </c>
      <c r="AB229">
        <v>0</v>
      </c>
      <c r="AC229">
        <v>0</v>
      </c>
      <c r="AD229">
        <v>0</v>
      </c>
      <c r="AE229">
        <v>0</v>
      </c>
      <c r="AF229">
        <v>0</v>
      </c>
      <c r="AG229"/>
      <c r="AH229"/>
      <c r="AI229"/>
      <c r="AJ229"/>
      <c r="AK229"/>
      <c r="AL229"/>
      <c r="AM229"/>
      <c r="AN229"/>
      <c r="AO229"/>
      <c r="AP229"/>
      <c r="AQ229"/>
      <c r="AR229"/>
      <c r="AS229"/>
      <c r="AT229"/>
      <c r="AU229"/>
      <c r="AV229"/>
      <c r="AW229"/>
      <c r="AX229"/>
      <c r="AY229"/>
      <c r="AZ229"/>
      <c r="BA229"/>
      <c r="BB229"/>
      <c r="BC229"/>
      <c r="BD229"/>
      <c r="BE229"/>
      <c r="BF229"/>
      <c r="BG229"/>
    </row>
    <row r="230" spans="1:59">
      <c r="A230" t="s">
        <v>2074</v>
      </c>
      <c r="B230">
        <v>0</v>
      </c>
      <c r="C230">
        <v>0</v>
      </c>
      <c r="D230">
        <v>0</v>
      </c>
      <c r="E230">
        <v>0</v>
      </c>
      <c r="F230">
        <v>-1773.32</v>
      </c>
      <c r="G230">
        <v>-610.79</v>
      </c>
      <c r="H230">
        <v>0</v>
      </c>
      <c r="I230">
        <v>0</v>
      </c>
      <c r="J230">
        <v>0</v>
      </c>
      <c r="K230">
        <v>0</v>
      </c>
      <c r="L230">
        <v>-250.5</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c r="AH230"/>
      <c r="AI230"/>
      <c r="AJ230"/>
      <c r="AK230"/>
      <c r="AL230"/>
      <c r="AM230"/>
      <c r="AN230"/>
      <c r="AO230"/>
      <c r="AP230"/>
      <c r="AQ230"/>
      <c r="AR230"/>
      <c r="AS230"/>
      <c r="AT230"/>
      <c r="AU230"/>
      <c r="AV230"/>
      <c r="AW230"/>
      <c r="AX230"/>
      <c r="AY230"/>
      <c r="AZ230"/>
      <c r="BA230"/>
      <c r="BB230"/>
      <c r="BC230"/>
      <c r="BD230"/>
      <c r="BE230"/>
      <c r="BF230"/>
      <c r="BG230"/>
    </row>
    <row r="231" spans="1:59">
      <c r="A231" t="s">
        <v>719</v>
      </c>
      <c r="B231">
        <v>0</v>
      </c>
      <c r="C231">
        <v>-1040</v>
      </c>
      <c r="D231">
        <v>-4336.6499999999996</v>
      </c>
      <c r="E231">
        <v>-2832.09</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c r="AH231"/>
      <c r="AI231"/>
      <c r="AJ231"/>
      <c r="AK231"/>
      <c r="AL231"/>
      <c r="AM231"/>
      <c r="AN231"/>
      <c r="AO231"/>
      <c r="AP231"/>
      <c r="AQ231"/>
      <c r="AR231"/>
      <c r="AS231"/>
      <c r="AT231"/>
      <c r="AU231"/>
      <c r="AV231"/>
      <c r="AW231"/>
      <c r="AX231"/>
      <c r="AY231"/>
      <c r="AZ231"/>
      <c r="BA231"/>
      <c r="BB231"/>
      <c r="BC231"/>
      <c r="BD231"/>
      <c r="BE231"/>
      <c r="BF231"/>
      <c r="BG231"/>
    </row>
    <row r="232" spans="1:59">
      <c r="A232" t="s">
        <v>2255</v>
      </c>
      <c r="B232">
        <v>0</v>
      </c>
      <c r="C232">
        <v>0</v>
      </c>
      <c r="D232">
        <v>0</v>
      </c>
      <c r="E232">
        <v>0</v>
      </c>
      <c r="F232">
        <v>0</v>
      </c>
      <c r="G232">
        <v>0</v>
      </c>
      <c r="H232">
        <v>-1229.76</v>
      </c>
      <c r="I232">
        <v>-28.6</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c r="AH232"/>
      <c r="AI232"/>
      <c r="AJ232"/>
      <c r="AK232"/>
      <c r="AL232"/>
      <c r="AM232"/>
      <c r="AN232"/>
      <c r="AO232"/>
      <c r="AP232"/>
      <c r="AQ232"/>
      <c r="AR232"/>
      <c r="AS232"/>
      <c r="AT232"/>
      <c r="AU232"/>
      <c r="AV232"/>
      <c r="AW232"/>
      <c r="AX232"/>
      <c r="AY232"/>
      <c r="AZ232"/>
      <c r="BA232"/>
      <c r="BB232"/>
      <c r="BC232"/>
      <c r="BD232"/>
      <c r="BE232"/>
      <c r="BF232"/>
      <c r="BG232"/>
    </row>
    <row r="233" spans="1:59">
      <c r="A233" t="s">
        <v>565</v>
      </c>
      <c r="B233">
        <v>0</v>
      </c>
      <c r="C233">
        <v>0</v>
      </c>
      <c r="D233">
        <v>-126.03</v>
      </c>
      <c r="E233">
        <v>-97.51</v>
      </c>
      <c r="F233">
        <v>-47.15</v>
      </c>
      <c r="G233">
        <v>-263.55</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c r="AH233"/>
      <c r="AI233"/>
      <c r="AJ233"/>
      <c r="AK233"/>
      <c r="AL233"/>
      <c r="AM233"/>
      <c r="AN233"/>
      <c r="AO233"/>
      <c r="AP233"/>
      <c r="AQ233"/>
      <c r="AR233"/>
      <c r="AS233"/>
      <c r="AT233"/>
      <c r="AU233"/>
      <c r="AV233"/>
      <c r="AW233"/>
      <c r="AX233"/>
      <c r="AY233"/>
      <c r="AZ233"/>
      <c r="BA233"/>
      <c r="BB233"/>
      <c r="BC233"/>
      <c r="BD233"/>
      <c r="BE233"/>
      <c r="BF233"/>
      <c r="BG233"/>
    </row>
    <row r="234" spans="1:59">
      <c r="A234" t="s">
        <v>566</v>
      </c>
      <c r="B234">
        <v>6002.87</v>
      </c>
      <c r="C234">
        <v>1538.75</v>
      </c>
      <c r="D234">
        <v>4377.41</v>
      </c>
      <c r="E234">
        <v>12174.29</v>
      </c>
      <c r="F234">
        <v>4917.6099999999997</v>
      </c>
      <c r="G234">
        <v>3697.5</v>
      </c>
      <c r="H234">
        <v>9667.7199999999993</v>
      </c>
      <c r="I234">
        <v>5034.3900000000003</v>
      </c>
      <c r="J234">
        <v>4439.47</v>
      </c>
      <c r="K234">
        <v>4270.8500000000004</v>
      </c>
      <c r="L234">
        <v>10020</v>
      </c>
      <c r="M234">
        <v>6374.98</v>
      </c>
      <c r="N234">
        <v>5915.43</v>
      </c>
      <c r="O234">
        <v>2607.25</v>
      </c>
      <c r="P234">
        <v>959.84</v>
      </c>
      <c r="Q234">
        <v>98.85</v>
      </c>
      <c r="R234">
        <v>133.13</v>
      </c>
      <c r="S234">
        <v>1045.31</v>
      </c>
      <c r="T234">
        <v>9045.2999999999993</v>
      </c>
      <c r="U234">
        <v>6124.47</v>
      </c>
      <c r="V234">
        <v>4960.49</v>
      </c>
      <c r="W234">
        <v>2794.98</v>
      </c>
      <c r="X234">
        <v>10248.26</v>
      </c>
      <c r="Y234">
        <v>9460.2800000000007</v>
      </c>
      <c r="Z234">
        <v>5782.82</v>
      </c>
      <c r="AA234">
        <v>2021.15</v>
      </c>
      <c r="AB234">
        <v>12277.11</v>
      </c>
      <c r="AC234">
        <v>10752</v>
      </c>
      <c r="AD234">
        <v>8066.62</v>
      </c>
      <c r="AE234">
        <v>1471.93</v>
      </c>
      <c r="AF234">
        <v>8058.11</v>
      </c>
      <c r="AG234"/>
      <c r="AH234"/>
      <c r="AI234"/>
      <c r="AJ234"/>
      <c r="AK234"/>
      <c r="AL234"/>
      <c r="AM234"/>
      <c r="AN234"/>
      <c r="AO234"/>
      <c r="AP234"/>
      <c r="AQ234"/>
      <c r="AR234"/>
      <c r="AS234"/>
      <c r="AT234"/>
      <c r="AU234"/>
      <c r="AV234"/>
      <c r="AW234"/>
      <c r="AX234"/>
      <c r="AY234"/>
      <c r="AZ234"/>
      <c r="BA234"/>
      <c r="BB234"/>
      <c r="BC234"/>
      <c r="BD234"/>
      <c r="BE234"/>
      <c r="BF234"/>
      <c r="BG234"/>
    </row>
    <row r="235" spans="1:59">
      <c r="A235" t="s">
        <v>567</v>
      </c>
      <c r="B235">
        <v>242.97</v>
      </c>
      <c r="C235">
        <v>319.74</v>
      </c>
      <c r="D235">
        <v>-899.03</v>
      </c>
      <c r="E235">
        <v>-146.18</v>
      </c>
      <c r="F235">
        <v>11.03</v>
      </c>
      <c r="G235">
        <v>177.93</v>
      </c>
      <c r="H235">
        <v>3733.23</v>
      </c>
      <c r="I235">
        <v>4065.77</v>
      </c>
      <c r="J235">
        <v>3932.85</v>
      </c>
      <c r="K235">
        <v>3456.84</v>
      </c>
      <c r="L235">
        <v>-1195.25</v>
      </c>
      <c r="M235">
        <v>91.9</v>
      </c>
      <c r="N235">
        <v>81.209999999999994</v>
      </c>
      <c r="O235">
        <v>0</v>
      </c>
      <c r="P235">
        <v>-3397.26</v>
      </c>
      <c r="Q235">
        <v>-1853.88</v>
      </c>
      <c r="R235">
        <v>-1631.29</v>
      </c>
      <c r="S235">
        <v>0</v>
      </c>
      <c r="T235">
        <v>-907.8</v>
      </c>
      <c r="U235">
        <v>-909.07</v>
      </c>
      <c r="V235">
        <v>-922.46</v>
      </c>
      <c r="W235">
        <v>-692.7</v>
      </c>
      <c r="X235">
        <v>-213.16</v>
      </c>
      <c r="Y235">
        <v>2.4500000000000002</v>
      </c>
      <c r="Z235">
        <v>2.4500000000000002</v>
      </c>
      <c r="AA235">
        <v>0</v>
      </c>
      <c r="AB235">
        <v>-2159.67</v>
      </c>
      <c r="AC235">
        <v>545</v>
      </c>
      <c r="AD235">
        <v>83.57</v>
      </c>
      <c r="AE235">
        <v>1471.93</v>
      </c>
      <c r="AF235">
        <v>371.51</v>
      </c>
      <c r="AG235"/>
      <c r="AH235"/>
      <c r="AI235"/>
      <c r="AJ235"/>
      <c r="AK235"/>
      <c r="AL235"/>
      <c r="AM235"/>
      <c r="AN235"/>
      <c r="AO235"/>
      <c r="AP235"/>
      <c r="AQ235"/>
      <c r="AR235"/>
      <c r="AS235"/>
      <c r="AT235"/>
      <c r="AU235"/>
      <c r="AV235"/>
      <c r="AW235"/>
      <c r="AX235"/>
      <c r="AY235"/>
      <c r="AZ235"/>
      <c r="BA235"/>
      <c r="BB235"/>
      <c r="BC235"/>
      <c r="BD235"/>
      <c r="BE235"/>
      <c r="BF235"/>
      <c r="BG235"/>
    </row>
    <row r="236" spans="1:59">
      <c r="A236" t="s">
        <v>568</v>
      </c>
      <c r="B236">
        <v>5759.9</v>
      </c>
      <c r="C236">
        <v>1219.01</v>
      </c>
      <c r="D236">
        <v>5276.44</v>
      </c>
      <c r="E236">
        <v>12320.48</v>
      </c>
      <c r="F236">
        <v>4906.58</v>
      </c>
      <c r="G236">
        <v>3519.58</v>
      </c>
      <c r="H236">
        <v>5934.49</v>
      </c>
      <c r="I236">
        <v>968.62</v>
      </c>
      <c r="J236">
        <v>506.63</v>
      </c>
      <c r="K236">
        <v>814.01</v>
      </c>
      <c r="L236">
        <v>11215.25</v>
      </c>
      <c r="M236">
        <v>6283.09</v>
      </c>
      <c r="N236">
        <v>5834.22</v>
      </c>
      <c r="O236">
        <v>2607.25</v>
      </c>
      <c r="P236">
        <v>4357.1000000000004</v>
      </c>
      <c r="Q236">
        <v>1952.73</v>
      </c>
      <c r="R236">
        <v>1764.41</v>
      </c>
      <c r="S236">
        <v>1045.31</v>
      </c>
      <c r="T236">
        <v>9953.1</v>
      </c>
      <c r="U236">
        <v>7033.54</v>
      </c>
      <c r="V236">
        <v>5882.95</v>
      </c>
      <c r="W236">
        <v>3487.68</v>
      </c>
      <c r="X236">
        <v>10461.42</v>
      </c>
      <c r="Y236">
        <v>9457.83</v>
      </c>
      <c r="Z236">
        <v>5780.37</v>
      </c>
      <c r="AA236">
        <v>2021.15</v>
      </c>
      <c r="AB236">
        <v>14436.78</v>
      </c>
      <c r="AC236">
        <v>10207</v>
      </c>
      <c r="AD236">
        <v>7983.05</v>
      </c>
      <c r="AE236">
        <v>0</v>
      </c>
      <c r="AF236">
        <v>7686.6</v>
      </c>
      <c r="AG236"/>
      <c r="AH236"/>
      <c r="AI236"/>
      <c r="AJ236"/>
      <c r="AK236"/>
      <c r="AL236"/>
      <c r="AM236"/>
      <c r="AN236"/>
      <c r="AO236"/>
      <c r="AP236"/>
      <c r="AQ236"/>
      <c r="AR236"/>
      <c r="AS236"/>
      <c r="AT236"/>
      <c r="AU236"/>
      <c r="AV236"/>
      <c r="AW236"/>
      <c r="AX236"/>
      <c r="AY236"/>
      <c r="AZ236"/>
      <c r="BA236"/>
      <c r="BB236"/>
      <c r="BC236"/>
      <c r="BD236"/>
      <c r="BE236"/>
      <c r="BF236"/>
      <c r="BG236"/>
    </row>
    <row r="237" spans="1:59">
      <c r="A237" t="s">
        <v>569</v>
      </c>
      <c r="B237">
        <v>-27962.73</v>
      </c>
      <c r="C237">
        <v>0</v>
      </c>
      <c r="D237">
        <v>0</v>
      </c>
      <c r="E237">
        <v>0</v>
      </c>
      <c r="F237">
        <v>0</v>
      </c>
      <c r="G237">
        <v>0</v>
      </c>
      <c r="H237">
        <v>1045.8599999999999</v>
      </c>
      <c r="I237">
        <v>924.48</v>
      </c>
      <c r="J237">
        <v>303.66000000000003</v>
      </c>
      <c r="K237">
        <v>-172.02</v>
      </c>
      <c r="L237">
        <v>2577</v>
      </c>
      <c r="M237">
        <v>578.83000000000004</v>
      </c>
      <c r="N237">
        <v>-169.53</v>
      </c>
      <c r="O237">
        <v>-360.07</v>
      </c>
      <c r="P237">
        <v>-1071.25</v>
      </c>
      <c r="Q237">
        <v>701.31</v>
      </c>
      <c r="R237">
        <v>969.08</v>
      </c>
      <c r="S237">
        <v>-218.46</v>
      </c>
      <c r="T237">
        <v>-138.54</v>
      </c>
      <c r="U237">
        <v>-18.25</v>
      </c>
      <c r="V237">
        <v>0</v>
      </c>
      <c r="W237">
        <v>0</v>
      </c>
      <c r="X237">
        <v>38.340000000000003</v>
      </c>
      <c r="Y237">
        <v>38.340000000000003</v>
      </c>
      <c r="Z237">
        <v>0</v>
      </c>
      <c r="AA237">
        <v>0</v>
      </c>
      <c r="AB237">
        <v>0</v>
      </c>
      <c r="AC237">
        <v>0</v>
      </c>
      <c r="AD237">
        <v>0</v>
      </c>
      <c r="AE237">
        <v>0</v>
      </c>
      <c r="AF237">
        <v>0</v>
      </c>
      <c r="AG237"/>
      <c r="AH237"/>
      <c r="AI237"/>
      <c r="AJ237"/>
      <c r="AK237"/>
      <c r="AL237"/>
      <c r="AM237"/>
      <c r="AN237"/>
      <c r="AO237"/>
      <c r="AP237"/>
      <c r="AQ237"/>
      <c r="AR237"/>
      <c r="AS237"/>
      <c r="AT237"/>
      <c r="AU237"/>
      <c r="AV237"/>
      <c r="AW237"/>
      <c r="AX237"/>
      <c r="AY237"/>
      <c r="AZ237"/>
      <c r="BA237"/>
      <c r="BB237"/>
      <c r="BC237"/>
      <c r="BD237"/>
      <c r="BE237"/>
      <c r="BF237"/>
      <c r="BG237"/>
    </row>
    <row r="238" spans="1:59">
      <c r="A238" t="s">
        <v>570</v>
      </c>
      <c r="B238">
        <v>-27962.73</v>
      </c>
      <c r="C238">
        <v>0</v>
      </c>
      <c r="D238">
        <v>0</v>
      </c>
      <c r="E238">
        <v>0</v>
      </c>
      <c r="F238">
        <v>0</v>
      </c>
      <c r="G238">
        <v>0</v>
      </c>
      <c r="H238">
        <v>0</v>
      </c>
      <c r="I238">
        <v>-6.84</v>
      </c>
      <c r="J238">
        <v>0</v>
      </c>
      <c r="K238">
        <v>-424.97</v>
      </c>
      <c r="L238">
        <v>0</v>
      </c>
      <c r="M238">
        <v>0</v>
      </c>
      <c r="N238">
        <v>-748.36</v>
      </c>
      <c r="O238">
        <v>-360.07</v>
      </c>
      <c r="P238">
        <v>-1080.27</v>
      </c>
      <c r="Q238">
        <v>-781.46</v>
      </c>
      <c r="R238">
        <v>-513.69000000000005</v>
      </c>
      <c r="S238">
        <v>-249.64</v>
      </c>
      <c r="T238">
        <v>-140.68</v>
      </c>
      <c r="U238">
        <v>-20.39</v>
      </c>
      <c r="V238">
        <v>0</v>
      </c>
      <c r="W238">
        <v>0</v>
      </c>
      <c r="X238">
        <v>0</v>
      </c>
      <c r="Y238">
        <v>0</v>
      </c>
      <c r="Z238">
        <v>0</v>
      </c>
      <c r="AA238">
        <v>0</v>
      </c>
      <c r="AB238">
        <v>0</v>
      </c>
      <c r="AC238">
        <v>0</v>
      </c>
      <c r="AD238">
        <v>0</v>
      </c>
      <c r="AE238">
        <v>0</v>
      </c>
      <c r="AF238">
        <v>0</v>
      </c>
      <c r="AG238"/>
      <c r="AH238"/>
      <c r="AI238"/>
      <c r="AJ238"/>
      <c r="AK238"/>
      <c r="AL238"/>
      <c r="AM238"/>
      <c r="AN238"/>
      <c r="AO238"/>
      <c r="AP238"/>
      <c r="AQ238"/>
      <c r="AR238"/>
      <c r="AS238"/>
      <c r="AT238"/>
      <c r="AU238"/>
      <c r="AV238"/>
      <c r="AW238"/>
      <c r="AX238"/>
      <c r="AY238"/>
      <c r="AZ238"/>
      <c r="BA238"/>
      <c r="BB238"/>
      <c r="BC238"/>
      <c r="BD238"/>
      <c r="BE238"/>
      <c r="BF238"/>
      <c r="BG238"/>
    </row>
    <row r="239" spans="1:59">
      <c r="A239" t="s">
        <v>708</v>
      </c>
      <c r="B239">
        <v>0</v>
      </c>
      <c r="C239">
        <v>0</v>
      </c>
      <c r="D239">
        <v>0</v>
      </c>
      <c r="E239">
        <v>0</v>
      </c>
      <c r="F239">
        <v>0</v>
      </c>
      <c r="G239">
        <v>0</v>
      </c>
      <c r="H239">
        <v>1045.8599999999999</v>
      </c>
      <c r="I239">
        <v>931.32</v>
      </c>
      <c r="J239">
        <v>303.66000000000003</v>
      </c>
      <c r="K239">
        <v>252.96</v>
      </c>
      <c r="L239">
        <v>2577</v>
      </c>
      <c r="M239">
        <v>578.83000000000004</v>
      </c>
      <c r="N239">
        <v>578.83000000000004</v>
      </c>
      <c r="O239">
        <v>0</v>
      </c>
      <c r="P239">
        <v>9.02</v>
      </c>
      <c r="Q239">
        <v>1482.77</v>
      </c>
      <c r="R239">
        <v>1482.77</v>
      </c>
      <c r="S239">
        <v>31.18</v>
      </c>
      <c r="T239">
        <v>2.14</v>
      </c>
      <c r="U239">
        <v>2.14</v>
      </c>
      <c r="V239">
        <v>0</v>
      </c>
      <c r="W239">
        <v>0</v>
      </c>
      <c r="X239">
        <v>38.340000000000003</v>
      </c>
      <c r="Y239">
        <v>38.340000000000003</v>
      </c>
      <c r="Z239">
        <v>0</v>
      </c>
      <c r="AA239">
        <v>0</v>
      </c>
      <c r="AB239">
        <v>0</v>
      </c>
      <c r="AC239">
        <v>0</v>
      </c>
      <c r="AD239">
        <v>0</v>
      </c>
      <c r="AE239">
        <v>0</v>
      </c>
      <c r="AF239">
        <v>0</v>
      </c>
      <c r="AG239"/>
      <c r="AH239"/>
      <c r="AI239"/>
      <c r="AJ239"/>
      <c r="AK239"/>
      <c r="AL239"/>
      <c r="AM239"/>
      <c r="AN239"/>
      <c r="AO239"/>
      <c r="AP239"/>
      <c r="AQ239"/>
      <c r="AR239"/>
      <c r="AS239"/>
      <c r="AT239"/>
      <c r="AU239"/>
      <c r="AV239"/>
      <c r="AW239"/>
      <c r="AX239"/>
      <c r="AY239"/>
      <c r="AZ239"/>
      <c r="BA239"/>
      <c r="BB239"/>
      <c r="BC239"/>
      <c r="BD239"/>
      <c r="BE239"/>
      <c r="BF239"/>
      <c r="BG239"/>
    </row>
    <row r="240" spans="1:59">
      <c r="A240" t="s">
        <v>571</v>
      </c>
      <c r="B240">
        <v>-8899.49</v>
      </c>
      <c r="C240">
        <v>-8899.49</v>
      </c>
      <c r="D240">
        <v>2724.54</v>
      </c>
      <c r="E240">
        <v>-1053.32</v>
      </c>
      <c r="F240">
        <v>0</v>
      </c>
      <c r="G240">
        <v>-592.05999999999995</v>
      </c>
      <c r="H240">
        <v>8772.83</v>
      </c>
      <c r="I240">
        <v>8410.33</v>
      </c>
      <c r="J240">
        <v>8061.27</v>
      </c>
      <c r="K240">
        <v>5244.4</v>
      </c>
      <c r="L240">
        <v>7231.73</v>
      </c>
      <c r="M240">
        <v>304.88</v>
      </c>
      <c r="N240">
        <v>304.88</v>
      </c>
      <c r="O240">
        <v>-85.81</v>
      </c>
      <c r="P240">
        <v>3702.77</v>
      </c>
      <c r="Q240">
        <v>2848.67</v>
      </c>
      <c r="R240">
        <v>2848.67</v>
      </c>
      <c r="S240">
        <v>-662.98</v>
      </c>
      <c r="T240">
        <v>8000.79</v>
      </c>
      <c r="U240">
        <v>0</v>
      </c>
      <c r="V240">
        <v>0</v>
      </c>
      <c r="W240">
        <v>0</v>
      </c>
      <c r="X240">
        <v>7942.4</v>
      </c>
      <c r="Y240">
        <v>0</v>
      </c>
      <c r="Z240">
        <v>0</v>
      </c>
      <c r="AA240">
        <v>0</v>
      </c>
      <c r="AB240">
        <v>0</v>
      </c>
      <c r="AC240">
        <v>1253</v>
      </c>
      <c r="AD240">
        <v>0</v>
      </c>
      <c r="AE240">
        <v>0</v>
      </c>
      <c r="AF240">
        <v>0</v>
      </c>
      <c r="AG240"/>
      <c r="AH240"/>
      <c r="AI240"/>
      <c r="AJ240"/>
      <c r="AK240"/>
      <c r="AL240"/>
      <c r="AM240"/>
      <c r="AN240"/>
      <c r="AO240"/>
      <c r="AP240"/>
      <c r="AQ240"/>
      <c r="AR240"/>
      <c r="AS240"/>
      <c r="AT240"/>
      <c r="AU240"/>
      <c r="AV240"/>
      <c r="AW240"/>
      <c r="AX240"/>
      <c r="AY240"/>
      <c r="AZ240"/>
      <c r="BA240"/>
      <c r="BB240"/>
      <c r="BC240"/>
      <c r="BD240"/>
      <c r="BE240"/>
      <c r="BF240"/>
      <c r="BG240"/>
    </row>
    <row r="241" spans="1:59">
      <c r="A241" t="s">
        <v>573</v>
      </c>
      <c r="B241">
        <v>-1972.62</v>
      </c>
      <c r="C241">
        <v>0</v>
      </c>
      <c r="D241">
        <v>0</v>
      </c>
      <c r="E241">
        <v>0</v>
      </c>
      <c r="F241">
        <v>0</v>
      </c>
      <c r="G241">
        <v>0</v>
      </c>
      <c r="H241">
        <v>2964.22</v>
      </c>
      <c r="I241">
        <v>0</v>
      </c>
      <c r="J241">
        <v>0</v>
      </c>
      <c r="K241">
        <v>0</v>
      </c>
      <c r="L241">
        <v>0</v>
      </c>
      <c r="M241">
        <v>0</v>
      </c>
      <c r="N241">
        <v>0</v>
      </c>
      <c r="O241">
        <v>0</v>
      </c>
      <c r="P241">
        <v>0</v>
      </c>
      <c r="Q241">
        <v>0</v>
      </c>
      <c r="R241">
        <v>0</v>
      </c>
      <c r="S241">
        <v>0</v>
      </c>
      <c r="T241">
        <v>2712</v>
      </c>
      <c r="U241">
        <v>0</v>
      </c>
      <c r="V241">
        <v>0</v>
      </c>
      <c r="W241">
        <v>0</v>
      </c>
      <c r="X241">
        <v>0</v>
      </c>
      <c r="Y241">
        <v>0</v>
      </c>
      <c r="Z241">
        <v>0</v>
      </c>
      <c r="AA241">
        <v>0</v>
      </c>
      <c r="AB241">
        <v>0</v>
      </c>
      <c r="AC241">
        <v>0</v>
      </c>
      <c r="AD241">
        <v>0</v>
      </c>
      <c r="AE241">
        <v>0</v>
      </c>
      <c r="AF241">
        <v>0</v>
      </c>
      <c r="AG241"/>
      <c r="AH241"/>
      <c r="AI241"/>
      <c r="AJ241"/>
      <c r="AK241"/>
      <c r="AL241"/>
      <c r="AM241"/>
      <c r="AN241"/>
      <c r="AO241"/>
      <c r="AP241"/>
      <c r="AQ241"/>
      <c r="AR241"/>
      <c r="AS241"/>
      <c r="AT241"/>
      <c r="AU241"/>
      <c r="AV241"/>
      <c r="AW241"/>
      <c r="AX241"/>
      <c r="AY241"/>
      <c r="AZ241"/>
      <c r="BA241"/>
      <c r="BB241"/>
      <c r="BC241"/>
      <c r="BD241"/>
      <c r="BE241"/>
      <c r="BF241"/>
      <c r="BG241"/>
    </row>
    <row r="242" spans="1:59">
      <c r="A242" t="s">
        <v>574</v>
      </c>
      <c r="B242">
        <v>-10653.37</v>
      </c>
      <c r="C242">
        <v>-4341.24</v>
      </c>
      <c r="D242">
        <v>-5312.3</v>
      </c>
      <c r="E242">
        <v>-3022.35</v>
      </c>
      <c r="F242">
        <v>-2154.54</v>
      </c>
      <c r="G242">
        <v>-1007.29</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c r="AH242"/>
      <c r="AI242"/>
      <c r="AJ242"/>
      <c r="AK242"/>
      <c r="AL242"/>
      <c r="AM242"/>
      <c r="AN242"/>
      <c r="AO242"/>
      <c r="AP242"/>
      <c r="AQ242"/>
      <c r="AR242"/>
      <c r="AS242"/>
      <c r="AT242"/>
      <c r="AU242"/>
      <c r="AV242"/>
      <c r="AW242"/>
      <c r="AX242"/>
      <c r="AY242"/>
      <c r="AZ242"/>
      <c r="BA242"/>
      <c r="BB242"/>
      <c r="BC242"/>
      <c r="BD242"/>
      <c r="BE242"/>
      <c r="BF242"/>
      <c r="BG242"/>
    </row>
    <row r="243" spans="1:59">
      <c r="A243" t="s">
        <v>350</v>
      </c>
      <c r="B243">
        <v>-10653.37</v>
      </c>
      <c r="C243">
        <v>-4341.24</v>
      </c>
      <c r="D243">
        <v>-5312.3</v>
      </c>
      <c r="E243">
        <v>-3022.35</v>
      </c>
      <c r="F243">
        <v>-2154.54</v>
      </c>
      <c r="G243">
        <v>-1007.29</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c r="AH243"/>
      <c r="AI243"/>
      <c r="AJ243"/>
      <c r="AK243"/>
      <c r="AL243"/>
      <c r="AM243"/>
      <c r="AN243"/>
      <c r="AO243"/>
      <c r="AP243"/>
      <c r="AQ243"/>
      <c r="AR243"/>
      <c r="AS243"/>
      <c r="AT243"/>
      <c r="AU243"/>
      <c r="AV243"/>
      <c r="AW243"/>
      <c r="AX243"/>
      <c r="AY243"/>
      <c r="AZ243"/>
      <c r="BA243"/>
      <c r="BB243"/>
      <c r="BC243"/>
      <c r="BD243"/>
      <c r="BE243"/>
      <c r="BF243"/>
      <c r="BG243"/>
    </row>
    <row r="244" spans="1:59">
      <c r="A244" t="s">
        <v>359</v>
      </c>
      <c r="B244">
        <v>0</v>
      </c>
      <c r="C244">
        <v>0</v>
      </c>
      <c r="D244">
        <v>47885.24</v>
      </c>
      <c r="E244">
        <v>35027.839999999997</v>
      </c>
      <c r="F244">
        <v>21349.02</v>
      </c>
      <c r="G244">
        <v>9248.14</v>
      </c>
      <c r="H244">
        <v>53147.1</v>
      </c>
      <c r="I244">
        <v>43095.28</v>
      </c>
      <c r="J244">
        <v>30979.06</v>
      </c>
      <c r="K244">
        <v>17582.27</v>
      </c>
      <c r="L244">
        <v>52450.76</v>
      </c>
      <c r="M244">
        <v>41826.97</v>
      </c>
      <c r="N244">
        <v>28371.07</v>
      </c>
      <c r="O244">
        <v>13092.63</v>
      </c>
      <c r="P244">
        <v>45847.32</v>
      </c>
      <c r="Q244">
        <v>37857.14</v>
      </c>
      <c r="R244">
        <v>27980.07</v>
      </c>
      <c r="S244">
        <v>14275.32</v>
      </c>
      <c r="T244">
        <v>44014.61</v>
      </c>
      <c r="U244">
        <v>32834.51</v>
      </c>
      <c r="V244">
        <v>21435.86</v>
      </c>
      <c r="W244">
        <v>9525.5400000000009</v>
      </c>
      <c r="X244">
        <v>21355.47</v>
      </c>
      <c r="Y244">
        <v>14630.44</v>
      </c>
      <c r="Z244">
        <v>9664.01</v>
      </c>
      <c r="AA244">
        <v>4849.79</v>
      </c>
      <c r="AB244">
        <v>42859.7</v>
      </c>
      <c r="AC244">
        <v>0</v>
      </c>
      <c r="AD244">
        <v>29727.03</v>
      </c>
      <c r="AE244">
        <v>16417.52</v>
      </c>
      <c r="AF244">
        <v>38433.97</v>
      </c>
      <c r="AG244"/>
      <c r="AH244"/>
      <c r="AI244"/>
      <c r="AJ244"/>
      <c r="AK244"/>
      <c r="AL244"/>
      <c r="AM244"/>
      <c r="AN244"/>
      <c r="AO244"/>
      <c r="AP244"/>
      <c r="AQ244"/>
      <c r="AR244"/>
      <c r="AS244"/>
      <c r="AT244"/>
      <c r="AU244"/>
      <c r="AV244"/>
      <c r="AW244"/>
      <c r="AX244"/>
      <c r="AY244"/>
      <c r="AZ244"/>
      <c r="BA244"/>
      <c r="BB244"/>
      <c r="BC244"/>
      <c r="BD244"/>
      <c r="BE244"/>
      <c r="BF244"/>
      <c r="BG244"/>
    </row>
    <row r="245" spans="1:59">
      <c r="A245" t="s">
        <v>575</v>
      </c>
      <c r="B245">
        <v>6294.5</v>
      </c>
      <c r="C245">
        <v>2355.13</v>
      </c>
      <c r="D245">
        <v>14119.76</v>
      </c>
      <c r="E245">
        <v>11044.48</v>
      </c>
      <c r="F245">
        <v>7283.67</v>
      </c>
      <c r="G245">
        <v>3624.38</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576</v>
      </c>
      <c r="B246">
        <v>-15437.25</v>
      </c>
      <c r="C246">
        <v>-8226.01</v>
      </c>
      <c r="D246">
        <v>-144963.74</v>
      </c>
      <c r="E246">
        <v>-111163.28</v>
      </c>
      <c r="F246">
        <v>-54490.64</v>
      </c>
      <c r="G246">
        <v>-27874.48</v>
      </c>
      <c r="H246">
        <v>-48742.720000000001</v>
      </c>
      <c r="I246">
        <v>22550.19</v>
      </c>
      <c r="J246">
        <v>23817.97</v>
      </c>
      <c r="K246">
        <v>28895.06</v>
      </c>
      <c r="L246">
        <v>13044.25</v>
      </c>
      <c r="M246">
        <v>34528.68</v>
      </c>
      <c r="N246">
        <v>40456.080000000002</v>
      </c>
      <c r="O246">
        <v>15690.44</v>
      </c>
      <c r="P246">
        <v>71907.14</v>
      </c>
      <c r="Q246">
        <v>68002.09</v>
      </c>
      <c r="R246">
        <v>55883.01</v>
      </c>
      <c r="S246">
        <v>44505.440000000002</v>
      </c>
      <c r="T246">
        <v>2943.71</v>
      </c>
      <c r="U246">
        <v>29499.08</v>
      </c>
      <c r="V246">
        <v>-2888.4</v>
      </c>
      <c r="W246">
        <v>-8240.49</v>
      </c>
      <c r="X246">
        <v>15014.4</v>
      </c>
      <c r="Y246">
        <v>29237.78</v>
      </c>
      <c r="Z246">
        <v>6725.1</v>
      </c>
      <c r="AA246">
        <v>11367.9</v>
      </c>
      <c r="AB246">
        <v>-953.37</v>
      </c>
      <c r="AC246">
        <v>-1811</v>
      </c>
      <c r="AD246">
        <v>-715.81</v>
      </c>
      <c r="AE246">
        <v>-7330.22</v>
      </c>
      <c r="AF246">
        <v>-50326.09</v>
      </c>
      <c r="AG246"/>
      <c r="AH246"/>
      <c r="AI246"/>
      <c r="AJ246"/>
      <c r="AK246"/>
      <c r="AL246"/>
      <c r="AM246"/>
      <c r="AN246"/>
      <c r="AO246"/>
      <c r="AP246"/>
      <c r="AQ246"/>
      <c r="AR246"/>
      <c r="AS246"/>
      <c r="AT246"/>
      <c r="AU246"/>
      <c r="AV246"/>
      <c r="AW246"/>
      <c r="AX246"/>
      <c r="AY246"/>
      <c r="AZ246"/>
      <c r="BA246"/>
      <c r="BB246"/>
      <c r="BC246"/>
      <c r="BD246"/>
      <c r="BE246"/>
      <c r="BF246"/>
      <c r="BG246"/>
    </row>
    <row r="247" spans="1:59">
      <c r="A247" t="s">
        <v>577</v>
      </c>
      <c r="B247">
        <v>2143097.75</v>
      </c>
      <c r="C247">
        <v>1153640.69</v>
      </c>
      <c r="D247">
        <v>3866099.03</v>
      </c>
      <c r="E247">
        <v>2502656.31</v>
      </c>
      <c r="F247">
        <v>1718033.62</v>
      </c>
      <c r="G247">
        <v>851489.17</v>
      </c>
      <c r="H247">
        <v>2418870.9500000002</v>
      </c>
      <c r="I247">
        <v>1641786.6</v>
      </c>
      <c r="J247">
        <v>1019778.88</v>
      </c>
      <c r="K247">
        <v>548784.09</v>
      </c>
      <c r="L247">
        <v>1754643.73</v>
      </c>
      <c r="M247">
        <v>1235666.54</v>
      </c>
      <c r="N247">
        <v>832741.89</v>
      </c>
      <c r="O247">
        <v>384770.36</v>
      </c>
      <c r="P247">
        <v>1387329.61</v>
      </c>
      <c r="Q247">
        <v>1009179.24</v>
      </c>
      <c r="R247">
        <v>644363.43000000005</v>
      </c>
      <c r="S247">
        <v>309719</v>
      </c>
      <c r="T247">
        <v>980413.33</v>
      </c>
      <c r="U247">
        <v>677867.09</v>
      </c>
      <c r="V247">
        <v>413324.34</v>
      </c>
      <c r="W247">
        <v>192483.1</v>
      </c>
      <c r="X247">
        <v>714824.02</v>
      </c>
      <c r="Y247">
        <v>497116.67</v>
      </c>
      <c r="Z247">
        <v>312213.74</v>
      </c>
      <c r="AA247">
        <v>169020.99</v>
      </c>
      <c r="AB247">
        <v>539325.42000000004</v>
      </c>
      <c r="AC247">
        <v>363197</v>
      </c>
      <c r="AD247">
        <v>266487.90000000002</v>
      </c>
      <c r="AE247">
        <v>136589.62</v>
      </c>
      <c r="AF247">
        <v>380586.56</v>
      </c>
      <c r="AG247"/>
      <c r="AH247"/>
      <c r="AI247"/>
      <c r="AJ247"/>
      <c r="AK247"/>
      <c r="AL247"/>
      <c r="AM247"/>
      <c r="AN247"/>
      <c r="AO247"/>
      <c r="AP247"/>
      <c r="AQ247"/>
      <c r="AR247"/>
      <c r="AS247"/>
      <c r="AT247"/>
      <c r="AU247"/>
      <c r="AV247"/>
      <c r="AW247"/>
      <c r="AX247"/>
      <c r="AY247"/>
      <c r="AZ247"/>
      <c r="BA247"/>
      <c r="BB247"/>
      <c r="BC247"/>
      <c r="BD247"/>
      <c r="BE247"/>
      <c r="BF247"/>
      <c r="BG247"/>
    </row>
    <row r="248" spans="1:59">
      <c r="A248" t="s">
        <v>578</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579</v>
      </c>
      <c r="B249">
        <v>-146436.25</v>
      </c>
      <c r="C249">
        <v>-62729.59</v>
      </c>
      <c r="D249">
        <v>-2076318.05</v>
      </c>
      <c r="E249">
        <v>-829735.77</v>
      </c>
      <c r="F249">
        <v>-466357.1</v>
      </c>
      <c r="G249">
        <v>-57451.040000000001</v>
      </c>
      <c r="H249">
        <v>185725.12</v>
      </c>
      <c r="I249">
        <v>27973.94</v>
      </c>
      <c r="J249">
        <v>162827.70000000001</v>
      </c>
      <c r="K249">
        <v>217095.57</v>
      </c>
      <c r="L249">
        <v>-59186.61</v>
      </c>
      <c r="M249">
        <v>18317.169999999998</v>
      </c>
      <c r="N249">
        <v>-2565.0700000000002</v>
      </c>
      <c r="O249">
        <v>-63140.39</v>
      </c>
      <c r="P249">
        <v>-243356.46</v>
      </c>
      <c r="Q249">
        <v>-61684.52</v>
      </c>
      <c r="R249">
        <v>65195.94</v>
      </c>
      <c r="S249">
        <v>95901.42</v>
      </c>
      <c r="T249">
        <v>-196084.59</v>
      </c>
      <c r="U249">
        <v>-208955.65</v>
      </c>
      <c r="V249">
        <v>-80540.960000000006</v>
      </c>
      <c r="W249">
        <v>56313.06</v>
      </c>
      <c r="X249">
        <v>-156159.26999999999</v>
      </c>
      <c r="Y249">
        <v>-43686.57</v>
      </c>
      <c r="Z249">
        <v>26637.23</v>
      </c>
      <c r="AA249">
        <v>31559.38</v>
      </c>
      <c r="AB249">
        <v>-168324.55</v>
      </c>
      <c r="AC249">
        <v>-98503</v>
      </c>
      <c r="AD249">
        <v>-59701.22</v>
      </c>
      <c r="AE249">
        <v>17794.64</v>
      </c>
      <c r="AF249">
        <v>9849.7199999999993</v>
      </c>
      <c r="AG249"/>
      <c r="AH249"/>
      <c r="AI249"/>
      <c r="AJ249"/>
      <c r="AK249"/>
      <c r="AL249"/>
      <c r="AM249"/>
      <c r="AN249"/>
      <c r="AO249"/>
      <c r="AP249"/>
      <c r="AQ249"/>
      <c r="AR249"/>
      <c r="AS249"/>
      <c r="AT249"/>
      <c r="AU249"/>
      <c r="AV249"/>
      <c r="AW249"/>
      <c r="AX249"/>
      <c r="AY249"/>
      <c r="AZ249"/>
      <c r="BA249"/>
      <c r="BB249"/>
      <c r="BC249"/>
      <c r="BD249"/>
      <c r="BE249"/>
      <c r="BF249"/>
      <c r="BG249"/>
    </row>
    <row r="250" spans="1:59">
      <c r="A250" t="s">
        <v>722</v>
      </c>
      <c r="B250">
        <v>-67500.87</v>
      </c>
      <c r="C250">
        <v>-85670.21</v>
      </c>
      <c r="D250">
        <v>-512099.72</v>
      </c>
      <c r="E250">
        <v>-325263.2</v>
      </c>
      <c r="F250">
        <v>-179127.67</v>
      </c>
      <c r="G250">
        <v>-47104.17</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580</v>
      </c>
      <c r="B251">
        <v>-452151.99</v>
      </c>
      <c r="C251">
        <v>-1300304.08</v>
      </c>
      <c r="D251">
        <v>-2555165.7400000002</v>
      </c>
      <c r="E251">
        <v>-783914.99</v>
      </c>
      <c r="F251">
        <v>-339809.44</v>
      </c>
      <c r="G251">
        <v>-1053861.19</v>
      </c>
      <c r="H251">
        <v>1161574.3999999999</v>
      </c>
      <c r="I251">
        <v>335113.87</v>
      </c>
      <c r="J251">
        <v>596567.84</v>
      </c>
      <c r="K251">
        <v>705771.46</v>
      </c>
      <c r="L251">
        <v>-993504.04</v>
      </c>
      <c r="M251">
        <v>176695.67999999999</v>
      </c>
      <c r="N251">
        <v>-290662.71000000002</v>
      </c>
      <c r="O251">
        <v>-250034.33</v>
      </c>
      <c r="P251">
        <v>179274.18</v>
      </c>
      <c r="Q251">
        <v>802588.96</v>
      </c>
      <c r="R251">
        <v>381144.93</v>
      </c>
      <c r="S251">
        <v>290536.08</v>
      </c>
      <c r="T251">
        <v>-1917451.24</v>
      </c>
      <c r="U251">
        <v>-267316.99</v>
      </c>
      <c r="V251">
        <v>-548193.86</v>
      </c>
      <c r="W251">
        <v>-714565.84</v>
      </c>
      <c r="X251">
        <v>51571.47</v>
      </c>
      <c r="Y251">
        <v>147899.15</v>
      </c>
      <c r="Z251">
        <v>364802.73</v>
      </c>
      <c r="AA251">
        <v>90339.23</v>
      </c>
      <c r="AB251">
        <v>560276.53</v>
      </c>
      <c r="AC251">
        <v>1161694</v>
      </c>
      <c r="AD251">
        <v>941037.08</v>
      </c>
      <c r="AE251">
        <v>723533.5</v>
      </c>
      <c r="AF251">
        <v>-1187668.1299999999</v>
      </c>
      <c r="AG251"/>
      <c r="AH251"/>
      <c r="AI251"/>
      <c r="AJ251"/>
      <c r="AK251"/>
      <c r="AL251"/>
      <c r="AM251"/>
      <c r="AN251"/>
      <c r="AO251"/>
      <c r="AP251"/>
      <c r="AQ251"/>
      <c r="AR251"/>
      <c r="AS251"/>
      <c r="AT251"/>
      <c r="AU251"/>
      <c r="AV251"/>
      <c r="AW251"/>
      <c r="AX251"/>
      <c r="AY251"/>
      <c r="AZ251"/>
      <c r="BA251"/>
      <c r="BB251"/>
      <c r="BC251"/>
      <c r="BD251"/>
      <c r="BE251"/>
      <c r="BF251"/>
      <c r="BG251"/>
    </row>
    <row r="252" spans="1:59">
      <c r="A252" t="s">
        <v>581</v>
      </c>
      <c r="B252">
        <v>137504.82</v>
      </c>
      <c r="C252">
        <v>35880.5</v>
      </c>
      <c r="D252">
        <v>-321831.43</v>
      </c>
      <c r="E252">
        <v>-39961.839999999997</v>
      </c>
      <c r="F252">
        <v>-15802.16</v>
      </c>
      <c r="G252">
        <v>-30991.15</v>
      </c>
      <c r="H252">
        <v>-134016.15</v>
      </c>
      <c r="I252">
        <v>-59321.22</v>
      </c>
      <c r="J252">
        <v>38357.800000000003</v>
      </c>
      <c r="K252">
        <v>45624.42</v>
      </c>
      <c r="L252">
        <v>-92536.320000000007</v>
      </c>
      <c r="M252">
        <v>-31113.94</v>
      </c>
      <c r="N252">
        <v>-32383.79</v>
      </c>
      <c r="O252">
        <v>-44030.55</v>
      </c>
      <c r="P252">
        <v>33392.44</v>
      </c>
      <c r="Q252">
        <v>79565.350000000006</v>
      </c>
      <c r="R252">
        <v>90993.85</v>
      </c>
      <c r="S252">
        <v>-23600.34</v>
      </c>
      <c r="T252">
        <v>-159632.82</v>
      </c>
      <c r="U252">
        <v>-52634.16</v>
      </c>
      <c r="V252">
        <v>-68832.850000000006</v>
      </c>
      <c r="W252">
        <v>-84803.21</v>
      </c>
      <c r="X252">
        <v>26523.65</v>
      </c>
      <c r="Y252">
        <v>-1015.67</v>
      </c>
      <c r="Z252">
        <v>14287.88</v>
      </c>
      <c r="AA252">
        <v>10466</v>
      </c>
      <c r="AB252">
        <v>44161.919999999998</v>
      </c>
      <c r="AC252">
        <v>72629</v>
      </c>
      <c r="AD252">
        <v>52427.55</v>
      </c>
      <c r="AE252">
        <v>55331.94</v>
      </c>
      <c r="AF252">
        <v>-98984.82</v>
      </c>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row>
    <row r="254" spans="1:59">
      <c r="A254" t="s">
        <v>583</v>
      </c>
      <c r="B254">
        <v>-1476943.3</v>
      </c>
      <c r="C254">
        <v>-1225862.6000000001</v>
      </c>
      <c r="D254">
        <v>2634447.4500000002</v>
      </c>
      <c r="E254">
        <v>320938.59000000003</v>
      </c>
      <c r="F254">
        <v>843039.84</v>
      </c>
      <c r="G254">
        <v>606472.57999999996</v>
      </c>
      <c r="H254">
        <v>-995944.02</v>
      </c>
      <c r="I254">
        <v>-796483.39</v>
      </c>
      <c r="J254">
        <v>170835.44</v>
      </c>
      <c r="K254">
        <v>-673829.57</v>
      </c>
      <c r="L254">
        <v>436408.98</v>
      </c>
      <c r="M254">
        <v>-1035765.96</v>
      </c>
      <c r="N254">
        <v>-576025.62</v>
      </c>
      <c r="O254">
        <v>-662880.25</v>
      </c>
      <c r="P254">
        <v>-143463.13</v>
      </c>
      <c r="Q254">
        <v>-1194870.95</v>
      </c>
      <c r="R254">
        <v>-1352959.63</v>
      </c>
      <c r="S254">
        <v>-1552788.81</v>
      </c>
      <c r="T254">
        <v>1483419.97</v>
      </c>
      <c r="U254">
        <v>162664.26</v>
      </c>
      <c r="V254">
        <v>94460.85</v>
      </c>
      <c r="W254">
        <v>-326321.44</v>
      </c>
      <c r="X254">
        <v>-192217.85</v>
      </c>
      <c r="Y254">
        <v>-693508.35</v>
      </c>
      <c r="Z254">
        <v>-616019.06999999995</v>
      </c>
      <c r="AA254">
        <v>-407048.74</v>
      </c>
      <c r="AB254">
        <v>-114448.71</v>
      </c>
      <c r="AC254">
        <v>-927496</v>
      </c>
      <c r="AD254">
        <v>-687680.44</v>
      </c>
      <c r="AE254">
        <v>-765469.68</v>
      </c>
      <c r="AF254">
        <v>587865.88</v>
      </c>
      <c r="AG254"/>
      <c r="AH254"/>
      <c r="AI254"/>
      <c r="AJ254"/>
      <c r="AK254"/>
      <c r="AL254"/>
      <c r="AM254"/>
      <c r="AN254"/>
      <c r="AO254"/>
      <c r="AP254"/>
      <c r="AQ254"/>
      <c r="AR254"/>
      <c r="AS254"/>
      <c r="AT254"/>
      <c r="AU254"/>
      <c r="AV254"/>
      <c r="AW254"/>
      <c r="AX254"/>
      <c r="AY254"/>
      <c r="AZ254"/>
      <c r="BA254"/>
      <c r="BB254"/>
      <c r="BC254"/>
      <c r="BD254"/>
      <c r="BE254"/>
      <c r="BF254"/>
      <c r="BG254"/>
    </row>
    <row r="255" spans="1:59">
      <c r="A255" t="s">
        <v>825</v>
      </c>
      <c r="B255">
        <v>0</v>
      </c>
      <c r="C255">
        <v>0</v>
      </c>
      <c r="D255">
        <v>0</v>
      </c>
      <c r="E255">
        <v>0</v>
      </c>
      <c r="F255">
        <v>0</v>
      </c>
      <c r="G255">
        <v>-384</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c r="AH255"/>
      <c r="AI255"/>
      <c r="AJ255"/>
      <c r="AK255"/>
      <c r="AL255"/>
      <c r="AM255"/>
      <c r="AN255"/>
      <c r="AO255"/>
      <c r="AP255"/>
      <c r="AQ255"/>
      <c r="AR255"/>
      <c r="AS255"/>
      <c r="AT255"/>
      <c r="AU255"/>
      <c r="AV255"/>
      <c r="AW255"/>
      <c r="AX255"/>
      <c r="AY255"/>
      <c r="AZ255"/>
      <c r="BA255"/>
      <c r="BB255"/>
      <c r="BC255"/>
      <c r="BD255"/>
      <c r="BE255"/>
      <c r="BF255"/>
      <c r="BG255"/>
    </row>
    <row r="256" spans="1:59">
      <c r="A256" t="s">
        <v>585</v>
      </c>
      <c r="B256">
        <v>15527.17</v>
      </c>
      <c r="C256">
        <v>3269.6</v>
      </c>
      <c r="D256">
        <v>35761.050000000003</v>
      </c>
      <c r="E256">
        <v>12274.38</v>
      </c>
      <c r="F256">
        <v>38597.699999999997</v>
      </c>
      <c r="G256">
        <v>3790.41</v>
      </c>
      <c r="H256">
        <v>18049.22</v>
      </c>
      <c r="I256">
        <v>100160.02</v>
      </c>
      <c r="J256">
        <v>52565.24</v>
      </c>
      <c r="K256">
        <v>15709.86</v>
      </c>
      <c r="L256">
        <v>11423.62</v>
      </c>
      <c r="M256">
        <v>15144.1</v>
      </c>
      <c r="N256">
        <v>20327.63</v>
      </c>
      <c r="O256">
        <v>8552.24</v>
      </c>
      <c r="P256">
        <v>29890.04</v>
      </c>
      <c r="Q256">
        <v>33603.64</v>
      </c>
      <c r="R256">
        <v>22248.34</v>
      </c>
      <c r="S256">
        <v>5415.8</v>
      </c>
      <c r="T256">
        <v>-3613.87</v>
      </c>
      <c r="U256">
        <v>-2674.77</v>
      </c>
      <c r="V256">
        <v>32019.27</v>
      </c>
      <c r="W256">
        <v>-415.19</v>
      </c>
      <c r="X256">
        <v>-12223.85</v>
      </c>
      <c r="Y256">
        <v>-12731.59</v>
      </c>
      <c r="Z256">
        <v>7002.16</v>
      </c>
      <c r="AA256">
        <v>-5735.74</v>
      </c>
      <c r="AB256">
        <v>1522.65</v>
      </c>
      <c r="AC256">
        <v>15766</v>
      </c>
      <c r="AD256">
        <v>6374.45</v>
      </c>
      <c r="AE256">
        <v>1069.67</v>
      </c>
      <c r="AF256">
        <v>-57118.43</v>
      </c>
      <c r="AG256"/>
      <c r="AH256"/>
      <c r="AI256"/>
      <c r="AJ256"/>
      <c r="AK256"/>
      <c r="AL256"/>
      <c r="AM256"/>
      <c r="AN256"/>
      <c r="AO256"/>
      <c r="AP256"/>
      <c r="AQ256"/>
      <c r="AR256"/>
      <c r="AS256"/>
      <c r="AT256"/>
      <c r="AU256"/>
      <c r="AV256"/>
      <c r="AW256"/>
      <c r="AX256"/>
      <c r="AY256"/>
      <c r="AZ256"/>
      <c r="BA256"/>
      <c r="BB256"/>
      <c r="BC256"/>
      <c r="BD256"/>
      <c r="BE256"/>
      <c r="BF256"/>
      <c r="BG256"/>
    </row>
    <row r="257" spans="1:59">
      <c r="A257" t="s">
        <v>586</v>
      </c>
      <c r="B257">
        <v>153097.32999999999</v>
      </c>
      <c r="C257">
        <v>-1481775.71</v>
      </c>
      <c r="D257">
        <v>1070892.5900000001</v>
      </c>
      <c r="E257">
        <v>856993.48</v>
      </c>
      <c r="F257">
        <v>1598574.79</v>
      </c>
      <c r="G257">
        <v>271960.59999999998</v>
      </c>
      <c r="H257">
        <v>2654259.5099999998</v>
      </c>
      <c r="I257">
        <v>1249229.82</v>
      </c>
      <c r="J257">
        <v>2040932.9</v>
      </c>
      <c r="K257">
        <v>859155.82</v>
      </c>
      <c r="L257">
        <v>1057249.3600000001</v>
      </c>
      <c r="M257">
        <v>378943.59</v>
      </c>
      <c r="N257">
        <v>-48567.67</v>
      </c>
      <c r="O257">
        <v>-626762.93000000005</v>
      </c>
      <c r="P257">
        <v>1243066.67</v>
      </c>
      <c r="Q257">
        <v>668381.72</v>
      </c>
      <c r="R257">
        <v>-149013.15</v>
      </c>
      <c r="S257">
        <v>-874816.86</v>
      </c>
      <c r="T257">
        <v>187050.78</v>
      </c>
      <c r="U257">
        <v>308949.78999999998</v>
      </c>
      <c r="V257">
        <v>-157763.22</v>
      </c>
      <c r="W257">
        <v>-877309.52</v>
      </c>
      <c r="X257">
        <v>432318.17</v>
      </c>
      <c r="Y257">
        <v>-105926.35</v>
      </c>
      <c r="Z257">
        <v>108924.66</v>
      </c>
      <c r="AA257">
        <v>-111398.88</v>
      </c>
      <c r="AB257">
        <v>862513.26</v>
      </c>
      <c r="AC257">
        <v>587287</v>
      </c>
      <c r="AD257">
        <v>518945.3</v>
      </c>
      <c r="AE257">
        <v>168849.68</v>
      </c>
      <c r="AF257">
        <v>-365469.22</v>
      </c>
      <c r="AG257"/>
      <c r="AH257"/>
      <c r="AI257"/>
      <c r="AJ257"/>
      <c r="AK257"/>
      <c r="AL257"/>
      <c r="AM257"/>
      <c r="AN257"/>
      <c r="AO257"/>
      <c r="AP257"/>
      <c r="AQ257"/>
      <c r="AR257"/>
      <c r="AS257"/>
      <c r="AT257"/>
      <c r="AU257"/>
      <c r="AV257"/>
      <c r="AW257"/>
      <c r="AX257"/>
      <c r="AY257"/>
      <c r="AZ257"/>
      <c r="BA257"/>
      <c r="BB257"/>
      <c r="BC257"/>
      <c r="BD257"/>
      <c r="BE257"/>
      <c r="BF257"/>
      <c r="BG257"/>
    </row>
    <row r="258" spans="1:59">
      <c r="A258" t="s">
        <v>625</v>
      </c>
      <c r="B258">
        <v>-32003.18</v>
      </c>
      <c r="C258">
        <v>-16053.88</v>
      </c>
      <c r="D258">
        <v>-45848.03</v>
      </c>
      <c r="E258">
        <v>-32709.26</v>
      </c>
      <c r="F258">
        <v>-20070.21</v>
      </c>
      <c r="G258">
        <v>-8445.1200000000008</v>
      </c>
      <c r="H258">
        <v>-55366.01</v>
      </c>
      <c r="I258">
        <v>-44834.36</v>
      </c>
      <c r="J258">
        <v>-34663.300000000003</v>
      </c>
      <c r="K258">
        <v>-18350.919999999998</v>
      </c>
      <c r="L258">
        <v>-51309.74</v>
      </c>
      <c r="M258">
        <v>-39605.199999999997</v>
      </c>
      <c r="N258">
        <v>-26621.96</v>
      </c>
      <c r="O258">
        <v>-11961.67</v>
      </c>
      <c r="P258">
        <v>-42440.31</v>
      </c>
      <c r="Q258">
        <v>-36854.82</v>
      </c>
      <c r="R258">
        <v>-26435.29</v>
      </c>
      <c r="S258">
        <v>-13530.94</v>
      </c>
      <c r="T258">
        <v>-47039.54</v>
      </c>
      <c r="U258">
        <v>-32063.919999999998</v>
      </c>
      <c r="V258">
        <v>-20824.73</v>
      </c>
      <c r="W258">
        <v>-7895.26</v>
      </c>
      <c r="X258">
        <v>-21506.74</v>
      </c>
      <c r="Y258">
        <v>-14416.11</v>
      </c>
      <c r="Z258">
        <v>-9276.94</v>
      </c>
      <c r="AA258">
        <v>-4201.5200000000004</v>
      </c>
      <c r="AB258">
        <v>-44165.05</v>
      </c>
      <c r="AC258">
        <v>-38263</v>
      </c>
      <c r="AD258">
        <v>-29133.94</v>
      </c>
      <c r="AE258">
        <v>-15951.54</v>
      </c>
      <c r="AF258">
        <v>-37764.1</v>
      </c>
      <c r="AG258"/>
      <c r="AH258"/>
      <c r="AI258"/>
      <c r="AJ258"/>
      <c r="AK258"/>
      <c r="AL258"/>
      <c r="AM258"/>
      <c r="AN258"/>
      <c r="AO258"/>
      <c r="AP258"/>
      <c r="AQ258"/>
      <c r="AR258"/>
      <c r="AS258"/>
      <c r="AT258"/>
      <c r="AU258"/>
      <c r="AV258"/>
      <c r="AW258"/>
      <c r="AX258"/>
      <c r="AY258"/>
      <c r="AZ258"/>
      <c r="BA258"/>
      <c r="BB258"/>
      <c r="BC258"/>
      <c r="BD258"/>
      <c r="BE258"/>
      <c r="BF258"/>
      <c r="BG258"/>
    </row>
    <row r="259" spans="1:59">
      <c r="A259" t="s">
        <v>587</v>
      </c>
      <c r="B259">
        <v>-339239.09</v>
      </c>
      <c r="C259">
        <v>-27629.32</v>
      </c>
      <c r="D259">
        <v>-465236.42</v>
      </c>
      <c r="E259">
        <v>-435049.53</v>
      </c>
      <c r="F259">
        <v>-214752.35</v>
      </c>
      <c r="G259">
        <v>-28376.7</v>
      </c>
      <c r="H259">
        <v>-290519.61</v>
      </c>
      <c r="I259">
        <v>-269933.82</v>
      </c>
      <c r="J259">
        <v>-137669.88</v>
      </c>
      <c r="K259">
        <v>-25653.02</v>
      </c>
      <c r="L259">
        <v>-279703.32</v>
      </c>
      <c r="M259">
        <v>-250275.5</v>
      </c>
      <c r="N259">
        <v>-132750.17000000001</v>
      </c>
      <c r="O259">
        <v>-14847.97</v>
      </c>
      <c r="P259">
        <v>-200050.86</v>
      </c>
      <c r="Q259">
        <v>-182146.21</v>
      </c>
      <c r="R259">
        <v>-105450.9</v>
      </c>
      <c r="S259">
        <v>-18779.29</v>
      </c>
      <c r="T259">
        <v>-140102.62</v>
      </c>
      <c r="U259">
        <v>-125370.64</v>
      </c>
      <c r="V259">
        <v>-79696.88</v>
      </c>
      <c r="W259">
        <v>-13498.81</v>
      </c>
      <c r="X259">
        <v>-99599.3</v>
      </c>
      <c r="Y259">
        <v>-90966.71</v>
      </c>
      <c r="Z259">
        <v>-49423.21</v>
      </c>
      <c r="AA259">
        <v>-6175.04</v>
      </c>
      <c r="AB259">
        <v>-54063.07</v>
      </c>
      <c r="AC259">
        <v>-48172</v>
      </c>
      <c r="AD259">
        <v>-11683.49</v>
      </c>
      <c r="AE259">
        <v>0</v>
      </c>
      <c r="AF259">
        <v>-52243.68</v>
      </c>
      <c r="AG259"/>
      <c r="AH259"/>
      <c r="AI259"/>
      <c r="AJ259"/>
      <c r="AK259"/>
      <c r="AL259"/>
      <c r="AM259"/>
      <c r="AN259"/>
      <c r="AO259"/>
      <c r="AP259"/>
      <c r="AQ259"/>
      <c r="AR259"/>
      <c r="AS259"/>
      <c r="AT259"/>
      <c r="AU259"/>
      <c r="AV259"/>
      <c r="AW259"/>
      <c r="AX259"/>
      <c r="AY259"/>
      <c r="AZ259"/>
      <c r="BA259"/>
      <c r="BB259"/>
      <c r="BC259"/>
      <c r="BD259"/>
      <c r="BE259"/>
      <c r="BF259"/>
      <c r="BG259"/>
    </row>
    <row r="260" spans="1:59">
      <c r="A260" t="s">
        <v>363</v>
      </c>
      <c r="B260">
        <v>-218144.94</v>
      </c>
      <c r="C260">
        <v>-1525458.91</v>
      </c>
      <c r="D260">
        <v>559808.13</v>
      </c>
      <c r="E260">
        <v>389234.69</v>
      </c>
      <c r="F260">
        <v>1363752.23</v>
      </c>
      <c r="G260">
        <v>235138.79</v>
      </c>
      <c r="H260">
        <v>2308373.89</v>
      </c>
      <c r="I260">
        <v>934461.64</v>
      </c>
      <c r="J260">
        <v>1868599.72</v>
      </c>
      <c r="K260">
        <v>815151.89</v>
      </c>
      <c r="L260">
        <v>726236.3</v>
      </c>
      <c r="M260">
        <v>89062.89</v>
      </c>
      <c r="N260">
        <v>-207939.8</v>
      </c>
      <c r="O260">
        <v>-653572.56999999995</v>
      </c>
      <c r="P260">
        <v>1000575.5</v>
      </c>
      <c r="Q260">
        <v>449380.69</v>
      </c>
      <c r="R260">
        <v>-280899.34000000003</v>
      </c>
      <c r="S260">
        <v>-907127.09</v>
      </c>
      <c r="T260">
        <v>-91.38</v>
      </c>
      <c r="U260">
        <v>151515.24</v>
      </c>
      <c r="V260">
        <v>-258284.83</v>
      </c>
      <c r="W260">
        <v>-898703.59</v>
      </c>
      <c r="X260">
        <v>311212.13</v>
      </c>
      <c r="Y260">
        <v>-211309.17</v>
      </c>
      <c r="Z260">
        <v>50224.51</v>
      </c>
      <c r="AA260">
        <v>-121775.44</v>
      </c>
      <c r="AB260">
        <v>764285.14</v>
      </c>
      <c r="AC260">
        <v>500852</v>
      </c>
      <c r="AD260">
        <v>478127.88</v>
      </c>
      <c r="AE260">
        <v>152898.14000000001</v>
      </c>
      <c r="AF260">
        <v>-455477</v>
      </c>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row>
    <row r="262" spans="1:59">
      <c r="A262" t="s">
        <v>589</v>
      </c>
      <c r="B262">
        <v>0</v>
      </c>
      <c r="C262">
        <v>-37998.550000000003</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c r="AH262"/>
      <c r="AI262"/>
      <c r="AJ262"/>
      <c r="AK262"/>
      <c r="AL262"/>
      <c r="AM262"/>
      <c r="AN262"/>
      <c r="AO262"/>
      <c r="AP262"/>
      <c r="AQ262"/>
      <c r="AR262"/>
      <c r="AS262"/>
      <c r="AT262"/>
      <c r="AU262"/>
      <c r="AV262"/>
      <c r="AW262"/>
      <c r="AX262"/>
      <c r="AY262"/>
      <c r="AZ262"/>
      <c r="BA262"/>
      <c r="BB262"/>
      <c r="BC262"/>
      <c r="BD262"/>
      <c r="BE262"/>
      <c r="BF262"/>
      <c r="BG262"/>
    </row>
    <row r="263" spans="1:59">
      <c r="A263" t="s">
        <v>590</v>
      </c>
      <c r="B263">
        <v>0</v>
      </c>
      <c r="C263">
        <v>0</v>
      </c>
      <c r="D263">
        <v>12500.1</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c r="AH263"/>
      <c r="AI263"/>
      <c r="AJ263"/>
      <c r="AK263"/>
      <c r="AL263"/>
      <c r="AM263"/>
      <c r="AN263"/>
      <c r="AO263"/>
      <c r="AP263"/>
      <c r="AQ263"/>
      <c r="AR263"/>
      <c r="AS263"/>
      <c r="AT263"/>
      <c r="AU263"/>
      <c r="AV263"/>
      <c r="AW263"/>
      <c r="AX263"/>
      <c r="AY263"/>
      <c r="AZ263"/>
      <c r="BA263"/>
      <c r="BB263"/>
      <c r="BC263"/>
      <c r="BD263"/>
      <c r="BE263"/>
      <c r="BF263"/>
      <c r="BG263"/>
    </row>
    <row r="264" spans="1:59">
      <c r="A264" t="s">
        <v>592</v>
      </c>
      <c r="B264">
        <v>-1438725.39</v>
      </c>
      <c r="C264">
        <v>0</v>
      </c>
      <c r="D264">
        <v>-119999.52</v>
      </c>
      <c r="E264">
        <v>-291132.65999999997</v>
      </c>
      <c r="F264">
        <v>-618893.71</v>
      </c>
      <c r="G264">
        <v>-755093.71</v>
      </c>
      <c r="H264">
        <v>-248000</v>
      </c>
      <c r="I264">
        <v>0</v>
      </c>
      <c r="J264">
        <v>0</v>
      </c>
      <c r="K264">
        <v>0</v>
      </c>
      <c r="L264">
        <v>0</v>
      </c>
      <c r="M264">
        <v>0</v>
      </c>
      <c r="N264">
        <v>0</v>
      </c>
      <c r="O264">
        <v>0</v>
      </c>
      <c r="P264">
        <v>-14018.69</v>
      </c>
      <c r="Q264">
        <v>-14018.69</v>
      </c>
      <c r="R264">
        <v>-14018.69</v>
      </c>
      <c r="S264">
        <v>-9345.7999999999993</v>
      </c>
      <c r="T264">
        <v>0</v>
      </c>
      <c r="U264">
        <v>-98130.84</v>
      </c>
      <c r="V264">
        <v>-74766.36</v>
      </c>
      <c r="W264">
        <v>0</v>
      </c>
      <c r="X264">
        <v>0</v>
      </c>
      <c r="Y264">
        <v>-12500</v>
      </c>
      <c r="Z264">
        <v>-12500</v>
      </c>
      <c r="AA264">
        <v>-10000</v>
      </c>
      <c r="AB264">
        <v>0</v>
      </c>
      <c r="AC264">
        <v>0</v>
      </c>
      <c r="AD264">
        <v>0</v>
      </c>
      <c r="AE264">
        <v>0</v>
      </c>
      <c r="AF264">
        <v>0</v>
      </c>
      <c r="AG264"/>
      <c r="AH264"/>
      <c r="AI264"/>
      <c r="AJ264"/>
      <c r="AK264"/>
      <c r="AL264"/>
      <c r="AM264"/>
      <c r="AN264"/>
      <c r="AO264"/>
      <c r="AP264"/>
      <c r="AQ264"/>
      <c r="AR264"/>
      <c r="AS264"/>
      <c r="AT264"/>
      <c r="AU264"/>
      <c r="AV264"/>
      <c r="AW264"/>
      <c r="AX264"/>
      <c r="AY264"/>
      <c r="AZ264"/>
      <c r="BA264"/>
      <c r="BB264"/>
      <c r="BC264"/>
      <c r="BD264"/>
      <c r="BE264"/>
      <c r="BF264"/>
      <c r="BG264"/>
    </row>
    <row r="265" spans="1:59">
      <c r="A265" t="s">
        <v>593</v>
      </c>
      <c r="B265">
        <v>0</v>
      </c>
      <c r="C265">
        <v>0</v>
      </c>
      <c r="D265">
        <v>0</v>
      </c>
      <c r="E265">
        <v>0</v>
      </c>
      <c r="F265">
        <v>0</v>
      </c>
      <c r="G265">
        <v>0</v>
      </c>
      <c r="H265">
        <v>0</v>
      </c>
      <c r="I265">
        <v>0</v>
      </c>
      <c r="J265">
        <v>0</v>
      </c>
      <c r="K265">
        <v>0</v>
      </c>
      <c r="L265">
        <v>0</v>
      </c>
      <c r="M265">
        <v>0</v>
      </c>
      <c r="N265">
        <v>0</v>
      </c>
      <c r="O265">
        <v>0</v>
      </c>
      <c r="P265">
        <v>22350.560000000001</v>
      </c>
      <c r="Q265">
        <v>22350.560000000001</v>
      </c>
      <c r="R265">
        <v>22350.560000000001</v>
      </c>
      <c r="S265">
        <v>22350.560000000001</v>
      </c>
      <c r="T265">
        <v>0</v>
      </c>
      <c r="U265">
        <v>0</v>
      </c>
      <c r="V265">
        <v>0</v>
      </c>
      <c r="W265">
        <v>0</v>
      </c>
      <c r="X265">
        <v>0</v>
      </c>
      <c r="Y265">
        <v>0</v>
      </c>
      <c r="Z265">
        <v>0</v>
      </c>
      <c r="AA265">
        <v>0</v>
      </c>
      <c r="AB265">
        <v>0</v>
      </c>
      <c r="AC265">
        <v>0</v>
      </c>
      <c r="AD265">
        <v>0</v>
      </c>
      <c r="AE265">
        <v>0</v>
      </c>
      <c r="AF265">
        <v>0</v>
      </c>
      <c r="AG265"/>
      <c r="AH265"/>
      <c r="AI265"/>
      <c r="AJ265"/>
      <c r="AK265"/>
      <c r="AL265"/>
      <c r="AM265"/>
      <c r="AN265"/>
      <c r="AO265"/>
      <c r="AP265"/>
      <c r="AQ265"/>
      <c r="AR265"/>
      <c r="AS265"/>
      <c r="AT265"/>
      <c r="AU265"/>
      <c r="AV265"/>
      <c r="AW265"/>
      <c r="AX265"/>
      <c r="AY265"/>
      <c r="AZ265"/>
      <c r="BA265"/>
      <c r="BB265"/>
      <c r="BC265"/>
      <c r="BD265"/>
      <c r="BE265"/>
      <c r="BF265"/>
      <c r="BG265"/>
    </row>
    <row r="266" spans="1:59">
      <c r="A266" t="s">
        <v>594</v>
      </c>
      <c r="B266">
        <v>-750981.88</v>
      </c>
      <c r="C266">
        <v>0</v>
      </c>
      <c r="D266">
        <v>-774.06</v>
      </c>
      <c r="E266">
        <v>0</v>
      </c>
      <c r="F266">
        <v>0</v>
      </c>
      <c r="G266">
        <v>0</v>
      </c>
      <c r="H266">
        <v>-159406.54</v>
      </c>
      <c r="I266">
        <v>-15581.54</v>
      </c>
      <c r="J266">
        <v>-15299.4</v>
      </c>
      <c r="K266">
        <v>-15299.4</v>
      </c>
      <c r="L266">
        <v>-122500.21</v>
      </c>
      <c r="M266">
        <v>-122500.21</v>
      </c>
      <c r="N266">
        <v>-122500.21</v>
      </c>
      <c r="O266">
        <v>-122500.21</v>
      </c>
      <c r="P266">
        <v>-264336.69</v>
      </c>
      <c r="Q266">
        <v>-81393.95</v>
      </c>
      <c r="R266">
        <v>-81393.95</v>
      </c>
      <c r="S266">
        <v>-81393.95</v>
      </c>
      <c r="T266">
        <v>-268206.59999999998</v>
      </c>
      <c r="U266">
        <v>-268206.59999999998</v>
      </c>
      <c r="V266">
        <v>-268206.59999999998</v>
      </c>
      <c r="W266">
        <v>0</v>
      </c>
      <c r="X266">
        <v>-7595.3</v>
      </c>
      <c r="Y266">
        <v>-7595.3</v>
      </c>
      <c r="Z266">
        <v>-7595.3</v>
      </c>
      <c r="AA266">
        <v>0</v>
      </c>
      <c r="AB266">
        <v>0</v>
      </c>
      <c r="AC266">
        <v>0</v>
      </c>
      <c r="AD266">
        <v>0</v>
      </c>
      <c r="AE266">
        <v>0</v>
      </c>
      <c r="AF266">
        <v>0</v>
      </c>
      <c r="AG266"/>
      <c r="AH266"/>
      <c r="AI266"/>
      <c r="AJ266"/>
      <c r="AK266"/>
      <c r="AL266"/>
      <c r="AM266"/>
      <c r="AN266"/>
      <c r="AO266"/>
      <c r="AP266"/>
      <c r="AQ266"/>
      <c r="AR266"/>
      <c r="AS266"/>
      <c r="AT266"/>
      <c r="AU266"/>
      <c r="AV266"/>
      <c r="AW266"/>
      <c r="AX266"/>
      <c r="AY266"/>
      <c r="AZ266"/>
      <c r="BA266"/>
      <c r="BB266"/>
      <c r="BC266"/>
      <c r="BD266"/>
      <c r="BE266"/>
      <c r="BF266"/>
      <c r="BG266"/>
    </row>
    <row r="267" spans="1:59">
      <c r="A267" t="s">
        <v>2256</v>
      </c>
      <c r="B267">
        <v>750000</v>
      </c>
      <c r="C267">
        <v>0</v>
      </c>
      <c r="D267">
        <v>0</v>
      </c>
      <c r="E267">
        <v>0</v>
      </c>
      <c r="F267">
        <v>0</v>
      </c>
      <c r="G267">
        <v>0</v>
      </c>
      <c r="H267">
        <v>50000</v>
      </c>
      <c r="I267">
        <v>50000</v>
      </c>
      <c r="J267">
        <v>50000</v>
      </c>
      <c r="K267">
        <v>50000</v>
      </c>
      <c r="L267">
        <v>-50000</v>
      </c>
      <c r="M267">
        <v>-90000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c r="AH267"/>
      <c r="AI267"/>
      <c r="AJ267"/>
      <c r="AK267"/>
      <c r="AL267"/>
      <c r="AM267"/>
      <c r="AN267"/>
      <c r="AO267"/>
      <c r="AP267"/>
      <c r="AQ267"/>
      <c r="AR267"/>
      <c r="AS267"/>
      <c r="AT267"/>
      <c r="AU267"/>
      <c r="AV267"/>
      <c r="AW267"/>
      <c r="AX267"/>
      <c r="AY267"/>
      <c r="AZ267"/>
      <c r="BA267"/>
      <c r="BB267"/>
      <c r="BC267"/>
      <c r="BD267"/>
      <c r="BE267"/>
      <c r="BF267"/>
      <c r="BG267"/>
    </row>
    <row r="268" spans="1:59">
      <c r="A268" t="s">
        <v>2257</v>
      </c>
      <c r="B268">
        <v>750000</v>
      </c>
      <c r="C268">
        <v>0</v>
      </c>
      <c r="D268">
        <v>0</v>
      </c>
      <c r="E268">
        <v>0</v>
      </c>
      <c r="F268">
        <v>0</v>
      </c>
      <c r="G268">
        <v>0</v>
      </c>
      <c r="H268">
        <v>50000</v>
      </c>
      <c r="I268">
        <v>50000</v>
      </c>
      <c r="J268">
        <v>50000</v>
      </c>
      <c r="K268">
        <v>50000</v>
      </c>
      <c r="L268">
        <v>-50000</v>
      </c>
      <c r="M268">
        <v>-90000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c r="AH268"/>
      <c r="AI268"/>
      <c r="AJ268"/>
      <c r="AK268"/>
      <c r="AL268"/>
      <c r="AM268"/>
      <c r="AN268"/>
      <c r="AO268"/>
      <c r="AP268"/>
      <c r="AQ268"/>
      <c r="AR268"/>
      <c r="AS268"/>
      <c r="AT268"/>
      <c r="AU268"/>
      <c r="AV268"/>
      <c r="AW268"/>
      <c r="AX268"/>
      <c r="AY268"/>
      <c r="AZ268"/>
      <c r="BA268"/>
      <c r="BB268"/>
      <c r="BC268"/>
      <c r="BD268"/>
      <c r="BE268"/>
      <c r="BF268"/>
      <c r="BG268"/>
    </row>
    <row r="269" spans="1:59">
      <c r="A269" t="s">
        <v>2258</v>
      </c>
      <c r="B269">
        <v>-450000</v>
      </c>
      <c r="C269">
        <v>-450000</v>
      </c>
      <c r="D269">
        <v>-300000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c r="AH269"/>
      <c r="AI269"/>
      <c r="AJ269"/>
      <c r="AK269"/>
      <c r="AL269"/>
      <c r="AM269"/>
      <c r="AN269"/>
      <c r="AO269"/>
      <c r="AP269"/>
      <c r="AQ269"/>
      <c r="AR269"/>
      <c r="AS269"/>
      <c r="AT269"/>
      <c r="AU269"/>
      <c r="AV269"/>
      <c r="AW269"/>
      <c r="AX269"/>
      <c r="AY269"/>
      <c r="AZ269"/>
      <c r="BA269"/>
      <c r="BB269"/>
      <c r="BC269"/>
      <c r="BD269"/>
      <c r="BE269"/>
      <c r="BF269"/>
      <c r="BG269"/>
    </row>
    <row r="270" spans="1:59">
      <c r="A270" t="s">
        <v>2259</v>
      </c>
      <c r="B270">
        <v>-450000</v>
      </c>
      <c r="C270">
        <v>-450000</v>
      </c>
      <c r="D270">
        <v>-300000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c r="AH270"/>
      <c r="AI270"/>
      <c r="AJ270"/>
      <c r="AK270"/>
      <c r="AL270"/>
      <c r="AM270"/>
      <c r="AN270"/>
      <c r="AO270"/>
      <c r="AP270"/>
      <c r="AQ270"/>
      <c r="AR270"/>
      <c r="AS270"/>
      <c r="AT270"/>
      <c r="AU270"/>
      <c r="AV270"/>
      <c r="AW270"/>
      <c r="AX270"/>
      <c r="AY270"/>
      <c r="AZ270"/>
      <c r="BA270"/>
      <c r="BB270"/>
      <c r="BC270"/>
      <c r="BD270"/>
      <c r="BE270"/>
      <c r="BF270"/>
      <c r="BG270"/>
    </row>
    <row r="271" spans="1:59">
      <c r="A271" t="s">
        <v>2260</v>
      </c>
      <c r="B271">
        <v>-450000</v>
      </c>
      <c r="C271">
        <v>-450000</v>
      </c>
      <c r="D271">
        <v>-300000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c r="AH271"/>
      <c r="AI271"/>
      <c r="AJ271"/>
      <c r="AK271"/>
      <c r="AL271"/>
      <c r="AM271"/>
      <c r="AN271"/>
      <c r="AO271"/>
      <c r="AP271"/>
      <c r="AQ271"/>
      <c r="AR271"/>
      <c r="AS271"/>
      <c r="AT271"/>
      <c r="AU271"/>
      <c r="AV271"/>
      <c r="AW271"/>
      <c r="AX271"/>
      <c r="AY271"/>
      <c r="AZ271"/>
      <c r="BA271"/>
      <c r="BB271"/>
      <c r="BC271"/>
      <c r="BD271"/>
      <c r="BE271"/>
      <c r="BF271"/>
      <c r="BG271"/>
    </row>
    <row r="272" spans="1:59">
      <c r="A272" t="s">
        <v>2261</v>
      </c>
      <c r="B272">
        <v>0</v>
      </c>
      <c r="C272">
        <v>0</v>
      </c>
      <c r="D272">
        <v>100</v>
      </c>
      <c r="E272">
        <v>100</v>
      </c>
      <c r="F272">
        <v>100</v>
      </c>
      <c r="G272">
        <v>100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1000</v>
      </c>
      <c r="AG272"/>
      <c r="AH272"/>
      <c r="AI272"/>
      <c r="AJ272"/>
      <c r="AK272"/>
      <c r="AL272"/>
      <c r="AM272"/>
      <c r="AN272"/>
      <c r="AO272"/>
      <c r="AP272"/>
      <c r="AQ272"/>
      <c r="AR272"/>
      <c r="AS272"/>
      <c r="AT272"/>
      <c r="AU272"/>
      <c r="AV272"/>
      <c r="AW272"/>
      <c r="AX272"/>
      <c r="AY272"/>
      <c r="AZ272"/>
      <c r="BA272"/>
      <c r="BB272"/>
      <c r="BC272"/>
      <c r="BD272"/>
      <c r="BE272"/>
      <c r="BF272"/>
      <c r="BG272"/>
    </row>
    <row r="273" spans="1:59">
      <c r="A273" t="s">
        <v>2262</v>
      </c>
      <c r="B273">
        <v>0</v>
      </c>
      <c r="C273">
        <v>0</v>
      </c>
      <c r="D273">
        <v>100</v>
      </c>
      <c r="E273">
        <v>100</v>
      </c>
      <c r="F273">
        <v>100</v>
      </c>
      <c r="G273">
        <v>100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c r="AH273"/>
      <c r="AI273"/>
      <c r="AJ273"/>
      <c r="AK273"/>
      <c r="AL273"/>
      <c r="AM273"/>
      <c r="AN273"/>
      <c r="AO273"/>
      <c r="AP273"/>
      <c r="AQ273"/>
      <c r="AR273"/>
      <c r="AS273"/>
      <c r="AT273"/>
      <c r="AU273"/>
      <c r="AV273"/>
      <c r="AW273"/>
      <c r="AX273"/>
      <c r="AY273"/>
      <c r="AZ273"/>
      <c r="BA273"/>
      <c r="BB273"/>
      <c r="BC273"/>
      <c r="BD273"/>
      <c r="BE273"/>
      <c r="BF273"/>
      <c r="BG273"/>
    </row>
    <row r="274" spans="1:59">
      <c r="A274" t="s">
        <v>2263</v>
      </c>
      <c r="B274">
        <v>0</v>
      </c>
      <c r="C274">
        <v>0</v>
      </c>
      <c r="D274">
        <v>100</v>
      </c>
      <c r="E274">
        <v>100</v>
      </c>
      <c r="F274">
        <v>100</v>
      </c>
      <c r="G274">
        <v>100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c r="AH274"/>
      <c r="AI274"/>
      <c r="AJ274"/>
      <c r="AK274"/>
      <c r="AL274"/>
      <c r="AM274"/>
      <c r="AN274"/>
      <c r="AO274"/>
      <c r="AP274"/>
      <c r="AQ274"/>
      <c r="AR274"/>
      <c r="AS274"/>
      <c r="AT274"/>
      <c r="AU274"/>
      <c r="AV274"/>
      <c r="AW274"/>
      <c r="AX274"/>
      <c r="AY274"/>
      <c r="AZ274"/>
      <c r="BA274"/>
      <c r="BB274"/>
      <c r="BC274"/>
      <c r="BD274"/>
      <c r="BE274"/>
      <c r="BF274"/>
      <c r="BG274"/>
    </row>
    <row r="275" spans="1:59">
      <c r="A275" t="s">
        <v>2264</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1000</v>
      </c>
      <c r="AG275"/>
      <c r="AH275"/>
      <c r="AI275"/>
      <c r="AJ275"/>
      <c r="AK275"/>
      <c r="AL275"/>
      <c r="AM275"/>
      <c r="AN275"/>
      <c r="AO275"/>
      <c r="AP275"/>
      <c r="AQ275"/>
      <c r="AR275"/>
      <c r="AS275"/>
      <c r="AT275"/>
      <c r="AU275"/>
      <c r="AV275"/>
      <c r="AW275"/>
      <c r="AX275"/>
      <c r="AY275"/>
      <c r="AZ275"/>
      <c r="BA275"/>
      <c r="BB275"/>
      <c r="BC275"/>
      <c r="BD275"/>
      <c r="BE275"/>
      <c r="BF275"/>
      <c r="BG275"/>
    </row>
    <row r="276" spans="1:59">
      <c r="A276" t="s">
        <v>595</v>
      </c>
      <c r="B276">
        <v>2998.09</v>
      </c>
      <c r="C276">
        <v>3132.16</v>
      </c>
      <c r="D276">
        <v>2288.41</v>
      </c>
      <c r="E276">
        <v>188.41</v>
      </c>
      <c r="F276">
        <v>188.41</v>
      </c>
      <c r="G276">
        <v>188.41</v>
      </c>
      <c r="H276">
        <v>1506.86</v>
      </c>
      <c r="I276">
        <v>1171.08</v>
      </c>
      <c r="J276">
        <v>1171.08</v>
      </c>
      <c r="K276">
        <v>617.48</v>
      </c>
      <c r="L276">
        <v>2029.4</v>
      </c>
      <c r="M276">
        <v>751.08</v>
      </c>
      <c r="N276">
        <v>742.04</v>
      </c>
      <c r="O276">
        <v>596.25</v>
      </c>
      <c r="P276">
        <v>4081.31</v>
      </c>
      <c r="Q276">
        <v>2032.16</v>
      </c>
      <c r="R276">
        <v>1809.56</v>
      </c>
      <c r="S276">
        <v>0</v>
      </c>
      <c r="T276">
        <v>1640.3</v>
      </c>
      <c r="U276">
        <v>1640.3</v>
      </c>
      <c r="V276">
        <v>1384.65</v>
      </c>
      <c r="W276">
        <v>1081.3900000000001</v>
      </c>
      <c r="X276">
        <v>839.04</v>
      </c>
      <c r="Y276">
        <v>85.12</v>
      </c>
      <c r="Z276">
        <v>85.12</v>
      </c>
      <c r="AA276">
        <v>83.47</v>
      </c>
      <c r="AB276">
        <v>6306.68</v>
      </c>
      <c r="AC276">
        <v>1497</v>
      </c>
      <c r="AD276">
        <v>389.23</v>
      </c>
      <c r="AE276">
        <v>0</v>
      </c>
      <c r="AF276">
        <v>10017.06</v>
      </c>
      <c r="AG276"/>
      <c r="AH276"/>
      <c r="AI276"/>
      <c r="AJ276"/>
      <c r="AK276"/>
      <c r="AL276"/>
      <c r="AM276"/>
      <c r="AN276"/>
      <c r="AO276"/>
      <c r="AP276"/>
      <c r="AQ276"/>
      <c r="AR276"/>
      <c r="AS276"/>
      <c r="AT276"/>
      <c r="AU276"/>
      <c r="AV276"/>
      <c r="AW276"/>
      <c r="AX276"/>
      <c r="AY276"/>
      <c r="AZ276"/>
      <c r="BA276"/>
      <c r="BB276"/>
      <c r="BC276"/>
      <c r="BD276"/>
      <c r="BE276"/>
      <c r="BF276"/>
      <c r="BG276"/>
    </row>
    <row r="277" spans="1:59">
      <c r="A277" t="s">
        <v>596</v>
      </c>
      <c r="B277">
        <v>2998.09</v>
      </c>
      <c r="C277">
        <v>3132.16</v>
      </c>
      <c r="D277">
        <v>2288.41</v>
      </c>
      <c r="E277">
        <v>188.41</v>
      </c>
      <c r="F277">
        <v>188.41</v>
      </c>
      <c r="G277">
        <v>188.41</v>
      </c>
      <c r="H277">
        <v>1506.86</v>
      </c>
      <c r="I277">
        <v>1171.08</v>
      </c>
      <c r="J277">
        <v>1171.08</v>
      </c>
      <c r="K277">
        <v>617.48</v>
      </c>
      <c r="L277">
        <v>2029.4</v>
      </c>
      <c r="M277">
        <v>735.06</v>
      </c>
      <c r="N277">
        <v>742.04</v>
      </c>
      <c r="O277">
        <v>596.25</v>
      </c>
      <c r="P277">
        <v>4081.31</v>
      </c>
      <c r="Q277">
        <v>2032.16</v>
      </c>
      <c r="R277">
        <v>1809.56</v>
      </c>
      <c r="S277">
        <v>0</v>
      </c>
      <c r="T277">
        <v>1640.3</v>
      </c>
      <c r="U277">
        <v>1640.3</v>
      </c>
      <c r="V277">
        <v>1384.65</v>
      </c>
      <c r="W277">
        <v>1081.3900000000001</v>
      </c>
      <c r="X277">
        <v>839.04</v>
      </c>
      <c r="Y277">
        <v>85.12</v>
      </c>
      <c r="Z277">
        <v>85.12</v>
      </c>
      <c r="AA277">
        <v>83.47</v>
      </c>
      <c r="AB277">
        <v>6306.68</v>
      </c>
      <c r="AC277">
        <v>1497</v>
      </c>
      <c r="AD277">
        <v>389.23</v>
      </c>
      <c r="AE277">
        <v>0</v>
      </c>
      <c r="AF277">
        <v>9875.09</v>
      </c>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597</v>
      </c>
      <c r="B278">
        <v>0</v>
      </c>
      <c r="C278">
        <v>0</v>
      </c>
      <c r="D278">
        <v>0</v>
      </c>
      <c r="E278">
        <v>0</v>
      </c>
      <c r="F278">
        <v>0</v>
      </c>
      <c r="G278">
        <v>0</v>
      </c>
      <c r="H278">
        <v>0</v>
      </c>
      <c r="I278">
        <v>0</v>
      </c>
      <c r="J278">
        <v>0</v>
      </c>
      <c r="K278">
        <v>0</v>
      </c>
      <c r="L278">
        <v>0</v>
      </c>
      <c r="M278">
        <v>16.03</v>
      </c>
      <c r="N278">
        <v>0</v>
      </c>
      <c r="O278">
        <v>0</v>
      </c>
      <c r="P278">
        <v>0</v>
      </c>
      <c r="Q278">
        <v>0</v>
      </c>
      <c r="R278">
        <v>0</v>
      </c>
      <c r="S278">
        <v>0</v>
      </c>
      <c r="T278">
        <v>0</v>
      </c>
      <c r="U278">
        <v>0</v>
      </c>
      <c r="V278">
        <v>0</v>
      </c>
      <c r="W278">
        <v>0</v>
      </c>
      <c r="X278">
        <v>0</v>
      </c>
      <c r="Y278">
        <v>0</v>
      </c>
      <c r="Z278">
        <v>0</v>
      </c>
      <c r="AA278">
        <v>0</v>
      </c>
      <c r="AB278">
        <v>0</v>
      </c>
      <c r="AC278">
        <v>0</v>
      </c>
      <c r="AD278">
        <v>0</v>
      </c>
      <c r="AE278">
        <v>0</v>
      </c>
      <c r="AF278">
        <v>141.97999999999999</v>
      </c>
      <c r="AG278"/>
      <c r="AH278"/>
      <c r="AI278"/>
      <c r="AJ278"/>
      <c r="AK278"/>
      <c r="AL278"/>
      <c r="AM278"/>
      <c r="AN278"/>
      <c r="AO278"/>
      <c r="AP278"/>
      <c r="AQ278"/>
      <c r="AR278"/>
      <c r="AS278"/>
      <c r="AT278"/>
      <c r="AU278"/>
      <c r="AV278"/>
      <c r="AW278"/>
      <c r="AX278"/>
      <c r="AY278"/>
      <c r="AZ278"/>
      <c r="BA278"/>
      <c r="BB278"/>
      <c r="BC278"/>
      <c r="BD278"/>
      <c r="BE278"/>
      <c r="BF278"/>
      <c r="BG278"/>
    </row>
    <row r="279" spans="1:59">
      <c r="A279" t="s">
        <v>364</v>
      </c>
      <c r="B279">
        <v>-219278.88</v>
      </c>
      <c r="C279">
        <v>-115185.79</v>
      </c>
      <c r="D279">
        <v>-328995.7</v>
      </c>
      <c r="E279">
        <v>-244410.12</v>
      </c>
      <c r="F279">
        <v>-144066.13</v>
      </c>
      <c r="G279">
        <v>-76152.02</v>
      </c>
      <c r="H279">
        <v>-238111.73</v>
      </c>
      <c r="I279">
        <v>-155527.65</v>
      </c>
      <c r="J279">
        <v>-105262.74</v>
      </c>
      <c r="K279">
        <v>-58913.31</v>
      </c>
      <c r="L279">
        <v>-174461.9</v>
      </c>
      <c r="M279">
        <v>-114428.91</v>
      </c>
      <c r="N279">
        <v>-56259.37</v>
      </c>
      <c r="O279">
        <v>-22368.68</v>
      </c>
      <c r="P279">
        <v>-148125.41</v>
      </c>
      <c r="Q279">
        <v>-114055.1</v>
      </c>
      <c r="R279">
        <v>-56106.15</v>
      </c>
      <c r="S279">
        <v>-27327.87</v>
      </c>
      <c r="T279">
        <v>-192811.76</v>
      </c>
      <c r="U279">
        <v>-145808.73000000001</v>
      </c>
      <c r="V279">
        <v>-105507.79</v>
      </c>
      <c r="W279">
        <v>-52499.26</v>
      </c>
      <c r="X279">
        <v>-223213.39</v>
      </c>
      <c r="Y279">
        <v>-141770.29</v>
      </c>
      <c r="Z279">
        <v>-83473.210000000006</v>
      </c>
      <c r="AA279">
        <v>-37767.26</v>
      </c>
      <c r="AB279">
        <v>-139364.72</v>
      </c>
      <c r="AC279">
        <v>-94147</v>
      </c>
      <c r="AD279">
        <v>-46630.43</v>
      </c>
      <c r="AE279">
        <v>-15007.08</v>
      </c>
      <c r="AF279">
        <v>-149756.19</v>
      </c>
      <c r="AG279"/>
      <c r="AH279"/>
      <c r="AI279"/>
      <c r="AJ279"/>
      <c r="AK279"/>
      <c r="AL279"/>
      <c r="AM279"/>
      <c r="AN279"/>
      <c r="AO279"/>
      <c r="AP279"/>
      <c r="AQ279"/>
      <c r="AR279"/>
      <c r="AS279"/>
      <c r="AT279"/>
      <c r="AU279"/>
      <c r="AV279"/>
      <c r="AW279"/>
      <c r="AX279"/>
      <c r="AY279"/>
      <c r="AZ279"/>
      <c r="BA279"/>
      <c r="BB279"/>
      <c r="BC279"/>
      <c r="BD279"/>
      <c r="BE279"/>
      <c r="BF279"/>
      <c r="BG279"/>
    </row>
    <row r="280" spans="1:59">
      <c r="A280" t="s">
        <v>596</v>
      </c>
      <c r="B280">
        <v>-199171.59</v>
      </c>
      <c r="C280">
        <v>-107891.05</v>
      </c>
      <c r="D280">
        <v>-297676.27</v>
      </c>
      <c r="E280">
        <v>-224075.42</v>
      </c>
      <c r="F280">
        <v>-132417.12</v>
      </c>
      <c r="G280">
        <v>-71959.75</v>
      </c>
      <c r="H280">
        <v>-212856.61</v>
      </c>
      <c r="I280">
        <v>-135466.26</v>
      </c>
      <c r="J280">
        <v>-91869.85</v>
      </c>
      <c r="K280">
        <v>-55657.01</v>
      </c>
      <c r="L280">
        <v>-167369.98000000001</v>
      </c>
      <c r="M280">
        <v>-106630.7</v>
      </c>
      <c r="N280">
        <v>-52603.7</v>
      </c>
      <c r="O280">
        <v>-21216.01</v>
      </c>
      <c r="P280">
        <v>-141560.13</v>
      </c>
      <c r="Q280">
        <v>-108207.52</v>
      </c>
      <c r="R280">
        <v>-52208.35</v>
      </c>
      <c r="S280">
        <v>-25602.87</v>
      </c>
      <c r="T280">
        <v>-191251.8</v>
      </c>
      <c r="U280">
        <v>-145122.74</v>
      </c>
      <c r="V280">
        <v>-104821.8</v>
      </c>
      <c r="W280">
        <v>-51825.51</v>
      </c>
      <c r="X280">
        <v>-221054.64</v>
      </c>
      <c r="Y280">
        <v>-139631.54</v>
      </c>
      <c r="Z280">
        <v>-82585.710000000006</v>
      </c>
      <c r="AA280">
        <v>-37247.26</v>
      </c>
      <c r="AB280">
        <v>-132870.07</v>
      </c>
      <c r="AC280">
        <v>-89231</v>
      </c>
      <c r="AD280">
        <v>-44415.43</v>
      </c>
      <c r="AE280">
        <v>-14457.08</v>
      </c>
      <c r="AF280">
        <v>-146852.10999999999</v>
      </c>
      <c r="AG280"/>
      <c r="AH280"/>
      <c r="AI280"/>
      <c r="AJ280"/>
      <c r="AK280"/>
      <c r="AL280"/>
      <c r="AM280"/>
      <c r="AN280"/>
      <c r="AO280"/>
      <c r="AP280"/>
      <c r="AQ280"/>
      <c r="AR280"/>
      <c r="AS280"/>
      <c r="AT280"/>
      <c r="AU280"/>
      <c r="AV280"/>
      <c r="AW280"/>
      <c r="AX280"/>
      <c r="AY280"/>
      <c r="AZ280"/>
      <c r="BA280"/>
      <c r="BB280"/>
      <c r="BC280"/>
      <c r="BD280"/>
      <c r="BE280"/>
      <c r="BF280"/>
      <c r="BG280"/>
    </row>
    <row r="281" spans="1:59">
      <c r="A281" t="s">
        <v>597</v>
      </c>
      <c r="B281">
        <v>-20107.29</v>
      </c>
      <c r="C281">
        <v>-7294.74</v>
      </c>
      <c r="D281">
        <v>-27407.06</v>
      </c>
      <c r="E281">
        <v>-16422.330000000002</v>
      </c>
      <c r="F281">
        <v>-11236.63</v>
      </c>
      <c r="G281">
        <v>-4192.2700000000004</v>
      </c>
      <c r="H281">
        <v>-25255.13</v>
      </c>
      <c r="I281">
        <v>-20061.39</v>
      </c>
      <c r="J281">
        <v>-13392.89</v>
      </c>
      <c r="K281">
        <v>-3256.3</v>
      </c>
      <c r="L281">
        <v>-7091.92</v>
      </c>
      <c r="M281">
        <v>-7798.21</v>
      </c>
      <c r="N281">
        <v>-3655.67</v>
      </c>
      <c r="O281">
        <v>-1152.67</v>
      </c>
      <c r="P281">
        <v>-6565.28</v>
      </c>
      <c r="Q281">
        <v>-5847.58</v>
      </c>
      <c r="R281">
        <v>-3897.8</v>
      </c>
      <c r="S281">
        <v>-1725</v>
      </c>
      <c r="T281">
        <v>-1559.96</v>
      </c>
      <c r="U281">
        <v>-685.99</v>
      </c>
      <c r="V281">
        <v>-685.99</v>
      </c>
      <c r="W281">
        <v>-673.75</v>
      </c>
      <c r="X281">
        <v>-2158.75</v>
      </c>
      <c r="Y281">
        <v>-2138.75</v>
      </c>
      <c r="Z281">
        <v>-887.5</v>
      </c>
      <c r="AA281">
        <v>-520</v>
      </c>
      <c r="AB281">
        <v>-6494.65</v>
      </c>
      <c r="AC281">
        <v>-4916</v>
      </c>
      <c r="AD281">
        <v>-2215</v>
      </c>
      <c r="AE281">
        <v>-550</v>
      </c>
      <c r="AF281">
        <v>-2904.08</v>
      </c>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599</v>
      </c>
      <c r="B282">
        <v>0</v>
      </c>
      <c r="C282">
        <v>0</v>
      </c>
      <c r="D282">
        <v>-3912.37</v>
      </c>
      <c r="E282">
        <v>-3912.37</v>
      </c>
      <c r="F282">
        <v>-412.37</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c r="AH282"/>
      <c r="AI282"/>
      <c r="AJ282"/>
      <c r="AK282"/>
      <c r="AL282"/>
      <c r="AM282"/>
      <c r="AN282"/>
      <c r="AO282"/>
      <c r="AP282"/>
      <c r="AQ282"/>
      <c r="AR282"/>
      <c r="AS282"/>
      <c r="AT282"/>
      <c r="AU282"/>
      <c r="AV282"/>
      <c r="AW282"/>
      <c r="AX282"/>
      <c r="AY282"/>
      <c r="AZ282"/>
      <c r="BA282"/>
      <c r="BB282"/>
      <c r="BC282"/>
      <c r="BD282"/>
      <c r="BE282"/>
      <c r="BF282"/>
      <c r="BG282"/>
    </row>
    <row r="283" spans="1:59">
      <c r="A283" t="s">
        <v>723</v>
      </c>
      <c r="B283">
        <v>1414.58</v>
      </c>
      <c r="C283">
        <v>-0.35</v>
      </c>
      <c r="D283">
        <v>1008.18</v>
      </c>
      <c r="E283">
        <v>1008.53</v>
      </c>
      <c r="F283">
        <v>1008.88</v>
      </c>
      <c r="G283">
        <v>1009.4</v>
      </c>
      <c r="H283">
        <v>7985.72</v>
      </c>
      <c r="I283">
        <v>3117.42</v>
      </c>
      <c r="J283">
        <v>942.32</v>
      </c>
      <c r="K283">
        <v>-4.75</v>
      </c>
      <c r="L283">
        <v>0</v>
      </c>
      <c r="M283">
        <v>0</v>
      </c>
      <c r="N283">
        <v>0</v>
      </c>
      <c r="O283">
        <v>0</v>
      </c>
      <c r="P283">
        <v>157380</v>
      </c>
      <c r="Q283">
        <v>157250</v>
      </c>
      <c r="R283">
        <v>157250</v>
      </c>
      <c r="S283">
        <v>157250</v>
      </c>
      <c r="T283">
        <v>179220</v>
      </c>
      <c r="U283">
        <v>89093.1</v>
      </c>
      <c r="V283">
        <v>-14212.7</v>
      </c>
      <c r="W283">
        <v>-31754.12</v>
      </c>
      <c r="X283">
        <v>-71180</v>
      </c>
      <c r="Y283">
        <v>-53723.5</v>
      </c>
      <c r="Z283">
        <v>-10010</v>
      </c>
      <c r="AA283">
        <v>-59172.61</v>
      </c>
      <c r="AB283">
        <v>106789.44</v>
      </c>
      <c r="AC283">
        <v>36552</v>
      </c>
      <c r="AD283">
        <v>41605.43</v>
      </c>
      <c r="AE283">
        <v>34202.230000000003</v>
      </c>
      <c r="AF283">
        <v>-186708.46</v>
      </c>
      <c r="AG283"/>
      <c r="AH283"/>
      <c r="AI283"/>
      <c r="AJ283"/>
      <c r="AK283"/>
      <c r="AL283"/>
      <c r="AM283"/>
      <c r="AN283"/>
      <c r="AO283"/>
      <c r="AP283"/>
      <c r="AQ283"/>
      <c r="AR283"/>
      <c r="AS283"/>
      <c r="AT283"/>
      <c r="AU283"/>
      <c r="AV283"/>
      <c r="AW283"/>
      <c r="AX283"/>
      <c r="AY283"/>
      <c r="AZ283"/>
      <c r="BA283"/>
      <c r="BB283"/>
      <c r="BC283"/>
    </row>
    <row r="284" spans="1:59">
      <c r="A284" t="s">
        <v>600</v>
      </c>
      <c r="B284">
        <v>0</v>
      </c>
      <c r="C284">
        <v>0</v>
      </c>
      <c r="D284">
        <v>0</v>
      </c>
      <c r="E284">
        <v>0</v>
      </c>
      <c r="F284">
        <v>0</v>
      </c>
      <c r="G284">
        <v>0</v>
      </c>
      <c r="H284">
        <v>68808.31</v>
      </c>
      <c r="I284">
        <v>28800.09</v>
      </c>
      <c r="J284">
        <v>28800.09</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c r="AH284"/>
      <c r="AI284"/>
      <c r="AJ284"/>
      <c r="AK284"/>
      <c r="AL284"/>
      <c r="AM284"/>
      <c r="AN284"/>
      <c r="AO284"/>
      <c r="AP284"/>
      <c r="AQ284"/>
      <c r="AR284"/>
      <c r="AS284"/>
      <c r="AT284"/>
      <c r="AU284"/>
      <c r="AV284"/>
      <c r="AW284"/>
      <c r="AX284"/>
      <c r="AY284"/>
      <c r="AZ284"/>
      <c r="BA284"/>
      <c r="BB284"/>
      <c r="BC284"/>
    </row>
    <row r="285" spans="1:59">
      <c r="A285" t="s">
        <v>601</v>
      </c>
      <c r="B285">
        <v>10888.7</v>
      </c>
      <c r="C285">
        <v>4592.8500000000004</v>
      </c>
      <c r="D285">
        <v>18696.03</v>
      </c>
      <c r="E285">
        <v>3110.06</v>
      </c>
      <c r="F285">
        <v>2297.96</v>
      </c>
      <c r="G285">
        <v>755.82</v>
      </c>
      <c r="H285">
        <v>5413.05</v>
      </c>
      <c r="I285">
        <v>4916.1899999999996</v>
      </c>
      <c r="J285">
        <v>3735.39</v>
      </c>
      <c r="K285">
        <v>762.87</v>
      </c>
      <c r="L285">
        <v>7459.08</v>
      </c>
      <c r="M285">
        <v>3816.59</v>
      </c>
      <c r="N285">
        <v>3351.62</v>
      </c>
      <c r="O285">
        <v>535.45000000000005</v>
      </c>
      <c r="P285">
        <v>2760.97</v>
      </c>
      <c r="Q285">
        <v>907.77</v>
      </c>
      <c r="R285">
        <v>864.13</v>
      </c>
      <c r="S285">
        <v>103.78</v>
      </c>
      <c r="T285">
        <v>4508.1499999999996</v>
      </c>
      <c r="U285">
        <v>3026.23</v>
      </c>
      <c r="V285">
        <v>2238.36</v>
      </c>
      <c r="W285">
        <v>837.37</v>
      </c>
      <c r="X285">
        <v>4474.75</v>
      </c>
      <c r="Y285">
        <v>2866.99</v>
      </c>
      <c r="Z285">
        <v>2233.11</v>
      </c>
      <c r="AA285">
        <v>939.89</v>
      </c>
      <c r="AB285">
        <v>5678.09</v>
      </c>
      <c r="AC285">
        <v>3571</v>
      </c>
      <c r="AD285">
        <v>2169.2399999999998</v>
      </c>
      <c r="AE285">
        <v>1237.6099999999999</v>
      </c>
      <c r="AF285">
        <v>3398.77</v>
      </c>
      <c r="AG285"/>
      <c r="AH285"/>
      <c r="AI285"/>
      <c r="AJ285"/>
      <c r="AK285"/>
      <c r="AL285"/>
      <c r="AM285"/>
      <c r="AN285"/>
      <c r="AO285"/>
      <c r="AP285"/>
      <c r="AQ285"/>
      <c r="AR285"/>
      <c r="AS285"/>
      <c r="AT285"/>
      <c r="AU285"/>
      <c r="AV285"/>
      <c r="AW285"/>
      <c r="AX285"/>
      <c r="AY285"/>
      <c r="AZ285"/>
      <c r="BA285"/>
      <c r="BB285"/>
      <c r="BC285"/>
    </row>
    <row r="286" spans="1:59">
      <c r="A286" t="s">
        <v>602</v>
      </c>
      <c r="B286">
        <v>-672</v>
      </c>
      <c r="C286">
        <v>-176.19</v>
      </c>
      <c r="D286">
        <v>0</v>
      </c>
      <c r="E286">
        <v>-928</v>
      </c>
      <c r="F286">
        <v>-768</v>
      </c>
      <c r="G286">
        <v>0</v>
      </c>
      <c r="H286">
        <v>-4138.8599999999997</v>
      </c>
      <c r="I286">
        <v>-253199.71</v>
      </c>
      <c r="J286">
        <v>-2399.71</v>
      </c>
      <c r="K286">
        <v>-1020</v>
      </c>
      <c r="L286">
        <v>-1298.8399999999999</v>
      </c>
      <c r="M286">
        <v>-952</v>
      </c>
      <c r="N286">
        <v>-620</v>
      </c>
      <c r="O286">
        <v>-160</v>
      </c>
      <c r="P286">
        <v>-394.4</v>
      </c>
      <c r="Q286">
        <v>701.6</v>
      </c>
      <c r="R286">
        <v>-184.4</v>
      </c>
      <c r="S286">
        <v>-324.39999999999998</v>
      </c>
      <c r="T286">
        <v>-91158.49</v>
      </c>
      <c r="U286">
        <v>7172.36</v>
      </c>
      <c r="V286">
        <v>1811.64</v>
      </c>
      <c r="W286">
        <v>-74766.36</v>
      </c>
      <c r="X286">
        <v>-103178.97</v>
      </c>
      <c r="Y286">
        <v>0</v>
      </c>
      <c r="Z286">
        <v>0</v>
      </c>
      <c r="AA286">
        <v>0</v>
      </c>
      <c r="AB286">
        <v>-104105.61</v>
      </c>
      <c r="AC286">
        <v>-104105</v>
      </c>
      <c r="AD286">
        <v>0</v>
      </c>
      <c r="AE286">
        <v>0</v>
      </c>
      <c r="AF286">
        <v>-37170.04</v>
      </c>
      <c r="AG286"/>
      <c r="AH286"/>
      <c r="AI286"/>
      <c r="AJ286"/>
      <c r="AK286"/>
      <c r="AL286"/>
      <c r="AM286"/>
      <c r="AN286"/>
      <c r="AO286"/>
      <c r="AP286"/>
      <c r="AQ286"/>
      <c r="AR286"/>
      <c r="AS286"/>
      <c r="AT286"/>
      <c r="AU286"/>
      <c r="AV286"/>
      <c r="AW286"/>
      <c r="AX286"/>
      <c r="AY286"/>
      <c r="AZ286"/>
      <c r="BA286"/>
      <c r="BB286"/>
      <c r="BC286"/>
    </row>
    <row r="287" spans="1:59">
      <c r="A287" t="s">
        <v>365</v>
      </c>
      <c r="B287">
        <v>-2094356.78</v>
      </c>
      <c r="C287">
        <v>-595635.88</v>
      </c>
      <c r="D287">
        <v>-715176.56</v>
      </c>
      <c r="E287">
        <v>-532063.78</v>
      </c>
      <c r="F287">
        <v>-760132.58</v>
      </c>
      <c r="G287">
        <v>-829192.1</v>
      </c>
      <c r="H287">
        <v>-515943.19</v>
      </c>
      <c r="I287">
        <v>-336304.13</v>
      </c>
      <c r="J287">
        <v>-38312.97</v>
      </c>
      <c r="K287">
        <v>-23857.11</v>
      </c>
      <c r="L287">
        <v>-338772.47</v>
      </c>
      <c r="M287">
        <v>-323313.44</v>
      </c>
      <c r="N287">
        <v>-175285.92</v>
      </c>
      <c r="O287">
        <v>-143897.19</v>
      </c>
      <c r="P287">
        <v>-240302.36</v>
      </c>
      <c r="Q287">
        <v>-26225.66</v>
      </c>
      <c r="R287">
        <v>30571.05</v>
      </c>
      <c r="S287">
        <v>61312.32</v>
      </c>
      <c r="T287">
        <v>-366808.4</v>
      </c>
      <c r="U287">
        <v>-411214.18</v>
      </c>
      <c r="V287">
        <v>-457258.8</v>
      </c>
      <c r="W287">
        <v>-157100.97</v>
      </c>
      <c r="X287">
        <v>-399853.88</v>
      </c>
      <c r="Y287">
        <v>-212636.98</v>
      </c>
      <c r="Z287">
        <v>-111260.29</v>
      </c>
      <c r="AA287">
        <v>-105916.52</v>
      </c>
      <c r="AB287">
        <v>-124696.12</v>
      </c>
      <c r="AC287">
        <v>-156632</v>
      </c>
      <c r="AD287">
        <v>-2466.5300000000002</v>
      </c>
      <c r="AE287">
        <v>20432.759999999998</v>
      </c>
      <c r="AF287">
        <v>-359218.86</v>
      </c>
      <c r="AG287"/>
      <c r="AH287"/>
      <c r="AI287"/>
      <c r="AJ287"/>
      <c r="AK287"/>
      <c r="AL287"/>
      <c r="AM287"/>
      <c r="AN287"/>
      <c r="AO287"/>
      <c r="AP287"/>
      <c r="AQ287"/>
      <c r="AR287"/>
      <c r="AS287"/>
      <c r="AT287"/>
      <c r="AU287"/>
      <c r="AV287"/>
      <c r="AW287"/>
      <c r="AX287"/>
      <c r="AY287"/>
      <c r="AZ287"/>
      <c r="BA287"/>
      <c r="BB287"/>
      <c r="BC287"/>
    </row>
    <row r="288" spans="1:59">
      <c r="A288" t="s">
        <v>603</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t="s">
        <v>604</v>
      </c>
      <c r="B289">
        <v>0</v>
      </c>
      <c r="C289">
        <v>0</v>
      </c>
      <c r="D289">
        <v>0</v>
      </c>
      <c r="E289">
        <v>0</v>
      </c>
      <c r="F289">
        <v>0</v>
      </c>
      <c r="G289">
        <v>0</v>
      </c>
      <c r="H289">
        <v>-908145.09</v>
      </c>
      <c r="I289">
        <v>155885.78</v>
      </c>
      <c r="J289">
        <v>-767365.85</v>
      </c>
      <c r="K289">
        <v>-730378.4</v>
      </c>
      <c r="L289">
        <v>463698.99</v>
      </c>
      <c r="M289">
        <v>340976.29</v>
      </c>
      <c r="N289">
        <v>776805.51</v>
      </c>
      <c r="O289">
        <v>542142.96</v>
      </c>
      <c r="P289">
        <v>234981.08</v>
      </c>
      <c r="Q289">
        <v>80449.02</v>
      </c>
      <c r="R289">
        <v>561769.96</v>
      </c>
      <c r="S289">
        <v>574084.72</v>
      </c>
      <c r="T289">
        <v>486383.66</v>
      </c>
      <c r="U289">
        <v>344688.19</v>
      </c>
      <c r="V289">
        <v>726333.42</v>
      </c>
      <c r="W289">
        <v>801553.43</v>
      </c>
      <c r="X289">
        <v>260261.99</v>
      </c>
      <c r="Y289">
        <v>118914.62</v>
      </c>
      <c r="Z289">
        <v>-194981.94</v>
      </c>
      <c r="AA289">
        <v>-83522.2</v>
      </c>
      <c r="AB289">
        <v>-1206399.25</v>
      </c>
      <c r="AC289">
        <v>-1226899</v>
      </c>
      <c r="AD289">
        <v>0</v>
      </c>
      <c r="AE289">
        <v>0</v>
      </c>
      <c r="AF289">
        <v>0</v>
      </c>
      <c r="AG289"/>
      <c r="AH289"/>
      <c r="AI289"/>
      <c r="AJ289"/>
      <c r="AK289"/>
      <c r="AL289"/>
      <c r="AM289"/>
      <c r="AN289"/>
      <c r="AO289"/>
      <c r="AP289"/>
      <c r="AQ289"/>
      <c r="AR289"/>
      <c r="AS289"/>
      <c r="AT289"/>
      <c r="AU289"/>
      <c r="AV289"/>
      <c r="AW289"/>
      <c r="AX289"/>
      <c r="AY289"/>
      <c r="AZ289"/>
      <c r="BA289"/>
      <c r="BB289"/>
      <c r="BC289"/>
    </row>
    <row r="290" spans="1:55">
      <c r="A290" t="s">
        <v>605</v>
      </c>
      <c r="B290">
        <v>0</v>
      </c>
      <c r="C290">
        <v>0</v>
      </c>
      <c r="D290">
        <v>0</v>
      </c>
      <c r="E290">
        <v>0</v>
      </c>
      <c r="F290">
        <v>0</v>
      </c>
      <c r="G290">
        <v>0</v>
      </c>
      <c r="H290">
        <v>0</v>
      </c>
      <c r="I290">
        <v>0</v>
      </c>
      <c r="J290">
        <v>2040</v>
      </c>
      <c r="K290">
        <v>4080</v>
      </c>
      <c r="L290">
        <v>0</v>
      </c>
      <c r="M290">
        <v>0</v>
      </c>
      <c r="N290">
        <v>0</v>
      </c>
      <c r="O290">
        <v>0</v>
      </c>
      <c r="P290">
        <v>-490</v>
      </c>
      <c r="Q290">
        <v>0</v>
      </c>
      <c r="R290">
        <v>0</v>
      </c>
      <c r="S290">
        <v>0</v>
      </c>
      <c r="T290">
        <v>-1470</v>
      </c>
      <c r="U290">
        <v>-980</v>
      </c>
      <c r="V290">
        <v>-980</v>
      </c>
      <c r="W290">
        <v>0</v>
      </c>
      <c r="X290">
        <v>1960</v>
      </c>
      <c r="Y290">
        <v>1960</v>
      </c>
      <c r="Z290">
        <v>1960</v>
      </c>
      <c r="AA290">
        <v>0</v>
      </c>
      <c r="AB290">
        <v>1000.48</v>
      </c>
      <c r="AC290">
        <v>7000</v>
      </c>
      <c r="AD290">
        <v>-558535.92000000004</v>
      </c>
      <c r="AE290">
        <v>-261603</v>
      </c>
      <c r="AF290">
        <v>937644.35</v>
      </c>
      <c r="AG290"/>
      <c r="AH290"/>
      <c r="AI290"/>
      <c r="AJ290"/>
      <c r="AK290"/>
      <c r="AL290"/>
      <c r="AM290"/>
      <c r="AN290"/>
      <c r="AO290"/>
      <c r="AP290"/>
      <c r="AQ290"/>
      <c r="AR290"/>
      <c r="AS290"/>
      <c r="AT290"/>
      <c r="AU290"/>
      <c r="AV290"/>
      <c r="AW290"/>
      <c r="AX290"/>
      <c r="AY290"/>
      <c r="AZ290"/>
      <c r="BA290"/>
      <c r="BB290"/>
      <c r="BC290"/>
    </row>
    <row r="291" spans="1:55">
      <c r="A291" t="s">
        <v>2265</v>
      </c>
      <c r="B291">
        <v>0</v>
      </c>
      <c r="C291">
        <v>0</v>
      </c>
      <c r="D291">
        <v>0</v>
      </c>
      <c r="E291">
        <v>0</v>
      </c>
      <c r="F291">
        <v>0</v>
      </c>
      <c r="G291">
        <v>0</v>
      </c>
      <c r="H291">
        <v>0</v>
      </c>
      <c r="I291">
        <v>0</v>
      </c>
      <c r="J291">
        <v>2040</v>
      </c>
      <c r="K291">
        <v>4080</v>
      </c>
      <c r="L291">
        <v>0</v>
      </c>
      <c r="M291">
        <v>0</v>
      </c>
      <c r="N291">
        <v>0</v>
      </c>
      <c r="O291">
        <v>0</v>
      </c>
      <c r="P291">
        <v>-490</v>
      </c>
      <c r="Q291">
        <v>0</v>
      </c>
      <c r="R291">
        <v>0</v>
      </c>
      <c r="S291">
        <v>0</v>
      </c>
      <c r="T291">
        <v>-1470</v>
      </c>
      <c r="U291">
        <v>-980</v>
      </c>
      <c r="V291">
        <v>-980</v>
      </c>
      <c r="W291">
        <v>0</v>
      </c>
      <c r="X291">
        <v>1960</v>
      </c>
      <c r="Y291">
        <v>1960</v>
      </c>
      <c r="Z291">
        <v>1960</v>
      </c>
      <c r="AA291">
        <v>0</v>
      </c>
      <c r="AB291">
        <v>1000.48</v>
      </c>
      <c r="AC291">
        <v>7000</v>
      </c>
      <c r="AD291">
        <v>7000</v>
      </c>
      <c r="AE291">
        <v>7000</v>
      </c>
      <c r="AF291">
        <v>2000.3</v>
      </c>
      <c r="AG291"/>
      <c r="AH291"/>
      <c r="AI291"/>
      <c r="AJ291"/>
      <c r="AK291"/>
      <c r="AL291"/>
      <c r="AM291"/>
      <c r="AN291"/>
      <c r="AO291"/>
      <c r="AP291"/>
      <c r="AQ291"/>
      <c r="AR291"/>
      <c r="AS291"/>
      <c r="AT291"/>
      <c r="AU291"/>
      <c r="AV291"/>
      <c r="AW291"/>
      <c r="AX291"/>
      <c r="AY291"/>
      <c r="AZ291"/>
      <c r="BA291"/>
      <c r="BB291"/>
      <c r="BC291"/>
    </row>
    <row r="292" spans="1:55">
      <c r="A292" t="s">
        <v>606</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-565535.92000000004</v>
      </c>
      <c r="AE292">
        <v>-268603</v>
      </c>
      <c r="AF292">
        <v>935644.05</v>
      </c>
      <c r="AG292"/>
      <c r="AH292"/>
      <c r="AI292"/>
      <c r="AJ292"/>
      <c r="AK292"/>
      <c r="AL292"/>
      <c r="AM292"/>
      <c r="AN292"/>
      <c r="AO292"/>
      <c r="AP292"/>
      <c r="AQ292"/>
      <c r="AR292"/>
      <c r="AS292"/>
      <c r="AT292"/>
      <c r="AU292"/>
      <c r="AV292"/>
      <c r="AW292"/>
      <c r="AX292"/>
      <c r="AY292"/>
      <c r="AZ292"/>
      <c r="BA292"/>
      <c r="BB292"/>
      <c r="BC292"/>
    </row>
    <row r="293" spans="1:55">
      <c r="A293" t="s">
        <v>607</v>
      </c>
      <c r="B293">
        <v>1764554.44</v>
      </c>
      <c r="C293">
        <v>1364868.1</v>
      </c>
      <c r="D293">
        <v>2518481.1800000002</v>
      </c>
      <c r="E293">
        <v>2053263.61</v>
      </c>
      <c r="F293">
        <v>947010.61</v>
      </c>
      <c r="G293">
        <v>429534.73</v>
      </c>
      <c r="H293">
        <v>0</v>
      </c>
      <c r="I293">
        <v>0</v>
      </c>
      <c r="J293">
        <v>0</v>
      </c>
      <c r="K293">
        <v>0</v>
      </c>
      <c r="L293">
        <v>0</v>
      </c>
      <c r="M293">
        <v>0</v>
      </c>
      <c r="N293">
        <v>0</v>
      </c>
      <c r="O293">
        <v>0</v>
      </c>
      <c r="P293">
        <v>0</v>
      </c>
      <c r="Q293">
        <v>0</v>
      </c>
      <c r="R293">
        <v>0</v>
      </c>
      <c r="S293">
        <v>0</v>
      </c>
      <c r="T293">
        <v>268206.59999999998</v>
      </c>
      <c r="U293">
        <v>268206.59999999998</v>
      </c>
      <c r="V293">
        <v>268206.59999999998</v>
      </c>
      <c r="W293">
        <v>0</v>
      </c>
      <c r="X293">
        <v>0</v>
      </c>
      <c r="Y293">
        <v>0</v>
      </c>
      <c r="Z293">
        <v>0</v>
      </c>
      <c r="AA293">
        <v>0</v>
      </c>
      <c r="AB293">
        <v>71537.05</v>
      </c>
      <c r="AC293">
        <v>71537</v>
      </c>
      <c r="AD293">
        <v>0</v>
      </c>
      <c r="AE293">
        <v>0</v>
      </c>
      <c r="AF293">
        <v>0</v>
      </c>
      <c r="AG293"/>
      <c r="AH293"/>
      <c r="AI293"/>
      <c r="AJ293"/>
      <c r="AK293"/>
      <c r="AL293"/>
      <c r="AM293"/>
      <c r="AN293"/>
      <c r="AO293"/>
      <c r="AP293"/>
      <c r="AQ293"/>
      <c r="AR293"/>
      <c r="AS293"/>
      <c r="AT293"/>
      <c r="AU293"/>
      <c r="AV293"/>
      <c r="AW293"/>
      <c r="AX293"/>
      <c r="AY293"/>
      <c r="AZ293"/>
      <c r="BA293"/>
      <c r="BB293"/>
      <c r="BC293"/>
    </row>
    <row r="294" spans="1:55">
      <c r="A294" t="s">
        <v>608</v>
      </c>
      <c r="B294">
        <v>1764554.44</v>
      </c>
      <c r="C294">
        <v>1364868.1</v>
      </c>
      <c r="D294">
        <v>2518481.1800000002</v>
      </c>
      <c r="E294">
        <v>2053263.61</v>
      </c>
      <c r="F294">
        <v>947010.61</v>
      </c>
      <c r="G294">
        <v>429534.73</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c r="AH294"/>
      <c r="AI294"/>
      <c r="AJ294"/>
      <c r="AK294"/>
      <c r="AL294"/>
      <c r="AM294"/>
      <c r="AN294"/>
      <c r="AO294"/>
      <c r="AP294"/>
      <c r="AQ294"/>
      <c r="AR294"/>
      <c r="AS294"/>
      <c r="AT294"/>
      <c r="AU294"/>
      <c r="AV294"/>
      <c r="AW294"/>
      <c r="AX294"/>
      <c r="AY294"/>
      <c r="AZ294"/>
      <c r="BA294"/>
      <c r="BB294"/>
      <c r="BC294"/>
    </row>
    <row r="295" spans="1:55">
      <c r="A295" t="s">
        <v>609</v>
      </c>
      <c r="B295">
        <v>1764554.44</v>
      </c>
      <c r="C295">
        <v>1364868.1</v>
      </c>
      <c r="D295">
        <v>2518481.1800000002</v>
      </c>
      <c r="E295">
        <v>2053263.61</v>
      </c>
      <c r="F295">
        <v>947010.61</v>
      </c>
      <c r="G295">
        <v>429534.73</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c r="AH295"/>
      <c r="AI295"/>
      <c r="AJ295"/>
      <c r="AK295"/>
      <c r="AL295"/>
      <c r="AM295"/>
      <c r="AN295"/>
      <c r="AO295"/>
      <c r="AP295"/>
      <c r="AQ295"/>
      <c r="AR295"/>
      <c r="AS295"/>
      <c r="AT295"/>
      <c r="AU295"/>
      <c r="AV295"/>
      <c r="AW295"/>
      <c r="AX295"/>
      <c r="AY295"/>
      <c r="AZ295"/>
      <c r="BA295"/>
      <c r="BB295"/>
      <c r="BC295"/>
    </row>
    <row r="296" spans="1:55">
      <c r="A296" t="s">
        <v>610</v>
      </c>
      <c r="B296">
        <v>0</v>
      </c>
      <c r="C296">
        <v>0</v>
      </c>
      <c r="D296">
        <v>0</v>
      </c>
      <c r="E296">
        <v>0</v>
      </c>
      <c r="F296">
        <v>0</v>
      </c>
      <c r="G296">
        <v>0</v>
      </c>
      <c r="H296">
        <v>0</v>
      </c>
      <c r="I296">
        <v>0</v>
      </c>
      <c r="J296">
        <v>0</v>
      </c>
      <c r="K296">
        <v>0</v>
      </c>
      <c r="L296">
        <v>0</v>
      </c>
      <c r="M296">
        <v>0</v>
      </c>
      <c r="N296">
        <v>0</v>
      </c>
      <c r="O296">
        <v>0</v>
      </c>
      <c r="P296">
        <v>0</v>
      </c>
      <c r="Q296">
        <v>0</v>
      </c>
      <c r="R296">
        <v>0</v>
      </c>
      <c r="S296">
        <v>0</v>
      </c>
      <c r="T296">
        <v>268206.59999999998</v>
      </c>
      <c r="U296">
        <v>268206.59999999998</v>
      </c>
      <c r="V296">
        <v>268206.59999999998</v>
      </c>
      <c r="W296">
        <v>0</v>
      </c>
      <c r="X296">
        <v>0</v>
      </c>
      <c r="Y296">
        <v>0</v>
      </c>
      <c r="Z296">
        <v>0</v>
      </c>
      <c r="AA296">
        <v>0</v>
      </c>
      <c r="AB296">
        <v>71537.05</v>
      </c>
      <c r="AC296">
        <v>71537</v>
      </c>
      <c r="AD296">
        <v>0</v>
      </c>
      <c r="AE296">
        <v>0</v>
      </c>
      <c r="AF296">
        <v>0</v>
      </c>
      <c r="AG296"/>
      <c r="AH296"/>
      <c r="AI296"/>
      <c r="AJ296"/>
      <c r="AK296"/>
      <c r="AL296"/>
      <c r="AM296"/>
      <c r="AN296"/>
      <c r="AO296"/>
      <c r="AP296"/>
      <c r="AQ296"/>
      <c r="AR296"/>
      <c r="AS296"/>
      <c r="AT296"/>
      <c r="AU296"/>
      <c r="AV296"/>
      <c r="AW296"/>
      <c r="AX296"/>
      <c r="AY296"/>
      <c r="AZ296"/>
      <c r="BA296"/>
      <c r="BB296"/>
      <c r="BC296"/>
    </row>
    <row r="297" spans="1:55">
      <c r="A297" t="s">
        <v>611</v>
      </c>
      <c r="B297">
        <v>0</v>
      </c>
      <c r="C297">
        <v>0</v>
      </c>
      <c r="D297">
        <v>0</v>
      </c>
      <c r="E297">
        <v>0</v>
      </c>
      <c r="F297">
        <v>0</v>
      </c>
      <c r="G297">
        <v>0</v>
      </c>
      <c r="H297">
        <v>0</v>
      </c>
      <c r="I297">
        <v>0</v>
      </c>
      <c r="J297">
        <v>0</v>
      </c>
      <c r="K297">
        <v>0</v>
      </c>
      <c r="L297">
        <v>0</v>
      </c>
      <c r="M297">
        <v>0</v>
      </c>
      <c r="N297">
        <v>0</v>
      </c>
      <c r="O297">
        <v>0</v>
      </c>
      <c r="P297">
        <v>0</v>
      </c>
      <c r="Q297">
        <v>0</v>
      </c>
      <c r="R297">
        <v>0</v>
      </c>
      <c r="S297">
        <v>0</v>
      </c>
      <c r="T297">
        <v>268206.59999999998</v>
      </c>
      <c r="U297">
        <v>268206.59999999998</v>
      </c>
      <c r="V297">
        <v>268206.59999999998</v>
      </c>
      <c r="W297">
        <v>0</v>
      </c>
      <c r="X297">
        <v>0</v>
      </c>
      <c r="Y297">
        <v>0</v>
      </c>
      <c r="Z297">
        <v>0</v>
      </c>
      <c r="AA297">
        <v>0</v>
      </c>
      <c r="AB297">
        <v>71537.05</v>
      </c>
      <c r="AC297">
        <v>71537</v>
      </c>
      <c r="AD297">
        <v>0</v>
      </c>
      <c r="AE297">
        <v>0</v>
      </c>
      <c r="AF297">
        <v>0</v>
      </c>
      <c r="AG297"/>
      <c r="AH297"/>
      <c r="AI297"/>
      <c r="AJ297"/>
      <c r="AK297"/>
      <c r="AL297"/>
      <c r="AM297"/>
      <c r="AN297"/>
      <c r="AO297"/>
      <c r="AP297"/>
      <c r="AQ297"/>
      <c r="AR297"/>
      <c r="AS297"/>
      <c r="AT297"/>
      <c r="AU297"/>
      <c r="AV297"/>
      <c r="AW297"/>
      <c r="AX297"/>
      <c r="AY297"/>
      <c r="AZ297"/>
      <c r="BA297"/>
      <c r="BB297"/>
      <c r="BC297"/>
    </row>
    <row r="298" spans="1:55">
      <c r="A298" t="s">
        <v>614</v>
      </c>
      <c r="B298">
        <v>0</v>
      </c>
      <c r="C298">
        <v>0</v>
      </c>
      <c r="D298">
        <v>0</v>
      </c>
      <c r="E298">
        <v>0</v>
      </c>
      <c r="F298">
        <v>0</v>
      </c>
      <c r="G298">
        <v>0</v>
      </c>
      <c r="H298">
        <v>0</v>
      </c>
      <c r="I298">
        <v>0</v>
      </c>
      <c r="J298">
        <v>0</v>
      </c>
      <c r="K298">
        <v>0</v>
      </c>
      <c r="L298">
        <v>0</v>
      </c>
      <c r="M298">
        <v>0</v>
      </c>
      <c r="N298">
        <v>0</v>
      </c>
      <c r="O298">
        <v>0</v>
      </c>
      <c r="P298">
        <v>-223206.6</v>
      </c>
      <c r="Q298">
        <v>-223206.6</v>
      </c>
      <c r="R298">
        <v>-45000</v>
      </c>
      <c r="S298">
        <v>-22500</v>
      </c>
      <c r="T298">
        <v>-98612.05</v>
      </c>
      <c r="U298">
        <v>-76112.05</v>
      </c>
      <c r="V298">
        <v>-7170</v>
      </c>
      <c r="W298">
        <v>-3585</v>
      </c>
      <c r="X298">
        <v>-14340</v>
      </c>
      <c r="Y298">
        <v>-10755</v>
      </c>
      <c r="Z298">
        <v>-7170</v>
      </c>
      <c r="AA298">
        <v>-3585</v>
      </c>
      <c r="AB298">
        <v>-3585</v>
      </c>
      <c r="AC298">
        <v>0</v>
      </c>
      <c r="AD298">
        <v>0</v>
      </c>
      <c r="AE298">
        <v>0</v>
      </c>
      <c r="AF298">
        <v>0</v>
      </c>
      <c r="AG298"/>
      <c r="AH298"/>
      <c r="AI298"/>
      <c r="AJ298"/>
      <c r="AK298"/>
      <c r="AL298"/>
      <c r="AM298"/>
      <c r="AN298"/>
      <c r="AO298"/>
      <c r="AP298"/>
      <c r="AQ298"/>
      <c r="AR298"/>
      <c r="AS298"/>
      <c r="AT298"/>
      <c r="AU298"/>
      <c r="AV298"/>
      <c r="AW298"/>
      <c r="AX298"/>
      <c r="AY298"/>
      <c r="AZ298"/>
      <c r="BA298"/>
      <c r="BB298"/>
      <c r="BC298"/>
    </row>
    <row r="299" spans="1:55">
      <c r="A299" t="s">
        <v>617</v>
      </c>
      <c r="B299">
        <v>0</v>
      </c>
      <c r="C299">
        <v>0</v>
      </c>
      <c r="D299">
        <v>0</v>
      </c>
      <c r="E299">
        <v>0</v>
      </c>
      <c r="F299">
        <v>0</v>
      </c>
      <c r="G299">
        <v>0</v>
      </c>
      <c r="H299">
        <v>0</v>
      </c>
      <c r="I299">
        <v>0</v>
      </c>
      <c r="J299">
        <v>0</v>
      </c>
      <c r="K299">
        <v>0</v>
      </c>
      <c r="L299">
        <v>0</v>
      </c>
      <c r="M299">
        <v>0</v>
      </c>
      <c r="N299">
        <v>0</v>
      </c>
      <c r="O299">
        <v>0</v>
      </c>
      <c r="P299">
        <v>-223206.6</v>
      </c>
      <c r="Q299">
        <v>-223206.6</v>
      </c>
      <c r="R299">
        <v>-45000</v>
      </c>
      <c r="S299">
        <v>-22500</v>
      </c>
      <c r="T299">
        <v>-98612.05</v>
      </c>
      <c r="U299">
        <v>-76112.05</v>
      </c>
      <c r="V299">
        <v>-7170</v>
      </c>
      <c r="W299">
        <v>-3585</v>
      </c>
      <c r="X299">
        <v>-14340</v>
      </c>
      <c r="Y299">
        <v>-10755</v>
      </c>
      <c r="Z299">
        <v>-7170</v>
      </c>
      <c r="AA299">
        <v>-3585</v>
      </c>
      <c r="AB299">
        <v>-3585</v>
      </c>
      <c r="AC299">
        <v>0</v>
      </c>
      <c r="AD299">
        <v>0</v>
      </c>
      <c r="AE299">
        <v>0</v>
      </c>
      <c r="AF299">
        <v>0</v>
      </c>
      <c r="AG299"/>
      <c r="AH299"/>
      <c r="AI299"/>
      <c r="AJ299"/>
      <c r="AK299"/>
      <c r="AL299"/>
      <c r="AM299"/>
      <c r="AN299"/>
      <c r="AO299"/>
      <c r="AP299"/>
      <c r="AQ299"/>
      <c r="AR299"/>
      <c r="AS299"/>
      <c r="AT299"/>
      <c r="AU299"/>
      <c r="AV299"/>
      <c r="AW299"/>
      <c r="AX299"/>
      <c r="AY299"/>
      <c r="AZ299"/>
      <c r="BA299"/>
      <c r="BB299"/>
      <c r="BC299"/>
    </row>
    <row r="300" spans="1:55">
      <c r="A300" t="s">
        <v>618</v>
      </c>
      <c r="B300">
        <v>0</v>
      </c>
      <c r="C300">
        <v>0</v>
      </c>
      <c r="D300">
        <v>0</v>
      </c>
      <c r="E300">
        <v>0</v>
      </c>
      <c r="F300">
        <v>0</v>
      </c>
      <c r="G300">
        <v>0</v>
      </c>
      <c r="H300">
        <v>0</v>
      </c>
      <c r="I300">
        <v>0</v>
      </c>
      <c r="J300">
        <v>0</v>
      </c>
      <c r="K300">
        <v>0</v>
      </c>
      <c r="L300">
        <v>0</v>
      </c>
      <c r="M300">
        <v>0</v>
      </c>
      <c r="N300">
        <v>0</v>
      </c>
      <c r="O300">
        <v>0</v>
      </c>
      <c r="P300">
        <v>-223206.6</v>
      </c>
      <c r="Q300">
        <v>-223206.6</v>
      </c>
      <c r="R300">
        <v>-45000</v>
      </c>
      <c r="S300">
        <v>-22500</v>
      </c>
      <c r="T300">
        <v>-98612.05</v>
      </c>
      <c r="U300">
        <v>-76112.05</v>
      </c>
      <c r="V300">
        <v>-7170</v>
      </c>
      <c r="W300">
        <v>-3585</v>
      </c>
      <c r="X300">
        <v>-14340</v>
      </c>
      <c r="Y300">
        <v>-10755</v>
      </c>
      <c r="Z300">
        <v>-7170</v>
      </c>
      <c r="AA300">
        <v>-3585</v>
      </c>
      <c r="AB300">
        <v>-3585</v>
      </c>
      <c r="AC300">
        <v>0</v>
      </c>
      <c r="AD300">
        <v>0</v>
      </c>
      <c r="AE300">
        <v>0</v>
      </c>
      <c r="AF300">
        <v>0</v>
      </c>
      <c r="AG300"/>
      <c r="AH300"/>
      <c r="AI300"/>
      <c r="AJ300"/>
      <c r="AK300"/>
      <c r="AL300"/>
      <c r="AM300"/>
      <c r="AN300"/>
      <c r="AO300"/>
      <c r="AP300"/>
      <c r="AQ300"/>
      <c r="AR300"/>
      <c r="AS300"/>
      <c r="AT300"/>
      <c r="AU300"/>
      <c r="AV300"/>
      <c r="AW300"/>
      <c r="AX300"/>
      <c r="AY300"/>
      <c r="AZ300"/>
      <c r="BA300"/>
      <c r="BB300"/>
      <c r="BC300"/>
    </row>
    <row r="301" spans="1:55">
      <c r="A301" t="s">
        <v>620</v>
      </c>
      <c r="B301">
        <v>-258443.58</v>
      </c>
      <c r="C301">
        <v>-130214.52</v>
      </c>
      <c r="D301">
        <v>-366457.96</v>
      </c>
      <c r="E301">
        <v>-269982.93</v>
      </c>
      <c r="F301">
        <v>-206857.61</v>
      </c>
      <c r="G301">
        <v>-105442.21</v>
      </c>
      <c r="H301">
        <v>-356268.52</v>
      </c>
      <c r="I301">
        <v>-284446.46000000002</v>
      </c>
      <c r="J301">
        <v>-213606.96</v>
      </c>
      <c r="K301">
        <v>-124118.45</v>
      </c>
      <c r="L301">
        <v>-14008</v>
      </c>
      <c r="M301">
        <v>-11653.68</v>
      </c>
      <c r="N301">
        <v>-6824.72</v>
      </c>
      <c r="O301">
        <v>-4695.12</v>
      </c>
      <c r="P301">
        <v>-18088.2</v>
      </c>
      <c r="Q301">
        <v>-14245.44</v>
      </c>
      <c r="R301">
        <v>-11212.89</v>
      </c>
      <c r="S301">
        <v>-8004.32</v>
      </c>
      <c r="T301">
        <v>-981.56</v>
      </c>
      <c r="U301">
        <v>-141.22999999999999</v>
      </c>
      <c r="V301">
        <v>-16.38</v>
      </c>
      <c r="W301">
        <v>-16.38</v>
      </c>
      <c r="X301">
        <v>-271.08</v>
      </c>
      <c r="Y301">
        <v>-229.23</v>
      </c>
      <c r="Z301">
        <v>-152.82</v>
      </c>
      <c r="AA301">
        <v>-76.41</v>
      </c>
      <c r="AB301">
        <v>-884.4</v>
      </c>
      <c r="AC301">
        <v>-808</v>
      </c>
      <c r="AD301">
        <v>-653.87</v>
      </c>
      <c r="AE301">
        <v>-330.94</v>
      </c>
      <c r="AF301">
        <v>-6129.81</v>
      </c>
      <c r="AG301"/>
      <c r="AH301"/>
      <c r="AI301"/>
      <c r="AJ301"/>
      <c r="AK301"/>
      <c r="AL301"/>
      <c r="AM301"/>
      <c r="AN301"/>
      <c r="AO301"/>
      <c r="AP301"/>
      <c r="AQ301"/>
      <c r="AR301"/>
      <c r="AS301"/>
      <c r="AT301"/>
      <c r="AU301"/>
      <c r="AV301"/>
      <c r="AW301"/>
      <c r="AX301"/>
      <c r="AY301"/>
      <c r="AZ301"/>
      <c r="BA301"/>
      <c r="BB301"/>
      <c r="BC301"/>
    </row>
    <row r="302" spans="1:55">
      <c r="A302" t="s">
        <v>623</v>
      </c>
      <c r="B302">
        <v>0</v>
      </c>
      <c r="C302">
        <v>0</v>
      </c>
      <c r="D302">
        <v>0</v>
      </c>
      <c r="E302">
        <v>12500.1</v>
      </c>
      <c r="F302">
        <v>12500.1</v>
      </c>
      <c r="G302">
        <v>0</v>
      </c>
      <c r="H302">
        <v>0</v>
      </c>
      <c r="I302">
        <v>0</v>
      </c>
      <c r="J302">
        <v>0</v>
      </c>
      <c r="K302">
        <v>0</v>
      </c>
      <c r="L302">
        <v>0</v>
      </c>
      <c r="M302">
        <v>0</v>
      </c>
      <c r="N302">
        <v>0</v>
      </c>
      <c r="O302">
        <v>0</v>
      </c>
      <c r="P302">
        <v>0</v>
      </c>
      <c r="Q302">
        <v>4499.8999999999996</v>
      </c>
      <c r="R302">
        <v>0</v>
      </c>
      <c r="S302">
        <v>0</v>
      </c>
      <c r="T302">
        <v>0</v>
      </c>
      <c r="U302">
        <v>0</v>
      </c>
      <c r="V302">
        <v>0</v>
      </c>
      <c r="W302">
        <v>0</v>
      </c>
      <c r="X302">
        <v>29400.3</v>
      </c>
      <c r="Y302">
        <v>29400.3</v>
      </c>
      <c r="Z302">
        <v>29400.3</v>
      </c>
      <c r="AA302">
        <v>0</v>
      </c>
      <c r="AB302">
        <v>1005000</v>
      </c>
      <c r="AC302">
        <v>973761</v>
      </c>
      <c r="AD302">
        <v>0</v>
      </c>
      <c r="AE302">
        <v>0</v>
      </c>
      <c r="AF302">
        <v>4800.1000000000004</v>
      </c>
      <c r="AG302"/>
      <c r="AH302"/>
      <c r="AI302"/>
      <c r="AJ302"/>
      <c r="AK302"/>
      <c r="AL302"/>
      <c r="AM302"/>
      <c r="AN302"/>
      <c r="AO302"/>
      <c r="AP302"/>
      <c r="AQ302"/>
      <c r="AR302"/>
      <c r="AS302"/>
      <c r="AT302"/>
      <c r="AU302"/>
      <c r="AV302"/>
      <c r="AW302"/>
      <c r="AX302"/>
      <c r="AY302"/>
      <c r="AZ302"/>
      <c r="BA302"/>
      <c r="BB302"/>
      <c r="BC302"/>
    </row>
    <row r="303" spans="1:55">
      <c r="A303" t="s">
        <v>2266</v>
      </c>
      <c r="B303">
        <v>1360000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c r="AH303"/>
      <c r="AI303"/>
      <c r="AJ303"/>
      <c r="AK303"/>
      <c r="AL303"/>
      <c r="AM303"/>
      <c r="AN303"/>
      <c r="AO303"/>
      <c r="AP303"/>
      <c r="AQ303"/>
      <c r="AR303"/>
      <c r="AS303"/>
      <c r="AT303"/>
      <c r="AU303"/>
      <c r="AV303"/>
      <c r="AW303"/>
      <c r="AX303"/>
      <c r="AY303"/>
      <c r="AZ303"/>
      <c r="BA303"/>
      <c r="BB303"/>
      <c r="BC303"/>
    </row>
    <row r="304" spans="1:55">
      <c r="A304" t="s">
        <v>827</v>
      </c>
      <c r="B304">
        <v>0</v>
      </c>
      <c r="C304">
        <v>0</v>
      </c>
      <c r="D304">
        <v>-13402.2</v>
      </c>
      <c r="E304">
        <v>-1287.3</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c r="AH304"/>
      <c r="AI304"/>
      <c r="AJ304"/>
      <c r="AK304"/>
      <c r="AL304"/>
      <c r="AM304"/>
      <c r="AN304"/>
      <c r="AO304"/>
      <c r="AP304"/>
      <c r="AQ304"/>
      <c r="AR304"/>
      <c r="AS304"/>
      <c r="AT304"/>
      <c r="AU304"/>
      <c r="AV304"/>
      <c r="AW304"/>
      <c r="AX304"/>
      <c r="AY304"/>
      <c r="AZ304"/>
      <c r="BA304"/>
      <c r="BB304"/>
      <c r="BC304"/>
    </row>
    <row r="305" spans="1:55">
      <c r="A305" t="s">
        <v>624</v>
      </c>
      <c r="B305">
        <v>-1199956.8999999999</v>
      </c>
      <c r="C305">
        <v>0</v>
      </c>
      <c r="D305">
        <v>-1198516.82</v>
      </c>
      <c r="E305">
        <v>-1198524.45</v>
      </c>
      <c r="F305">
        <v>-1198491.79</v>
      </c>
      <c r="G305">
        <v>0</v>
      </c>
      <c r="H305">
        <v>-959919.21</v>
      </c>
      <c r="I305">
        <v>-959913.96</v>
      </c>
      <c r="J305">
        <v>-957092.19</v>
      </c>
      <c r="K305">
        <v>0</v>
      </c>
      <c r="L305">
        <v>-599964.96</v>
      </c>
      <c r="M305">
        <v>-599966.31000000006</v>
      </c>
      <c r="N305">
        <v>-599957.93999999994</v>
      </c>
      <c r="O305">
        <v>-0.85</v>
      </c>
      <c r="P305">
        <v>-419973.29</v>
      </c>
      <c r="Q305">
        <v>-419966.3</v>
      </c>
      <c r="R305">
        <v>-419949.01</v>
      </c>
      <c r="S305">
        <v>-0.32</v>
      </c>
      <c r="T305">
        <v>-299978.90000000002</v>
      </c>
      <c r="U305">
        <v>-299971.76</v>
      </c>
      <c r="V305">
        <v>-299802.07</v>
      </c>
      <c r="W305">
        <v>0</v>
      </c>
      <c r="X305">
        <v>-179989.57</v>
      </c>
      <c r="Y305">
        <v>-179988.76</v>
      </c>
      <c r="Z305">
        <v>-179771.78</v>
      </c>
      <c r="AA305">
        <v>0</v>
      </c>
      <c r="AB305">
        <v>0</v>
      </c>
      <c r="AC305">
        <v>0</v>
      </c>
      <c r="AD305">
        <v>0</v>
      </c>
      <c r="AE305">
        <v>0</v>
      </c>
      <c r="AF305">
        <v>-200000</v>
      </c>
      <c r="AG305"/>
      <c r="AH305"/>
      <c r="AI305"/>
      <c r="AJ305"/>
      <c r="AK305"/>
      <c r="AL305"/>
      <c r="AM305"/>
      <c r="AN305"/>
      <c r="AO305"/>
      <c r="AP305"/>
      <c r="AQ305"/>
      <c r="AR305"/>
      <c r="AS305"/>
      <c r="AT305"/>
      <c r="AU305"/>
      <c r="AV305"/>
      <c r="AW305"/>
      <c r="AX305"/>
      <c r="AY305"/>
      <c r="AZ305"/>
      <c r="BA305"/>
      <c r="BB305"/>
      <c r="BC305"/>
    </row>
    <row r="306" spans="1:55">
      <c r="A306" t="s">
        <v>626</v>
      </c>
      <c r="B306">
        <v>0</v>
      </c>
      <c r="C306">
        <v>0</v>
      </c>
      <c r="D306">
        <v>0</v>
      </c>
      <c r="E306">
        <v>0</v>
      </c>
      <c r="F306">
        <v>-1287.3</v>
      </c>
      <c r="G306">
        <v>0</v>
      </c>
      <c r="H306">
        <v>0</v>
      </c>
      <c r="I306">
        <v>0</v>
      </c>
      <c r="J306">
        <v>0</v>
      </c>
      <c r="K306">
        <v>0</v>
      </c>
      <c r="L306">
        <v>7897.97</v>
      </c>
      <c r="M306">
        <v>10339.450000000001</v>
      </c>
      <c r="N306">
        <v>5390.19</v>
      </c>
      <c r="O306">
        <v>5390.19</v>
      </c>
      <c r="P306">
        <v>28015.67</v>
      </c>
      <c r="Q306">
        <v>17029.89</v>
      </c>
      <c r="R306">
        <v>21001.4</v>
      </c>
      <c r="S306">
        <v>13281.03</v>
      </c>
      <c r="T306">
        <v>0</v>
      </c>
      <c r="U306">
        <v>0</v>
      </c>
      <c r="V306">
        <v>0</v>
      </c>
      <c r="W306">
        <v>0</v>
      </c>
      <c r="X306">
        <v>-27824.14</v>
      </c>
      <c r="Y306">
        <v>0</v>
      </c>
      <c r="Z306">
        <v>0</v>
      </c>
      <c r="AA306">
        <v>0</v>
      </c>
      <c r="AB306">
        <v>-31239.8</v>
      </c>
      <c r="AC306">
        <v>0</v>
      </c>
      <c r="AD306">
        <v>0</v>
      </c>
      <c r="AE306">
        <v>0</v>
      </c>
      <c r="AF306">
        <v>0</v>
      </c>
      <c r="AG306"/>
      <c r="AH306"/>
      <c r="AI306"/>
      <c r="AJ306"/>
      <c r="AK306"/>
      <c r="AL306"/>
      <c r="AM306"/>
      <c r="AN306"/>
      <c r="AO306"/>
      <c r="AP306"/>
      <c r="AQ306"/>
      <c r="AR306"/>
      <c r="AS306"/>
      <c r="AT306"/>
      <c r="AU306"/>
      <c r="AV306"/>
      <c r="AW306"/>
      <c r="AX306"/>
      <c r="AY306"/>
      <c r="AZ306"/>
      <c r="BA306"/>
      <c r="BB306"/>
      <c r="BC306"/>
    </row>
    <row r="307" spans="1:55">
      <c r="A307" t="s">
        <v>366</v>
      </c>
      <c r="B307">
        <v>1666153.97</v>
      </c>
      <c r="C307">
        <v>1234653.58</v>
      </c>
      <c r="D307">
        <v>940104.19</v>
      </c>
      <c r="E307">
        <v>595969.04</v>
      </c>
      <c r="F307">
        <v>-447125.98</v>
      </c>
      <c r="G307">
        <v>324092.52</v>
      </c>
      <c r="H307">
        <v>-2224332.8199999998</v>
      </c>
      <c r="I307">
        <v>-1088474.6399999999</v>
      </c>
      <c r="J307">
        <v>-1936025</v>
      </c>
      <c r="K307">
        <v>-850416.84</v>
      </c>
      <c r="L307">
        <v>-142375.99</v>
      </c>
      <c r="M307">
        <v>-260304.25</v>
      </c>
      <c r="N307">
        <v>175413.04</v>
      </c>
      <c r="O307">
        <v>542837.18000000005</v>
      </c>
      <c r="P307">
        <v>-398761.35</v>
      </c>
      <c r="Q307">
        <v>-555439.53</v>
      </c>
      <c r="R307">
        <v>106609.46</v>
      </c>
      <c r="S307">
        <v>556861.1</v>
      </c>
      <c r="T307">
        <v>353547.76</v>
      </c>
      <c r="U307">
        <v>235689.75</v>
      </c>
      <c r="V307">
        <v>686571.57</v>
      </c>
      <c r="W307">
        <v>797952.05</v>
      </c>
      <c r="X307">
        <v>69197.48</v>
      </c>
      <c r="Y307">
        <v>-40698.07</v>
      </c>
      <c r="Z307">
        <v>-350716.23</v>
      </c>
      <c r="AA307">
        <v>-87183.61</v>
      </c>
      <c r="AB307">
        <v>-164570.92000000001</v>
      </c>
      <c r="AC307">
        <v>-175409</v>
      </c>
      <c r="AD307">
        <v>-559189.79</v>
      </c>
      <c r="AE307">
        <v>-261933.94</v>
      </c>
      <c r="AF307">
        <v>736314.64</v>
      </c>
      <c r="AG307"/>
      <c r="AH307"/>
      <c r="AI307"/>
      <c r="AJ307"/>
      <c r="AK307"/>
      <c r="AL307"/>
      <c r="AM307"/>
      <c r="AN307"/>
      <c r="AO307"/>
      <c r="AP307"/>
      <c r="AQ307"/>
      <c r="AR307"/>
      <c r="AS307"/>
      <c r="AT307"/>
      <c r="AU307"/>
      <c r="AV307"/>
      <c r="AW307"/>
      <c r="AX307"/>
      <c r="AY307"/>
      <c r="AZ307"/>
      <c r="BA307"/>
      <c r="BB307"/>
      <c r="BC307"/>
    </row>
    <row r="308" spans="1:55">
      <c r="A308" t="s">
        <v>367</v>
      </c>
      <c r="B308">
        <v>-646347.75</v>
      </c>
      <c r="C308">
        <v>-886441.21</v>
      </c>
      <c r="D308">
        <v>784735.77</v>
      </c>
      <c r="E308">
        <v>453139.96</v>
      </c>
      <c r="F308">
        <v>156493.66</v>
      </c>
      <c r="G308">
        <v>-269960.8</v>
      </c>
      <c r="H308">
        <v>-431902.12</v>
      </c>
      <c r="I308">
        <v>-490317.13</v>
      </c>
      <c r="J308">
        <v>-105738.24000000001</v>
      </c>
      <c r="K308">
        <v>-59122.07</v>
      </c>
      <c r="L308">
        <v>245087.84</v>
      </c>
      <c r="M308">
        <v>-494554.8</v>
      </c>
      <c r="N308">
        <v>-207812.68</v>
      </c>
      <c r="O308">
        <v>-254632.59</v>
      </c>
      <c r="P308">
        <v>361511.8</v>
      </c>
      <c r="Q308">
        <v>-132284.5</v>
      </c>
      <c r="R308">
        <v>-143718.82999999999</v>
      </c>
      <c r="S308">
        <v>-288953.65999999997</v>
      </c>
      <c r="T308">
        <v>-13352.03</v>
      </c>
      <c r="U308">
        <v>-24009.19</v>
      </c>
      <c r="V308">
        <v>-28972.05</v>
      </c>
      <c r="W308">
        <v>-257852.51</v>
      </c>
      <c r="X308">
        <v>-19444.27</v>
      </c>
      <c r="Y308">
        <v>-464644.22</v>
      </c>
      <c r="Z308">
        <v>-411752.01</v>
      </c>
      <c r="AA308">
        <v>-314875.56</v>
      </c>
      <c r="AB308">
        <v>475018.11</v>
      </c>
      <c r="AC308">
        <v>168811</v>
      </c>
      <c r="AD308">
        <v>-83528.44</v>
      </c>
      <c r="AE308">
        <v>-88603.04</v>
      </c>
      <c r="AF308">
        <v>-78381.210000000006</v>
      </c>
      <c r="AG308"/>
      <c r="AH308"/>
      <c r="AI308"/>
      <c r="AJ308"/>
      <c r="AK308"/>
      <c r="AL308"/>
      <c r="AM308"/>
      <c r="AN308"/>
      <c r="AO308"/>
      <c r="AP308"/>
      <c r="AQ308"/>
      <c r="AR308"/>
      <c r="AS308"/>
      <c r="AT308"/>
      <c r="AU308"/>
      <c r="AV308"/>
      <c r="AW308"/>
      <c r="AX308"/>
      <c r="AY308"/>
      <c r="AZ308"/>
      <c r="BA308"/>
      <c r="BB308"/>
      <c r="BC308"/>
    </row>
    <row r="309" spans="1:55">
      <c r="A309" t="s">
        <v>630</v>
      </c>
      <c r="B309">
        <v>1656882.22</v>
      </c>
      <c r="C309">
        <v>1656882.22</v>
      </c>
      <c r="D309">
        <v>872146.45</v>
      </c>
      <c r="E309">
        <v>872146.45</v>
      </c>
      <c r="F309">
        <v>872146.45</v>
      </c>
      <c r="G309">
        <v>872146.45</v>
      </c>
      <c r="H309">
        <v>1304048.57</v>
      </c>
      <c r="I309">
        <v>1304048.57</v>
      </c>
      <c r="J309">
        <v>1304048.57</v>
      </c>
      <c r="K309">
        <v>1304048.57</v>
      </c>
      <c r="L309">
        <v>1058960.73</v>
      </c>
      <c r="M309">
        <v>1058960.73</v>
      </c>
      <c r="N309">
        <v>1058960.73</v>
      </c>
      <c r="O309">
        <v>1058960.73</v>
      </c>
      <c r="P309">
        <v>697448.93</v>
      </c>
      <c r="Q309">
        <v>697448.93</v>
      </c>
      <c r="R309">
        <v>697448.93</v>
      </c>
      <c r="S309">
        <v>697448.93</v>
      </c>
      <c r="T309">
        <v>710800.95</v>
      </c>
      <c r="U309">
        <v>710800.95</v>
      </c>
      <c r="V309">
        <v>710800.95</v>
      </c>
      <c r="W309">
        <v>710800.95</v>
      </c>
      <c r="X309">
        <v>730245.22</v>
      </c>
      <c r="Y309">
        <v>730245.22</v>
      </c>
      <c r="Z309">
        <v>730245.22</v>
      </c>
      <c r="AA309">
        <v>730245.22</v>
      </c>
      <c r="AB309">
        <v>255227.11</v>
      </c>
      <c r="AC309">
        <v>255227</v>
      </c>
      <c r="AD309">
        <v>255227.11</v>
      </c>
      <c r="AE309">
        <v>255227.11</v>
      </c>
      <c r="AF309">
        <v>333608.33</v>
      </c>
      <c r="AG309"/>
      <c r="AH309"/>
      <c r="AI309"/>
      <c r="AJ309"/>
      <c r="AK309"/>
      <c r="AL309"/>
      <c r="AM309"/>
      <c r="AN309"/>
      <c r="AO309"/>
      <c r="AP309"/>
      <c r="AQ309"/>
      <c r="AR309"/>
      <c r="AS309"/>
      <c r="AT309"/>
      <c r="AU309"/>
      <c r="AV309"/>
      <c r="AW309"/>
      <c r="AX309"/>
      <c r="AY309"/>
      <c r="AZ309"/>
      <c r="BA309"/>
      <c r="BB309"/>
    </row>
    <row r="310" spans="1:55">
      <c r="A310" t="s">
        <v>631</v>
      </c>
      <c r="B310">
        <v>1010534.47</v>
      </c>
      <c r="C310">
        <v>770441.01</v>
      </c>
      <c r="D310">
        <v>1656882.22</v>
      </c>
      <c r="E310">
        <v>1325286.4099999999</v>
      </c>
      <c r="F310">
        <v>1028640.11</v>
      </c>
      <c r="G310">
        <v>602185.66</v>
      </c>
      <c r="H310">
        <v>872146.45</v>
      </c>
      <c r="I310">
        <v>813731.44</v>
      </c>
      <c r="J310">
        <v>1198310.33</v>
      </c>
      <c r="K310">
        <v>1244926.5</v>
      </c>
      <c r="L310">
        <v>1304048.57</v>
      </c>
      <c r="M310">
        <v>564405.93000000005</v>
      </c>
      <c r="N310">
        <v>851148.05</v>
      </c>
      <c r="O310">
        <v>804328.14</v>
      </c>
      <c r="P310">
        <v>1058960.73</v>
      </c>
      <c r="Q310">
        <v>565164.43000000005</v>
      </c>
      <c r="R310">
        <v>553730.1</v>
      </c>
      <c r="S310">
        <v>408495.27</v>
      </c>
      <c r="T310">
        <v>697448.93</v>
      </c>
      <c r="U310">
        <v>686791.76</v>
      </c>
      <c r="V310">
        <v>681828.9</v>
      </c>
      <c r="W310">
        <v>452948.44</v>
      </c>
      <c r="X310">
        <v>710800.95</v>
      </c>
      <c r="Y310">
        <v>265601.01</v>
      </c>
      <c r="Z310">
        <v>318493.21999999997</v>
      </c>
      <c r="AA310">
        <v>415369.66</v>
      </c>
      <c r="AB310">
        <v>730245.22</v>
      </c>
      <c r="AC310">
        <v>424038</v>
      </c>
      <c r="AD310">
        <v>171698.67</v>
      </c>
      <c r="AE310">
        <v>166624.07</v>
      </c>
      <c r="AF310">
        <v>255227.11</v>
      </c>
      <c r="AG310"/>
      <c r="AH310"/>
      <c r="AI310"/>
      <c r="AJ310"/>
      <c r="AK310"/>
      <c r="AL310"/>
      <c r="AM310"/>
      <c r="AN310"/>
      <c r="AO310"/>
      <c r="AP310"/>
      <c r="AQ310"/>
      <c r="AR310"/>
      <c r="AS310"/>
      <c r="AT310"/>
      <c r="AU310"/>
      <c r="AV310"/>
      <c r="AW310"/>
      <c r="AX310"/>
      <c r="AY310"/>
      <c r="AZ310"/>
      <c r="BA310"/>
      <c r="BB310"/>
    </row>
    <row r="311" spans="1:55">
      <c r="A311" t="s">
        <v>632</v>
      </c>
      <c r="B311" t="s">
        <v>2080</v>
      </c>
      <c r="C311" t="s">
        <v>819</v>
      </c>
      <c r="D311" t="s">
        <v>820</v>
      </c>
      <c r="E311" t="s">
        <v>821</v>
      </c>
      <c r="F311" t="s">
        <v>730</v>
      </c>
      <c r="G311" t="s">
        <v>633</v>
      </c>
      <c r="H311" t="s">
        <v>634</v>
      </c>
      <c r="I311" t="s">
        <v>635</v>
      </c>
      <c r="J311" t="s">
        <v>636</v>
      </c>
      <c r="K311" t="s">
        <v>637</v>
      </c>
      <c r="L311" t="s">
        <v>638</v>
      </c>
      <c r="M311" t="s">
        <v>639</v>
      </c>
      <c r="N311" t="s">
        <v>640</v>
      </c>
      <c r="O311" t="s">
        <v>641</v>
      </c>
      <c r="P311" t="s">
        <v>642</v>
      </c>
      <c r="Q311" t="s">
        <v>643</v>
      </c>
      <c r="R311" t="s">
        <v>644</v>
      </c>
      <c r="S311" t="s">
        <v>645</v>
      </c>
      <c r="T311" t="s">
        <v>646</v>
      </c>
      <c r="U311" t="s">
        <v>647</v>
      </c>
      <c r="V311" t="s">
        <v>648</v>
      </c>
      <c r="W311" t="s">
        <v>649</v>
      </c>
      <c r="X311" t="s">
        <v>650</v>
      </c>
      <c r="Y311" t="s">
        <v>651</v>
      </c>
      <c r="Z311" t="s">
        <v>652</v>
      </c>
      <c r="AA311" t="s">
        <v>653</v>
      </c>
      <c r="AB311" t="s">
        <v>654</v>
      </c>
      <c r="AC311" t="s">
        <v>655</v>
      </c>
      <c r="AD311" t="s">
        <v>656</v>
      </c>
      <c r="AE311" t="s">
        <v>657</v>
      </c>
      <c r="AF311" t="s">
        <v>658</v>
      </c>
      <c r="AG311"/>
      <c r="AH311"/>
      <c r="AI311"/>
      <c r="AJ311"/>
      <c r="AK311"/>
      <c r="AL311"/>
      <c r="AM311"/>
      <c r="AN311"/>
      <c r="AO311"/>
      <c r="AP311"/>
      <c r="AQ311"/>
      <c r="AR311"/>
      <c r="AS311"/>
      <c r="AT311"/>
      <c r="AU311"/>
      <c r="AV311"/>
      <c r="AW311"/>
      <c r="AX311"/>
      <c r="AY311"/>
      <c r="AZ311"/>
      <c r="BA311"/>
      <c r="BB311"/>
    </row>
    <row r="312" spans="1:55">
      <c r="A312" t="s">
        <v>686</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13" spans="1:55">
      <c r="A313" t="s">
        <v>822</v>
      </c>
      <c r="B313"/>
      <c r="C313"/>
      <c r="D313"/>
      <c r="E313"/>
      <c r="F313"/>
      <c r="G313"/>
      <c r="H313"/>
      <c r="I313"/>
      <c r="J313"/>
      <c r="K313"/>
      <c r="L313"/>
      <c r="M313"/>
      <c r="N313"/>
      <c r="O313"/>
      <c r="P313"/>
      <c r="Q313"/>
      <c r="R313"/>
      <c r="S313"/>
      <c r="T313"/>
      <c r="U313"/>
      <c r="V313"/>
      <c r="W313"/>
      <c r="X313"/>
      <c r="Y313"/>
      <c r="Z313"/>
      <c r="AA313"/>
      <c r="AB313"/>
      <c r="AC313"/>
      <c r="AD313"/>
      <c r="AE313"/>
      <c r="AF313"/>
    </row>
    <row r="314" spans="1:55">
      <c r="A314" t="s">
        <v>688</v>
      </c>
      <c r="B314"/>
      <c r="C314"/>
      <c r="D314"/>
      <c r="E314"/>
      <c r="F314"/>
      <c r="G314"/>
      <c r="H314"/>
      <c r="I314"/>
      <c r="J314"/>
      <c r="K314"/>
      <c r="L314"/>
      <c r="M314"/>
      <c r="N314"/>
      <c r="O314"/>
      <c r="P314"/>
      <c r="Q314"/>
      <c r="R314"/>
      <c r="S314"/>
      <c r="T314"/>
      <c r="U314"/>
      <c r="V314"/>
      <c r="W314"/>
      <c r="X314"/>
      <c r="Y314"/>
      <c r="Z314"/>
      <c r="AA314"/>
      <c r="AB314"/>
      <c r="AC314"/>
      <c r="AD314"/>
      <c r="AE314"/>
      <c r="AF314"/>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6</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166624.07</v>
      </c>
      <c r="J351" s="7">
        <f t="shared" si="9"/>
        <v>415369.66</v>
      </c>
      <c r="K351" s="7">
        <f t="shared" si="9"/>
        <v>452948.44</v>
      </c>
      <c r="L351" s="7">
        <f t="shared" si="9"/>
        <v>408495.27</v>
      </c>
      <c r="M351" s="7">
        <f t="shared" si="9"/>
        <v>804328.14</v>
      </c>
      <c r="N351" s="8">
        <f t="shared" si="9"/>
        <v>1244926.5</v>
      </c>
      <c r="O351" s="8">
        <f t="shared" si="9"/>
        <v>602185.66</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f t="shared" si="9"/>
        <v>171698.67</v>
      </c>
      <c r="J352" s="7">
        <f t="shared" si="9"/>
        <v>318493.21999999997</v>
      </c>
      <c r="K352" s="7">
        <f t="shared" si="9"/>
        <v>681828.9</v>
      </c>
      <c r="L352" s="7">
        <f t="shared" si="9"/>
        <v>553730.1</v>
      </c>
      <c r="M352" s="7">
        <f t="shared" si="9"/>
        <v>851148.05</v>
      </c>
      <c r="N352" s="8">
        <f t="shared" si="9"/>
        <v>1198310.33</v>
      </c>
      <c r="O352" s="8">
        <f t="shared" si="9"/>
        <v>1028640.11</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f t="shared" si="9"/>
        <v>424038</v>
      </c>
      <c r="J353" s="7">
        <f t="shared" si="9"/>
        <v>265601.01</v>
      </c>
      <c r="K353" s="7">
        <f t="shared" si="9"/>
        <v>686791.76</v>
      </c>
      <c r="L353" s="7">
        <f t="shared" si="9"/>
        <v>565164.43000000005</v>
      </c>
      <c r="M353" s="7">
        <f t="shared" si="9"/>
        <v>564405.93000000005</v>
      </c>
      <c r="N353" s="8">
        <f t="shared" si="9"/>
        <v>813731.44</v>
      </c>
      <c r="O353" s="8">
        <f t="shared" si="9"/>
        <v>1325286.4099999999</v>
      </c>
      <c r="P353" s="6"/>
      <c r="Q353" s="9" t="s">
        <v>14</v>
      </c>
    </row>
    <row r="354" spans="2:17">
      <c r="B354" s="7" t="str">
        <f t="shared" si="9"/>
        <v/>
      </c>
      <c r="C354" s="7" t="str">
        <f t="shared" si="9"/>
        <v/>
      </c>
      <c r="D354" s="7" t="str">
        <f t="shared" si="9"/>
        <v/>
      </c>
      <c r="E354" s="7" t="str">
        <f t="shared" si="9"/>
        <v/>
      </c>
      <c r="F354" s="7" t="str">
        <f t="shared" si="9"/>
        <v/>
      </c>
      <c r="G354" s="7" t="str">
        <f t="shared" si="9"/>
        <v/>
      </c>
      <c r="H354" s="7">
        <f t="shared" si="9"/>
        <v>255227.11</v>
      </c>
      <c r="I354" s="7">
        <f t="shared" si="9"/>
        <v>730245.22</v>
      </c>
      <c r="J354" s="7">
        <f t="shared" si="9"/>
        <v>710800.95</v>
      </c>
      <c r="K354" s="7">
        <f t="shared" si="9"/>
        <v>697448.93</v>
      </c>
      <c r="L354" s="7">
        <f t="shared" si="9"/>
        <v>1058960.73</v>
      </c>
      <c r="M354" s="7">
        <f t="shared" si="9"/>
        <v>1304048.57</v>
      </c>
      <c r="N354" s="8">
        <f>IFERROR(VLOOKUP($B$350,$4:$126,MATCH($Q354&amp;"/"&amp;N$348,$2:$2,0),FALSE),IFERROR(VLOOKUP($B$350,$4:$126,MATCH($Q353&amp;"/"&amp;N$348,$2:$2,0),FALSE),IFERROR(VLOOKUP($B$350,$4:$126,MATCH($Q352&amp;"/"&amp;N$348,$2:$2,0),FALSE),IFERROR(VLOOKUP($B$350,$4:$126,MATCH($Q351&amp;"/"&amp;N$348,$2:$2,0),FALSE),""))))</f>
        <v>872146.45</v>
      </c>
      <c r="O354" s="8">
        <f>IFERROR(VLOOKUP($B$350,$4:$126,MATCH($Q354&amp;"/"&amp;O$348,$2:$2,0),FALSE),IFERROR(VLOOKUP($B$350,$4:$126,MATCH($Q353&amp;"/"&amp;O$348,$2:$2,0),FALSE),IFERROR(VLOOKUP($B$350,$4:$126,MATCH($Q352&amp;"/"&amp;O$348,$2:$2,0),FALSE),IFERROR(VLOOKUP($B$350,$4:$126,MATCH($Q351&amp;"/"&amp;O$348,$2:$2,0),FALSE),""))))</f>
        <v>1656882.22</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f t="shared" si="10"/>
        <v>5.8207344466631734E-2</v>
      </c>
      <c r="I355" s="12">
        <f t="shared" si="10"/>
        <v>0.16589768091948315</v>
      </c>
      <c r="J355" s="12">
        <f t="shared" si="10"/>
        <v>0.14729107610917383</v>
      </c>
      <c r="K355" s="12">
        <f t="shared" si="10"/>
        <v>9.7171114426465435E-2</v>
      </c>
      <c r="L355" s="12">
        <f t="shared" si="10"/>
        <v>0.13954593555473585</v>
      </c>
      <c r="M355" s="12">
        <f t="shared" si="10"/>
        <v>0.14236844689646086</v>
      </c>
      <c r="N355" s="12">
        <f t="shared" si="10"/>
        <v>9.4729353843369529E-2</v>
      </c>
      <c r="O355" s="12">
        <f t="shared" si="10"/>
        <v>0.10377735544998216</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t="str">
        <f t="shared" ref="B357:O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f t="shared" si="11"/>
        <v>0</v>
      </c>
      <c r="J357" s="8">
        <f t="shared" si="11"/>
        <v>0</v>
      </c>
      <c r="K357" s="8">
        <f t="shared" si="11"/>
        <v>0</v>
      </c>
      <c r="L357" s="8">
        <f t="shared" si="11"/>
        <v>0</v>
      </c>
      <c r="M357" s="8">
        <f t="shared" si="11"/>
        <v>0</v>
      </c>
      <c r="N357" s="8">
        <f t="shared" si="11"/>
        <v>0</v>
      </c>
      <c r="O357" s="8">
        <f t="shared" si="11"/>
        <v>0</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f t="shared" si="11"/>
        <v>0</v>
      </c>
      <c r="J358" s="8">
        <f t="shared" si="11"/>
        <v>0</v>
      </c>
      <c r="K358" s="8">
        <f t="shared" si="11"/>
        <v>0</v>
      </c>
      <c r="L358" s="8">
        <f t="shared" si="11"/>
        <v>0</v>
      </c>
      <c r="M358" s="8">
        <f t="shared" si="11"/>
        <v>0</v>
      </c>
      <c r="N358" s="8">
        <f t="shared" si="11"/>
        <v>0</v>
      </c>
      <c r="O358" s="8">
        <f t="shared" si="11"/>
        <v>0</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f t="shared" si="11"/>
        <v>0</v>
      </c>
      <c r="J359" s="8">
        <f t="shared" si="11"/>
        <v>0</v>
      </c>
      <c r="K359" s="8">
        <f t="shared" si="11"/>
        <v>0</v>
      </c>
      <c r="L359" s="8">
        <f t="shared" si="11"/>
        <v>0</v>
      </c>
      <c r="M359" s="8">
        <f t="shared" si="11"/>
        <v>0</v>
      </c>
      <c r="N359" s="8">
        <f t="shared" si="11"/>
        <v>0</v>
      </c>
      <c r="O359" s="8">
        <f t="shared" si="11"/>
        <v>0</v>
      </c>
      <c r="P359" s="6"/>
      <c r="Q359" s="9" t="s">
        <v>14</v>
      </c>
    </row>
    <row r="360" spans="2:17">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f t="shared" si="12"/>
        <v>0</v>
      </c>
      <c r="I360" s="8">
        <f t="shared" si="12"/>
        <v>0</v>
      </c>
      <c r="J360" s="8">
        <f t="shared" si="12"/>
        <v>0</v>
      </c>
      <c r="K360" s="8">
        <f t="shared" si="12"/>
        <v>0</v>
      </c>
      <c r="L360" s="8">
        <f t="shared" si="12"/>
        <v>0</v>
      </c>
      <c r="M360" s="8">
        <f t="shared" si="12"/>
        <v>0</v>
      </c>
      <c r="N360" s="8">
        <f t="shared" si="12"/>
        <v>0</v>
      </c>
      <c r="O360" s="8">
        <f t="shared" si="12"/>
        <v>0</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169381.6</v>
      </c>
      <c r="J363" s="8">
        <f t="shared" si="14"/>
        <v>313193.08</v>
      </c>
      <c r="K363" s="8">
        <f t="shared" si="14"/>
        <v>442879.49</v>
      </c>
      <c r="L363" s="8">
        <f t="shared" si="14"/>
        <v>597378.66</v>
      </c>
      <c r="M363" s="8">
        <f t="shared" si="14"/>
        <v>960814.78</v>
      </c>
      <c r="N363" s="8">
        <f t="shared" si="14"/>
        <v>873621.29</v>
      </c>
      <c r="O363" s="8">
        <f t="shared" si="14"/>
        <v>921914.31</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f t="shared" si="14"/>
        <v>246378.44</v>
      </c>
      <c r="J364" s="8">
        <f t="shared" si="14"/>
        <v>317504.42</v>
      </c>
      <c r="K364" s="8">
        <f t="shared" si="14"/>
        <v>578199.6</v>
      </c>
      <c r="L364" s="8">
        <f t="shared" si="14"/>
        <v>626292.42000000004</v>
      </c>
      <c r="M364" s="8">
        <f t="shared" si="14"/>
        <v>900532.83</v>
      </c>
      <c r="N364" s="8">
        <f t="shared" si="14"/>
        <v>931187.98</v>
      </c>
      <c r="O364" s="8">
        <f t="shared" si="14"/>
        <v>1224225.8</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f t="shared" si="14"/>
        <v>278768</v>
      </c>
      <c r="J365" s="8">
        <f t="shared" si="14"/>
        <v>387041.48</v>
      </c>
      <c r="K365" s="8">
        <f t="shared" si="14"/>
        <v>706929.29</v>
      </c>
      <c r="L365" s="8">
        <f t="shared" si="14"/>
        <v>748176.28</v>
      </c>
      <c r="M365" s="8">
        <f t="shared" si="14"/>
        <v>880276.38</v>
      </c>
      <c r="N365" s="8">
        <f t="shared" si="14"/>
        <v>1117064.81</v>
      </c>
      <c r="O365" s="8">
        <f t="shared" si="14"/>
        <v>1538433.63</v>
      </c>
      <c r="P365" s="6"/>
      <c r="Q365" s="9" t="s">
        <v>14</v>
      </c>
    </row>
    <row r="366" spans="2:17">
      <c r="B366" s="8" t="str">
        <f t="shared" si="14"/>
        <v/>
      </c>
      <c r="C366" s="8" t="str">
        <f t="shared" si="14"/>
        <v/>
      </c>
      <c r="D366" s="8" t="str">
        <f t="shared" si="14"/>
        <v/>
      </c>
      <c r="E366" s="8" t="str">
        <f t="shared" si="14"/>
        <v/>
      </c>
      <c r="F366" s="8" t="str">
        <f t="shared" si="14"/>
        <v/>
      </c>
      <c r="G366" s="8" t="str">
        <f t="shared" si="14"/>
        <v/>
      </c>
      <c r="H366" s="8">
        <f t="shared" si="14"/>
        <v>186754.73</v>
      </c>
      <c r="I366" s="8">
        <f t="shared" si="14"/>
        <v>344419.07</v>
      </c>
      <c r="J366" s="8">
        <f t="shared" si="14"/>
        <v>499122.3</v>
      </c>
      <c r="K366" s="8">
        <f t="shared" si="14"/>
        <v>693087.43</v>
      </c>
      <c r="L366" s="8">
        <f t="shared" si="14"/>
        <v>928621.72</v>
      </c>
      <c r="M366" s="8">
        <f t="shared" si="14"/>
        <v>937728.64</v>
      </c>
      <c r="N366" s="8">
        <f>IFERROR(VLOOKUP($B$362,$4:$126,MATCH($Q366&amp;"/"&amp;N$348,$2:$2,0),FALSE),IFERROR(VLOOKUP($B$362,$4:$126,MATCH($Q365&amp;"/"&amp;N$348,$2:$2,0),FALSE),IFERROR(VLOOKUP($B$362,$4:$126,MATCH($Q364&amp;"/"&amp;N$348,$2:$2,0),FALSE),IFERROR(VLOOKUP($B$362,$4:$126,MATCH($Q363&amp;"/"&amp;N$348,$2:$2,0),FALSE),""))))</f>
        <v>901946.93</v>
      </c>
      <c r="O366" s="8">
        <f>IFERROR(VLOOKUP($B$362,$4:$126,MATCH($Q366&amp;"/"&amp;O$348,$2:$2,0),FALSE),IFERROR(VLOOKUP($B$362,$4:$126,MATCH($Q365&amp;"/"&amp;O$348,$2:$2,0),FALSE),IFERROR(VLOOKUP($B$362,$4:$126,MATCH($Q364&amp;"/"&amp;O$348,$2:$2,0),FALSE),IFERROR(VLOOKUP($B$362,$4:$126,MATCH($Q363&amp;"/"&amp;O$348,$2:$2,0),FALSE),""))))</f>
        <v>2707270.47</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f t="shared" si="15"/>
        <v>4.2591466478160582E-2</v>
      </c>
      <c r="I367" s="12">
        <f t="shared" si="15"/>
        <v>7.8245394030028892E-2</v>
      </c>
      <c r="J367" s="12">
        <f t="shared" si="15"/>
        <v>0.10342735287155411</v>
      </c>
      <c r="K367" s="12">
        <f t="shared" si="15"/>
        <v>9.656345442823297E-2</v>
      </c>
      <c r="L367" s="12">
        <f t="shared" si="15"/>
        <v>0.12237034199922404</v>
      </c>
      <c r="M367" s="12">
        <f t="shared" si="15"/>
        <v>0.10237576510446268</v>
      </c>
      <c r="N367" s="12">
        <f t="shared" si="15"/>
        <v>9.7966172859971917E-2</v>
      </c>
      <c r="O367" s="12">
        <f t="shared" si="15"/>
        <v>0.16956749639357607</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2095546.11</v>
      </c>
      <c r="J369" s="8">
        <f t="shared" si="16"/>
        <v>2148310.21</v>
      </c>
      <c r="K369" s="8">
        <f t="shared" si="16"/>
        <v>2907185.37</v>
      </c>
      <c r="L369" s="8">
        <f t="shared" si="16"/>
        <v>3752747</v>
      </c>
      <c r="M369" s="8">
        <f t="shared" si="16"/>
        <v>4074703.08</v>
      </c>
      <c r="N369" s="8">
        <f t="shared" si="16"/>
        <v>4083578.58</v>
      </c>
      <c r="O369" s="8">
        <f t="shared" si="16"/>
        <v>4715351.05</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f t="shared" si="16"/>
        <v>1880769.16</v>
      </c>
      <c r="J370" s="8">
        <f t="shared" si="16"/>
        <v>1877987.61</v>
      </c>
      <c r="K370" s="8">
        <f t="shared" si="16"/>
        <v>2735640.99</v>
      </c>
      <c r="L370" s="8">
        <f t="shared" si="16"/>
        <v>3648689.76</v>
      </c>
      <c r="M370" s="8">
        <f t="shared" si="16"/>
        <v>4096829.65</v>
      </c>
      <c r="N370" s="8">
        <f t="shared" si="16"/>
        <v>4195444.8499999996</v>
      </c>
      <c r="O370" s="8">
        <f t="shared" si="16"/>
        <v>3983158.77</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f t="shared" si="16"/>
        <v>1650985</v>
      </c>
      <c r="J371" s="8">
        <f t="shared" si="16"/>
        <v>2072535.95</v>
      </c>
      <c r="K371" s="8">
        <f t="shared" si="16"/>
        <v>2429199.2200000002</v>
      </c>
      <c r="L371" s="8">
        <f t="shared" si="16"/>
        <v>3216469.94</v>
      </c>
      <c r="M371" s="8">
        <f t="shared" si="16"/>
        <v>3631142.16</v>
      </c>
      <c r="N371" s="8">
        <f t="shared" si="16"/>
        <v>4458949.7699999996</v>
      </c>
      <c r="O371" s="8">
        <f t="shared" si="16"/>
        <v>4463659.29</v>
      </c>
      <c r="P371" s="6"/>
      <c r="Q371" s="9" t="s">
        <v>14</v>
      </c>
    </row>
    <row r="372" spans="1:17">
      <c r="B372" s="8" t="str">
        <f t="shared" si="16"/>
        <v/>
      </c>
      <c r="C372" s="8" t="str">
        <f t="shared" si="16"/>
        <v/>
      </c>
      <c r="D372" s="8" t="str">
        <f t="shared" si="16"/>
        <v/>
      </c>
      <c r="E372" s="8" t="str">
        <f t="shared" si="16"/>
        <v/>
      </c>
      <c r="F372" s="8" t="str">
        <f t="shared" si="16"/>
        <v/>
      </c>
      <c r="G372" s="8" t="str">
        <f t="shared" si="16"/>
        <v/>
      </c>
      <c r="H372" s="8">
        <f t="shared" si="16"/>
        <v>2812260.28</v>
      </c>
      <c r="I372" s="8">
        <f t="shared" si="16"/>
        <v>2250165.9</v>
      </c>
      <c r="J372" s="8">
        <f t="shared" si="16"/>
        <v>2182941.4</v>
      </c>
      <c r="K372" s="8">
        <f t="shared" si="16"/>
        <v>4089692.3</v>
      </c>
      <c r="L372" s="8">
        <f t="shared" si="16"/>
        <v>3844395.34</v>
      </c>
      <c r="M372" s="8">
        <f t="shared" si="16"/>
        <v>4819464.8899999997</v>
      </c>
      <c r="N372" s="8">
        <f>IFERROR(VLOOKUP($B$368,$4:$126,MATCH($Q372&amp;"/"&amp;N$348,$2:$2,0),FALSE),IFERROR(VLOOKUP($B$368,$4:$126,MATCH($Q371&amp;"/"&amp;N$348,$2:$2,0),FALSE),IFERROR(VLOOKUP($B$368,$4:$126,MATCH($Q370&amp;"/"&amp;N$348,$2:$2,0),FALSE),IFERROR(VLOOKUP($B$368,$4:$126,MATCH($Q369&amp;"/"&amp;N$348,$2:$2,0),FALSE),""))))</f>
        <v>3664401.15</v>
      </c>
      <c r="O372" s="8">
        <f>IFERROR(VLOOKUP($B$368,$4:$126,MATCH($Q372&amp;"/"&amp;O$348,$2:$2,0),FALSE),IFERROR(VLOOKUP($B$368,$4:$126,MATCH($Q371&amp;"/"&amp;O$348,$2:$2,0),FALSE),IFERROR(VLOOKUP($B$368,$4:$126,MATCH($Q370&amp;"/"&amp;O$348,$2:$2,0),FALSE),IFERROR(VLOOKUP($B$368,$4:$126,MATCH($Q369&amp;"/"&amp;O$348,$2:$2,0),FALSE),""))))</f>
        <v>6207899.9000000004</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f t="shared" si="17"/>
        <v>0.64136683147721341</v>
      </c>
      <c r="I373" s="12">
        <f t="shared" si="17"/>
        <v>0.51119445122023754</v>
      </c>
      <c r="J373" s="12">
        <f t="shared" si="17"/>
        <v>0.45234574867867922</v>
      </c>
      <c r="K373" s="12">
        <f t="shared" si="17"/>
        <v>0.56979076367976444</v>
      </c>
      <c r="L373" s="12">
        <f t="shared" si="17"/>
        <v>0.50660022526290172</v>
      </c>
      <c r="M373" s="12">
        <f t="shared" si="17"/>
        <v>0.52616117761727421</v>
      </c>
      <c r="N373" s="12">
        <f t="shared" si="17"/>
        <v>0.39801383490398912</v>
      </c>
      <c r="O373" s="12">
        <f t="shared" si="17"/>
        <v>0.38882633101114983</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2468559.9700000002</v>
      </c>
      <c r="J375" s="8">
        <f t="shared" si="18"/>
        <v>2929987.83</v>
      </c>
      <c r="K375" s="8">
        <f t="shared" si="18"/>
        <v>3899370.68</v>
      </c>
      <c r="L375" s="8">
        <f t="shared" si="18"/>
        <v>4936824.88</v>
      </c>
      <c r="M375" s="8">
        <f t="shared" si="18"/>
        <v>5937861.8600000003</v>
      </c>
      <c r="N375" s="8">
        <f t="shared" si="18"/>
        <v>6231226.6699999999</v>
      </c>
      <c r="O375" s="8">
        <f t="shared" si="18"/>
        <v>7492652.4699999997</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f t="shared" si="18"/>
        <v>2335528.52</v>
      </c>
      <c r="J376" s="8">
        <f t="shared" si="18"/>
        <v>2555282.4700000002</v>
      </c>
      <c r="K376" s="8">
        <f t="shared" si="18"/>
        <v>4074165.14</v>
      </c>
      <c r="L376" s="8">
        <f t="shared" si="18"/>
        <v>4872872.1100000003</v>
      </c>
      <c r="M376" s="8">
        <f t="shared" si="18"/>
        <v>5915151.2599999998</v>
      </c>
      <c r="N376" s="8">
        <f t="shared" si="18"/>
        <v>6360770.5800000001</v>
      </c>
      <c r="O376" s="8">
        <f t="shared" si="18"/>
        <v>7244697.3700000001</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f t="shared" si="18"/>
        <v>2400894</v>
      </c>
      <c r="J377" s="8">
        <f t="shared" si="18"/>
        <v>2777959.3</v>
      </c>
      <c r="K377" s="8">
        <f t="shared" si="18"/>
        <v>3883897.62</v>
      </c>
      <c r="L377" s="8">
        <f t="shared" si="18"/>
        <v>4578161.03</v>
      </c>
      <c r="M377" s="8">
        <f t="shared" si="18"/>
        <v>5221953.1500000004</v>
      </c>
      <c r="N377" s="8">
        <f t="shared" si="18"/>
        <v>6759114.9500000002</v>
      </c>
      <c r="O377" s="8">
        <f t="shared" si="18"/>
        <v>8125312.7800000003</v>
      </c>
      <c r="P377" s="6"/>
      <c r="Q377" s="9" t="s">
        <v>14</v>
      </c>
    </row>
    <row r="378" spans="1:17">
      <c r="B378" s="8" t="str">
        <f t="shared" si="18"/>
        <v/>
      </c>
      <c r="C378" s="8" t="str">
        <f t="shared" si="18"/>
        <v/>
      </c>
      <c r="D378" s="8" t="str">
        <f t="shared" si="18"/>
        <v/>
      </c>
      <c r="E378" s="8" t="str">
        <f t="shared" si="18"/>
        <v/>
      </c>
      <c r="F378" s="8" t="str">
        <f t="shared" si="18"/>
        <v/>
      </c>
      <c r="G378" s="8" t="str">
        <f t="shared" si="18"/>
        <v/>
      </c>
      <c r="H378" s="8">
        <f t="shared" si="18"/>
        <v>3352540.49</v>
      </c>
      <c r="I378" s="8">
        <f t="shared" si="18"/>
        <v>3397070.22</v>
      </c>
      <c r="J378" s="8">
        <f t="shared" si="18"/>
        <v>3463416.67</v>
      </c>
      <c r="K378" s="8">
        <f t="shared" si="18"/>
        <v>5646292.7000000002</v>
      </c>
      <c r="L378" s="8">
        <f t="shared" si="18"/>
        <v>5907053.4500000002</v>
      </c>
      <c r="M378" s="8">
        <f t="shared" si="18"/>
        <v>7216779.5899999999</v>
      </c>
      <c r="N378" s="8">
        <f>IFERROR(VLOOKUP($B$374,$4:$126,MATCH($Q378&amp;"/"&amp;N$348,$2:$2,0),FALSE),IFERROR(VLOOKUP($B$374,$4:$126,MATCH($Q377&amp;"/"&amp;N$348,$2:$2,0),FALSE),IFERROR(VLOOKUP($B$374,$4:$126,MATCH($Q376&amp;"/"&amp;N$348,$2:$2,0),FALSE),IFERROR(VLOOKUP($B$374,$4:$126,MATCH($Q375&amp;"/"&amp;N$348,$2:$2,0),FALSE),""))))</f>
        <v>5860666.6200000001</v>
      </c>
      <c r="O378" s="8">
        <f>IFERROR(VLOOKUP($B$374,$4:$126,MATCH($Q378&amp;"/"&amp;O$348,$2:$2,0),FALSE),IFERROR(VLOOKUP($B$374,$4:$126,MATCH($Q377&amp;"/"&amp;O$348,$2:$2,0),FALSE),IFERROR(VLOOKUP($B$374,$4:$126,MATCH($Q376&amp;"/"&amp;O$348,$2:$2,0),FALSE),IFERROR(VLOOKUP($B$374,$4:$126,MATCH($Q375&amp;"/"&amp;O$348,$2:$2,0),FALSE),""))))</f>
        <v>11886157.9</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f t="shared" si="19"/>
        <v>0.76458366487698093</v>
      </c>
      <c r="I379" s="12">
        <f t="shared" si="19"/>
        <v>0.77174907275481852</v>
      </c>
      <c r="J379" s="12">
        <f t="shared" si="19"/>
        <v>0.71768385838363236</v>
      </c>
      <c r="K379" s="12">
        <f t="shared" si="19"/>
        <v>0.78666197686620065</v>
      </c>
      <c r="L379" s="12">
        <f t="shared" si="19"/>
        <v>0.77840969612922295</v>
      </c>
      <c r="M379" s="12">
        <f t="shared" si="19"/>
        <v>0.78788606916871007</v>
      </c>
      <c r="N379" s="12">
        <f t="shared" si="19"/>
        <v>0.63656414814737194</v>
      </c>
      <c r="O379" s="12">
        <f t="shared" si="19"/>
        <v>0.74447900908907916</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330077.42</v>
      </c>
      <c r="J381" s="8">
        <f t="shared" si="20"/>
        <v>447116.18</v>
      </c>
      <c r="K381" s="8">
        <f t="shared" si="20"/>
        <v>621556.41</v>
      </c>
      <c r="L381" s="8">
        <f t="shared" si="20"/>
        <v>632289.86</v>
      </c>
      <c r="M381" s="8">
        <f t="shared" si="20"/>
        <v>636718.03</v>
      </c>
      <c r="N381" s="8">
        <f t="shared" si="20"/>
        <v>483850.6</v>
      </c>
      <c r="O381" s="8">
        <f t="shared" si="20"/>
        <v>528535.84</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f t="shared" si="20"/>
        <v>322641.38</v>
      </c>
      <c r="J382" s="8">
        <f t="shared" si="20"/>
        <v>450734.4</v>
      </c>
      <c r="K382" s="8">
        <f t="shared" si="20"/>
        <v>619674.55000000005</v>
      </c>
      <c r="L382" s="8">
        <f t="shared" si="20"/>
        <v>617265.28</v>
      </c>
      <c r="M382" s="8">
        <f t="shared" si="20"/>
        <v>616661.5</v>
      </c>
      <c r="N382" s="8">
        <f t="shared" si="20"/>
        <v>474457.05</v>
      </c>
      <c r="O382" s="8">
        <f t="shared" si="20"/>
        <v>541665.53</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f t="shared" si="20"/>
        <v>446262</v>
      </c>
      <c r="J383" s="8">
        <f t="shared" si="20"/>
        <v>466771.29</v>
      </c>
      <c r="K383" s="8">
        <f t="shared" si="20"/>
        <v>617107.26</v>
      </c>
      <c r="L383" s="8">
        <f t="shared" si="20"/>
        <v>632500.80000000005</v>
      </c>
      <c r="M383" s="8">
        <f t="shared" si="20"/>
        <v>630398.06000000006</v>
      </c>
      <c r="N383" s="8">
        <f t="shared" si="20"/>
        <v>473527.03</v>
      </c>
      <c r="O383" s="8">
        <f t="shared" si="20"/>
        <v>582990.61</v>
      </c>
      <c r="P383" s="6"/>
      <c r="Q383" s="9" t="s">
        <v>14</v>
      </c>
    </row>
    <row r="384" spans="1:17">
      <c r="B384" s="8" t="str">
        <f t="shared" si="20"/>
        <v/>
      </c>
      <c r="C384" s="8" t="str">
        <f t="shared" si="20"/>
        <v/>
      </c>
      <c r="D384" s="8" t="str">
        <f t="shared" si="20"/>
        <v/>
      </c>
      <c r="E384" s="8" t="str">
        <f t="shared" si="20"/>
        <v/>
      </c>
      <c r="F384" s="8" t="str">
        <f t="shared" si="20"/>
        <v/>
      </c>
      <c r="G384" s="8" t="str">
        <f t="shared" si="20"/>
        <v/>
      </c>
      <c r="H384" s="8">
        <f t="shared" si="20"/>
        <v>335055.14</v>
      </c>
      <c r="I384" s="8">
        <f t="shared" si="20"/>
        <v>453283.33</v>
      </c>
      <c r="J384" s="8">
        <f t="shared" si="20"/>
        <v>622978.34</v>
      </c>
      <c r="K384" s="8">
        <f t="shared" si="20"/>
        <v>629843.42000000004</v>
      </c>
      <c r="L384" s="8">
        <f t="shared" si="20"/>
        <v>655971.79</v>
      </c>
      <c r="M384" s="8">
        <f t="shared" si="20"/>
        <v>644994.44999999995</v>
      </c>
      <c r="N384" s="8">
        <f>IFERROR(VLOOKUP($B$380,$4:$126,MATCH($Q384&amp;"/"&amp;N$348,$2:$2,0),FALSE),IFERROR(VLOOKUP($B$380,$4:$126,MATCH($Q383&amp;"/"&amp;N$348,$2:$2,0),FALSE),IFERROR(VLOOKUP($B$380,$4:$126,MATCH($Q382&amp;"/"&amp;N$348,$2:$2,0),FALSE),IFERROR(VLOOKUP($B$380,$4:$126,MATCH($Q381&amp;"/"&amp;N$348,$2:$2,0),FALSE),""))))</f>
        <v>505707.36</v>
      </c>
      <c r="O384" s="8">
        <f>IFERROR(VLOOKUP($B$380,$4:$126,MATCH($Q384&amp;"/"&amp;O$348,$2:$2,0),FALSE),IFERROR(VLOOKUP($B$380,$4:$126,MATCH($Q383&amp;"/"&amp;O$348,$2:$2,0),FALSE),IFERROR(VLOOKUP($B$380,$4:$126,MATCH($Q382&amp;"/"&amp;O$348,$2:$2,0),FALSE),IFERROR(VLOOKUP($B$380,$4:$126,MATCH($Q381&amp;"/"&amp;O$348,$2:$2,0),FALSE),""))))</f>
        <v>614919.1</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f t="shared" si="21"/>
        <v>7.6413003106509808E-2</v>
      </c>
      <c r="I385" s="12">
        <f t="shared" si="21"/>
        <v>0.10297726186617255</v>
      </c>
      <c r="J385" s="12">
        <f t="shared" si="21"/>
        <v>0.12909261037327927</v>
      </c>
      <c r="K385" s="12">
        <f t="shared" si="21"/>
        <v>8.7752069582465814E-2</v>
      </c>
      <c r="L385" s="12">
        <f t="shared" si="21"/>
        <v>8.6441540785997528E-2</v>
      </c>
      <c r="M385" s="12">
        <f t="shared" si="21"/>
        <v>7.0416746903328123E-2</v>
      </c>
      <c r="N385" s="12">
        <f t="shared" si="21"/>
        <v>5.4928081684717349E-2</v>
      </c>
      <c r="O385" s="12">
        <f t="shared" si="21"/>
        <v>3.8514915087738182E-2</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f t="shared" si="22"/>
        <v>8716.7099999999991</v>
      </c>
      <c r="J387" s="8">
        <f t="shared" si="22"/>
        <v>13978.63</v>
      </c>
      <c r="K387" s="8">
        <f t="shared" si="22"/>
        <v>64582.17</v>
      </c>
      <c r="L387" s="8">
        <f t="shared" si="22"/>
        <v>64620.77</v>
      </c>
      <c r="M387" s="8">
        <f t="shared" si="22"/>
        <v>65331.62</v>
      </c>
      <c r="N387" s="8">
        <f t="shared" si="22"/>
        <v>129224.84</v>
      </c>
      <c r="O387" s="8">
        <f t="shared" si="22"/>
        <v>160068.51999999999</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f t="shared" si="22"/>
        <v>10418.709999999999</v>
      </c>
      <c r="J388" s="8">
        <f t="shared" si="22"/>
        <v>13844.94</v>
      </c>
      <c r="K388" s="8">
        <f t="shared" si="22"/>
        <v>64044.88</v>
      </c>
      <c r="L388" s="8">
        <f t="shared" si="22"/>
        <v>62157.14</v>
      </c>
      <c r="M388" s="8">
        <f t="shared" si="22"/>
        <v>66559.34</v>
      </c>
      <c r="N388" s="8">
        <f t="shared" si="22"/>
        <v>137207.42000000001</v>
      </c>
      <c r="O388" s="8">
        <f t="shared" si="22"/>
        <v>163994.88</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f t="shared" si="22"/>
        <v>12825</v>
      </c>
      <c r="J389" s="8">
        <f t="shared" si="22"/>
        <v>14714.83</v>
      </c>
      <c r="K389" s="8">
        <f t="shared" si="22"/>
        <v>63613.42</v>
      </c>
      <c r="L389" s="8">
        <f t="shared" si="22"/>
        <v>63072.29</v>
      </c>
      <c r="M389" s="8">
        <f t="shared" si="22"/>
        <v>69342.62</v>
      </c>
      <c r="N389" s="8">
        <f t="shared" si="22"/>
        <v>141389.72</v>
      </c>
      <c r="O389" s="8">
        <f t="shared" si="22"/>
        <v>165983</v>
      </c>
      <c r="P389" s="6"/>
      <c r="Q389" s="9" t="s">
        <v>14</v>
      </c>
    </row>
    <row r="390" spans="1:17">
      <c r="B390" s="8" t="str">
        <f t="shared" si="22"/>
        <v/>
      </c>
      <c r="C390" s="8" t="str">
        <f t="shared" si="22"/>
        <v/>
      </c>
      <c r="D390" s="8" t="str">
        <f t="shared" si="22"/>
        <v/>
      </c>
      <c r="E390" s="8" t="str">
        <f t="shared" si="22"/>
        <v/>
      </c>
      <c r="F390" s="8" t="str">
        <f t="shared" si="22"/>
        <v/>
      </c>
      <c r="G390" s="8" t="str">
        <f t="shared" si="22"/>
        <v/>
      </c>
      <c r="H390" s="8">
        <f t="shared" si="22"/>
        <v>8420.82</v>
      </c>
      <c r="I390" s="8">
        <f t="shared" si="22"/>
        <v>14133.29</v>
      </c>
      <c r="J390" s="8">
        <f t="shared" si="22"/>
        <v>64346.49</v>
      </c>
      <c r="K390" s="8">
        <f t="shared" si="22"/>
        <v>64004.1</v>
      </c>
      <c r="L390" s="8">
        <f t="shared" si="22"/>
        <v>67082.87</v>
      </c>
      <c r="M390" s="8">
        <f t="shared" si="22"/>
        <v>128042.93</v>
      </c>
      <c r="N390" s="8">
        <f>IFERROR(VLOOKUP($B$386,$4:$126,MATCH($Q390&amp;"/"&amp;N$348,$2:$2,0),FALSE),IFERROR(VLOOKUP($B$386,$4:$126,MATCH($Q389&amp;"/"&amp;N$348,$2:$2,0),FALSE),IFERROR(VLOOKUP($B$386,$4:$126,MATCH($Q388&amp;"/"&amp;N$348,$2:$2,0),FALSE),IFERROR(VLOOKUP($B$386,$4:$126,MATCH($Q387&amp;"/"&amp;N$348,$2:$2,0),FALSE),""))))</f>
        <v>158585.06</v>
      </c>
      <c r="O390" s="8">
        <f>IFERROR(VLOOKUP($B$386,$4:$126,MATCH($Q390&amp;"/"&amp;O$348,$2:$2,0),FALSE),IFERROR(VLOOKUP($B$386,$4:$126,MATCH($Q389&amp;"/"&amp;O$348,$2:$2,0),FALSE),IFERROR(VLOOKUP($B$386,$4:$126,MATCH($Q388&amp;"/"&amp;O$348,$2:$2,0),FALSE),IFERROR(VLOOKUP($B$386,$4:$126,MATCH($Q387&amp;"/"&amp;O$348,$2:$2,0),FALSE),""))))</f>
        <v>173661.86</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f t="shared" si="23"/>
        <v>1.9204604496422884E-3</v>
      </c>
      <c r="I391" s="12">
        <f t="shared" si="23"/>
        <v>3.2108118896862102E-3</v>
      </c>
      <c r="J391" s="12">
        <f t="shared" si="23"/>
        <v>1.3333780372617949E-2</v>
      </c>
      <c r="K391" s="12">
        <f t="shared" si="23"/>
        <v>8.9172833412518616E-3</v>
      </c>
      <c r="L391" s="12">
        <f t="shared" si="23"/>
        <v>8.8399329537429804E-3</v>
      </c>
      <c r="M391" s="12">
        <f t="shared" si="23"/>
        <v>1.3978983221592928E-2</v>
      </c>
      <c r="N391" s="12">
        <f t="shared" si="23"/>
        <v>1.7224928523199273E-2</v>
      </c>
      <c r="O391" s="12">
        <f t="shared" si="23"/>
        <v>1.0877157323424619E-2</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992315.21</v>
      </c>
      <c r="J393" s="8">
        <f t="shared" si="24"/>
        <v>1077907.6599999999</v>
      </c>
      <c r="K393" s="8">
        <f t="shared" si="24"/>
        <v>1443372.41</v>
      </c>
      <c r="L393" s="8">
        <f t="shared" si="24"/>
        <v>1455546.59</v>
      </c>
      <c r="M393" s="8">
        <f t="shared" si="24"/>
        <v>1838458.95</v>
      </c>
      <c r="N393" s="8">
        <f t="shared" si="24"/>
        <v>3249190.72</v>
      </c>
      <c r="O393" s="8">
        <f t="shared" si="24"/>
        <v>3379990.89</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f t="shared" si="24"/>
        <v>979339.9</v>
      </c>
      <c r="J394" s="8">
        <f t="shared" si="24"/>
        <v>1052018.19</v>
      </c>
      <c r="K394" s="8">
        <f t="shared" si="24"/>
        <v>1696668.09</v>
      </c>
      <c r="L394" s="8">
        <f t="shared" si="24"/>
        <v>1460269.6</v>
      </c>
      <c r="M394" s="8">
        <f t="shared" si="24"/>
        <v>1855141.49</v>
      </c>
      <c r="N394" s="8">
        <f t="shared" si="24"/>
        <v>3098536.2</v>
      </c>
      <c r="O394" s="8">
        <f t="shared" si="24"/>
        <v>3712455.66</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f t="shared" si="24"/>
        <v>1059475</v>
      </c>
      <c r="J395" s="8">
        <f t="shared" si="24"/>
        <v>1122556.32</v>
      </c>
      <c r="K395" s="8">
        <f t="shared" si="24"/>
        <v>1606341.94</v>
      </c>
      <c r="L395" s="8">
        <f t="shared" si="24"/>
        <v>1493325.29</v>
      </c>
      <c r="M395" s="8">
        <f t="shared" si="24"/>
        <v>1887344.99</v>
      </c>
      <c r="N395" s="8">
        <f t="shared" si="24"/>
        <v>3070893.17</v>
      </c>
      <c r="O395" s="8">
        <f t="shared" si="24"/>
        <v>3740613.08</v>
      </c>
      <c r="P395" s="6"/>
      <c r="Q395" s="9" t="s">
        <v>14</v>
      </c>
    </row>
    <row r="396" spans="1:17">
      <c r="B396" s="8" t="str">
        <f t="shared" si="24"/>
        <v/>
      </c>
      <c r="C396" s="8" t="str">
        <f t="shared" si="24"/>
        <v/>
      </c>
      <c r="D396" s="8" t="str">
        <f t="shared" si="24"/>
        <v/>
      </c>
      <c r="E396" s="8" t="str">
        <f t="shared" si="24"/>
        <v/>
      </c>
      <c r="F396" s="8" t="str">
        <f t="shared" si="24"/>
        <v/>
      </c>
      <c r="G396" s="8" t="str">
        <f t="shared" si="24"/>
        <v/>
      </c>
      <c r="H396" s="8">
        <f t="shared" si="24"/>
        <v>1032251.7</v>
      </c>
      <c r="I396" s="8">
        <f t="shared" si="24"/>
        <v>1004710.53</v>
      </c>
      <c r="J396" s="8">
        <f t="shared" si="24"/>
        <v>1362408.28</v>
      </c>
      <c r="K396" s="8">
        <f t="shared" si="24"/>
        <v>1531240.8</v>
      </c>
      <c r="L396" s="8">
        <f t="shared" si="24"/>
        <v>1681564.06</v>
      </c>
      <c r="M396" s="8">
        <f t="shared" si="24"/>
        <v>1942894.47</v>
      </c>
      <c r="N396" s="8">
        <f>IFERROR(VLOOKUP($B$392,$4:$126,MATCH($Q396&amp;"/"&amp;N$348,$2:$2,0),FALSE),IFERROR(VLOOKUP($B$392,$4:$126,MATCH($Q395&amp;"/"&amp;N$348,$2:$2,0),FALSE),IFERROR(VLOOKUP($B$392,$4:$126,MATCH($Q394&amp;"/"&amp;N$348,$2:$2,0),FALSE),IFERROR(VLOOKUP($B$392,$4:$126,MATCH($Q393&amp;"/"&amp;N$348,$2:$2,0),FALSE),""))))</f>
        <v>3346051.41</v>
      </c>
      <c r="O396" s="8">
        <f>IFERROR(VLOOKUP($B$392,$4:$126,MATCH($Q396&amp;"/"&amp;O$348,$2:$2,0),FALSE),IFERROR(VLOOKUP($B$392,$4:$126,MATCH($Q395&amp;"/"&amp;O$348,$2:$2,0),FALSE),IFERROR(VLOOKUP($B$392,$4:$126,MATCH($Q394&amp;"/"&amp;O$348,$2:$2,0),FALSE),IFERROR(VLOOKUP($B$392,$4:$126,MATCH($Q393&amp;"/"&amp;O$348,$2:$2,0),FALSE),""))))</f>
        <v>4079581.57</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f t="shared" si="25"/>
        <v>0.23541633284240926</v>
      </c>
      <c r="I397" s="12">
        <f t="shared" si="25"/>
        <v>0.22825092497337374</v>
      </c>
      <c r="J397" s="12">
        <f t="shared" si="25"/>
        <v>0.28231614161636759</v>
      </c>
      <c r="K397" s="12">
        <f t="shared" si="25"/>
        <v>0.2133380217405631</v>
      </c>
      <c r="L397" s="12">
        <f t="shared" si="25"/>
        <v>0.22159030387077713</v>
      </c>
      <c r="M397" s="12">
        <f t="shared" si="25"/>
        <v>0.21211393083128985</v>
      </c>
      <c r="N397" s="12">
        <f>+N396/N$402</f>
        <v>0.36343585185262817</v>
      </c>
      <c r="O397" s="12">
        <f>+O396/O$402</f>
        <v>0.25552099091092079</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3460875.18</v>
      </c>
      <c r="J399" s="8">
        <f t="shared" si="26"/>
        <v>4007895.5</v>
      </c>
      <c r="K399" s="8">
        <f t="shared" si="26"/>
        <v>5342743.09</v>
      </c>
      <c r="L399" s="8">
        <f t="shared" si="26"/>
        <v>6392371.4699999997</v>
      </c>
      <c r="M399" s="8">
        <f t="shared" si="26"/>
        <v>7776320.8099999996</v>
      </c>
      <c r="N399" s="8">
        <f t="shared" si="26"/>
        <v>9480417.3900000006</v>
      </c>
      <c r="O399" s="8">
        <f t="shared" si="26"/>
        <v>10872643.369999999</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f t="shared" si="26"/>
        <v>3314868.42</v>
      </c>
      <c r="J400" s="8">
        <f t="shared" si="26"/>
        <v>3607300.66</v>
      </c>
      <c r="K400" s="8">
        <f t="shared" si="26"/>
        <v>5770833.2300000004</v>
      </c>
      <c r="L400" s="8">
        <f t="shared" si="26"/>
        <v>6333141.7000000002</v>
      </c>
      <c r="M400" s="8">
        <f t="shared" si="26"/>
        <v>7770292.75</v>
      </c>
      <c r="N400" s="8">
        <f t="shared" si="26"/>
        <v>9459306.7699999996</v>
      </c>
      <c r="O400" s="8">
        <f t="shared" si="26"/>
        <v>10957153.029999999</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f t="shared" si="26"/>
        <v>3460369</v>
      </c>
      <c r="J401" s="8">
        <f t="shared" si="26"/>
        <v>3900515.62</v>
      </c>
      <c r="K401" s="8">
        <f t="shared" si="26"/>
        <v>5490239.5700000003</v>
      </c>
      <c r="L401" s="8">
        <f t="shared" si="26"/>
        <v>6071486.3200000003</v>
      </c>
      <c r="M401" s="8">
        <f t="shared" si="26"/>
        <v>7109298.1399999997</v>
      </c>
      <c r="N401" s="8">
        <f t="shared" si="26"/>
        <v>9830008.1199999992</v>
      </c>
      <c r="O401" s="8">
        <f t="shared" si="26"/>
        <v>11865925.859999999</v>
      </c>
      <c r="P401" s="6"/>
      <c r="Q401" s="9" t="s">
        <v>14</v>
      </c>
    </row>
    <row r="402" spans="1:17">
      <c r="B402" s="8" t="str">
        <f t="shared" si="26"/>
        <v/>
      </c>
      <c r="C402" s="8" t="str">
        <f t="shared" si="26"/>
        <v/>
      </c>
      <c r="D402" s="8" t="str">
        <f t="shared" si="26"/>
        <v/>
      </c>
      <c r="E402" s="8" t="str">
        <f t="shared" si="26"/>
        <v/>
      </c>
      <c r="F402" s="8" t="str">
        <f t="shared" si="26"/>
        <v/>
      </c>
      <c r="G402" s="8" t="str">
        <f t="shared" si="26"/>
        <v/>
      </c>
      <c r="H402" s="8">
        <f t="shared" si="26"/>
        <v>4384792.2</v>
      </c>
      <c r="I402" s="8">
        <f t="shared" si="26"/>
        <v>4401780.76</v>
      </c>
      <c r="J402" s="8">
        <f t="shared" si="26"/>
        <v>4825824.95</v>
      </c>
      <c r="K402" s="8">
        <f t="shared" si="26"/>
        <v>7177533.5099999998</v>
      </c>
      <c r="L402" s="8">
        <f t="shared" si="26"/>
        <v>7588617.5099999998</v>
      </c>
      <c r="M402" s="8">
        <f t="shared" si="26"/>
        <v>9159674.0600000005</v>
      </c>
      <c r="N402" s="8">
        <f>IFERROR(VLOOKUP($B$398,$4:$126,MATCH($Q402&amp;"/"&amp;N$348,$2:$2,0),FALSE),IFERROR(VLOOKUP($B$398,$4:$126,MATCH($Q401&amp;"/"&amp;N$348,$2:$2,0),FALSE),IFERROR(VLOOKUP($B$398,$4:$126,MATCH($Q400&amp;"/"&amp;N$348,$2:$2,0),FALSE),IFERROR(VLOOKUP($B$398,$4:$126,MATCH($Q399&amp;"/"&amp;N$348,$2:$2,0),FALSE),""))))</f>
        <v>9206718.0299999993</v>
      </c>
      <c r="O402" s="8">
        <f>IFERROR(VLOOKUP($B$398,$4:$126,MATCH($Q402&amp;"/"&amp;O$348,$2:$2,0),FALSE),IFERROR(VLOOKUP($B$398,$4:$126,MATCH($Q401&amp;"/"&amp;O$348,$2:$2,0),FALSE),IFERROR(VLOOKUP($B$398,$4:$126,MATCH($Q400&amp;"/"&amp;O$348,$2:$2,0),FALSE),IFERROR(VLOOKUP($B$398,$4:$126,MATCH($Q399&amp;"/"&amp;O$348,$2:$2,0),FALSE),""))))</f>
        <v>15965739.470000001</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1127052.46</v>
      </c>
      <c r="J405" s="8">
        <f t="shared" si="27"/>
        <v>1357508.02</v>
      </c>
      <c r="K405" s="8">
        <f t="shared" si="27"/>
        <v>1298341.67</v>
      </c>
      <c r="L405" s="8">
        <f t="shared" si="27"/>
        <v>1507521.8</v>
      </c>
      <c r="M405" s="8">
        <f t="shared" si="27"/>
        <v>2241453.27</v>
      </c>
      <c r="N405" s="8">
        <f t="shared" si="27"/>
        <v>2787392.99</v>
      </c>
      <c r="O405" s="8">
        <f t="shared" si="27"/>
        <v>3069738.21</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f t="shared" si="27"/>
        <v>1206409.1599999999</v>
      </c>
      <c r="J406" s="8">
        <f t="shared" si="27"/>
        <v>1147346.6499999999</v>
      </c>
      <c r="K406" s="8">
        <f t="shared" si="27"/>
        <v>1706367.84</v>
      </c>
      <c r="L406" s="8">
        <f t="shared" si="27"/>
        <v>1702017.86</v>
      </c>
      <c r="M406" s="8">
        <f t="shared" si="27"/>
        <v>2327348.37</v>
      </c>
      <c r="N406" s="8">
        <f t="shared" si="27"/>
        <v>3576768.25</v>
      </c>
      <c r="O406" s="8">
        <f t="shared" si="27"/>
        <v>3307006.9</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f t="shared" si="27"/>
        <v>950886</v>
      </c>
      <c r="J407" s="8">
        <f t="shared" si="27"/>
        <v>1069235.1200000001</v>
      </c>
      <c r="K407" s="8">
        <f t="shared" si="27"/>
        <v>1751483.24</v>
      </c>
      <c r="L407" s="8">
        <f t="shared" si="27"/>
        <v>1858365.46</v>
      </c>
      <c r="M407" s="8">
        <f t="shared" si="27"/>
        <v>1869503.74</v>
      </c>
      <c r="N407" s="8">
        <f t="shared" si="27"/>
        <v>2661659.7400000002</v>
      </c>
      <c r="O407" s="8">
        <f t="shared" si="27"/>
        <v>2788311.23</v>
      </c>
      <c r="P407" s="6"/>
      <c r="Q407" s="9" t="s">
        <v>14</v>
      </c>
    </row>
    <row r="408" spans="1:17">
      <c r="B408" s="8" t="str">
        <f t="shared" si="27"/>
        <v/>
      </c>
      <c r="C408" s="8" t="str">
        <f t="shared" si="27"/>
        <v/>
      </c>
      <c r="D408" s="8" t="str">
        <f t="shared" si="27"/>
        <v/>
      </c>
      <c r="E408" s="8" t="str">
        <f t="shared" si="27"/>
        <v/>
      </c>
      <c r="F408" s="8" t="str">
        <f t="shared" si="27"/>
        <v/>
      </c>
      <c r="G408" s="8" t="str">
        <f t="shared" si="27"/>
        <v/>
      </c>
      <c r="H408" s="8">
        <f t="shared" si="27"/>
        <v>1879076.13</v>
      </c>
      <c r="I408" s="8">
        <f t="shared" si="27"/>
        <v>1767882.85</v>
      </c>
      <c r="J408" s="8">
        <f t="shared" si="27"/>
        <v>1708272.18</v>
      </c>
      <c r="K408" s="8">
        <f t="shared" si="27"/>
        <v>3067566.48</v>
      </c>
      <c r="L408" s="8">
        <f t="shared" si="27"/>
        <v>2905665.51</v>
      </c>
      <c r="M408" s="8">
        <f t="shared" si="27"/>
        <v>3348583.28</v>
      </c>
      <c r="N408" s="8">
        <f>IFERROR(VLOOKUP($B$404,$4:$126,MATCH($Q408&amp;"/"&amp;N$348,$2:$2,0),FALSE),IFERROR(VLOOKUP($B$404,$4:$126,MATCH($Q407&amp;"/"&amp;N$348,$2:$2,0),FALSE),IFERROR(VLOOKUP($B$404,$4:$126,MATCH($Q406&amp;"/"&amp;N$348,$2:$2,0),FALSE),IFERROR(VLOOKUP($B$404,$4:$126,MATCH($Q405&amp;"/"&amp;N$348,$2:$2,0),FALSE),""))))</f>
        <v>2464340.17</v>
      </c>
      <c r="O408" s="8">
        <f>IFERROR(VLOOKUP($B$404,$4:$126,MATCH($Q408&amp;"/"&amp;O$348,$2:$2,0),FALSE),IFERROR(VLOOKUP($B$404,$4:$126,MATCH($Q407&amp;"/"&amp;O$348,$2:$2,0),FALSE),IFERROR(VLOOKUP($B$404,$4:$126,MATCH($Q406&amp;"/"&amp;O$348,$2:$2,0),FALSE),IFERROR(VLOOKUP($B$404,$4:$126,MATCH($Q405&amp;"/"&amp;O$348,$2:$2,0),FALSE),""))))</f>
        <v>5105791.47</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f t="shared" si="28"/>
        <v>0.42854394103328314</v>
      </c>
      <c r="I409" s="12">
        <f t="shared" si="28"/>
        <v>0.40162901025538589</v>
      </c>
      <c r="J409" s="12">
        <f t="shared" si="28"/>
        <v>0.35398552531417449</v>
      </c>
      <c r="K409" s="12">
        <f t="shared" si="28"/>
        <v>0.42738448740450397</v>
      </c>
      <c r="L409" s="12">
        <f t="shared" si="28"/>
        <v>0.38289787384474461</v>
      </c>
      <c r="M409" s="12">
        <f t="shared" si="28"/>
        <v>0.36557886864371675</v>
      </c>
      <c r="N409" s="12">
        <f>+N408/N$402</f>
        <v>0.26766760554303626</v>
      </c>
      <c r="O409" s="12">
        <f>+O408/O$402</f>
        <v>0.31979674224259402</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2821680.52</v>
      </c>
      <c r="J411" s="8">
        <f t="shared" si="29"/>
        <v>2060120.97</v>
      </c>
      <c r="K411" s="8">
        <f t="shared" si="29"/>
        <v>3157985.15</v>
      </c>
      <c r="L411" s="8">
        <f t="shared" si="29"/>
        <v>3739234.92</v>
      </c>
      <c r="M411" s="8">
        <f t="shared" si="29"/>
        <v>4637775.83</v>
      </c>
      <c r="N411" s="8">
        <f t="shared" si="29"/>
        <v>4939350.17</v>
      </c>
      <c r="O411" s="8">
        <f t="shared" si="29"/>
        <v>5567767.7400000002</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f t="shared" si="29"/>
        <v>2614781.88</v>
      </c>
      <c r="J412" s="8">
        <f t="shared" si="29"/>
        <v>1733334.21</v>
      </c>
      <c r="K412" s="8">
        <f t="shared" si="29"/>
        <v>3582752.41</v>
      </c>
      <c r="L412" s="8">
        <f t="shared" si="29"/>
        <v>3892583.35</v>
      </c>
      <c r="M412" s="8">
        <f t="shared" si="29"/>
        <v>4923851.0999999996</v>
      </c>
      <c r="N412" s="8">
        <f t="shared" si="29"/>
        <v>5653016.8300000001</v>
      </c>
      <c r="O412" s="8">
        <f t="shared" si="29"/>
        <v>6290223.4400000004</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f t="shared" si="29"/>
        <v>1698723</v>
      </c>
      <c r="J413" s="8">
        <f t="shared" si="29"/>
        <v>1946663.2</v>
      </c>
      <c r="K413" s="8">
        <f t="shared" si="29"/>
        <v>3199893.47</v>
      </c>
      <c r="L413" s="8">
        <f t="shared" si="29"/>
        <v>3479876.98</v>
      </c>
      <c r="M413" s="8">
        <f t="shared" si="29"/>
        <v>3970210.22</v>
      </c>
      <c r="N413" s="8">
        <f t="shared" si="29"/>
        <v>5699979.1200000001</v>
      </c>
      <c r="O413" s="8">
        <f t="shared" si="29"/>
        <v>6674645.29</v>
      </c>
      <c r="P413" s="6"/>
      <c r="Q413" s="9" t="s">
        <v>14</v>
      </c>
    </row>
    <row r="414" spans="1:17">
      <c r="B414" s="8" t="str">
        <f t="shared" si="29"/>
        <v/>
      </c>
      <c r="C414" s="8" t="str">
        <f t="shared" si="29"/>
        <v/>
      </c>
      <c r="D414" s="8" t="str">
        <f t="shared" si="29"/>
        <v/>
      </c>
      <c r="E414" s="8" t="str">
        <f t="shared" si="29"/>
        <v/>
      </c>
      <c r="F414" s="8" t="str">
        <f t="shared" si="29"/>
        <v/>
      </c>
      <c r="G414" s="8" t="str">
        <f t="shared" si="29"/>
        <v/>
      </c>
      <c r="H414" s="8">
        <f t="shared" si="29"/>
        <v>3816354.2</v>
      </c>
      <c r="I414" s="8">
        <f t="shared" si="29"/>
        <v>2533886.61</v>
      </c>
      <c r="J414" s="8">
        <f t="shared" si="29"/>
        <v>2757521.85</v>
      </c>
      <c r="K414" s="8">
        <f t="shared" si="29"/>
        <v>4827083.1100000003</v>
      </c>
      <c r="L414" s="8">
        <f t="shared" si="29"/>
        <v>4708667.59</v>
      </c>
      <c r="M414" s="8">
        <f t="shared" si="29"/>
        <v>5629241.6699999999</v>
      </c>
      <c r="N414" s="8">
        <f>IFERROR(VLOOKUP($B$410,$4:$126,MATCH($Q414&amp;"/"&amp;N$348,$2:$2,0),FALSE),IFERROR(VLOOKUP($B$410,$4:$126,MATCH($Q413&amp;"/"&amp;N$348,$2:$2,0),FALSE),IFERROR(VLOOKUP($B$410,$4:$126,MATCH($Q412&amp;"/"&amp;N$348,$2:$2,0),FALSE),IFERROR(VLOOKUP($B$410,$4:$126,MATCH($Q411&amp;"/"&amp;N$348,$2:$2,0),FALSE),""))))</f>
        <v>4429893.5</v>
      </c>
      <c r="O414" s="8">
        <f>IFERROR(VLOOKUP($B$410,$4:$126,MATCH($Q414&amp;"/"&amp;O$348,$2:$2,0),FALSE),IFERROR(VLOOKUP($B$410,$4:$126,MATCH($Q413&amp;"/"&amp;O$348,$2:$2,0),FALSE),IFERROR(VLOOKUP($B$410,$4:$126,MATCH($Q412&amp;"/"&amp;O$348,$2:$2,0),FALSE),IFERROR(VLOOKUP($B$410,$4:$126,MATCH($Q411&amp;"/"&amp;O$348,$2:$2,0),FALSE),""))))</f>
        <v>9751035.3399999999</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f t="shared" si="30"/>
        <v>0.87036147345819492</v>
      </c>
      <c r="I415" s="12">
        <f t="shared" si="30"/>
        <v>0.57565034429383988</v>
      </c>
      <c r="J415" s="12">
        <f t="shared" si="30"/>
        <v>0.57140942296301067</v>
      </c>
      <c r="K415" s="12">
        <f t="shared" si="30"/>
        <v>0.67252672568852978</v>
      </c>
      <c r="L415" s="12">
        <f t="shared" si="30"/>
        <v>0.6204908316692852</v>
      </c>
      <c r="M415" s="12">
        <f t="shared" si="30"/>
        <v>0.6145679019936654</v>
      </c>
      <c r="N415" s="12">
        <f>+N414/N$402</f>
        <v>0.48115881094275248</v>
      </c>
      <c r="O415" s="12">
        <f>+O414/O$402</f>
        <v>0.61074749204835921</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1639129.6</v>
      </c>
      <c r="J417" s="8">
        <f t="shared" si="31"/>
        <v>623995.44999999995</v>
      </c>
      <c r="K417" s="8">
        <f t="shared" si="31"/>
        <v>1771293.06</v>
      </c>
      <c r="L417" s="8">
        <f t="shared" si="31"/>
        <v>2104398.0099999998</v>
      </c>
      <c r="M417" s="8">
        <f t="shared" si="31"/>
        <v>2224639.8499999996</v>
      </c>
      <c r="N417" s="8">
        <f t="shared" si="31"/>
        <v>1464356.34</v>
      </c>
      <c r="O417" s="8">
        <f t="shared" si="31"/>
        <v>1712044.37</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f t="shared" si="31"/>
        <v>1342267.3</v>
      </c>
      <c r="J418" s="8">
        <f t="shared" si="31"/>
        <v>514495.71</v>
      </c>
      <c r="K418" s="8">
        <f t="shared" si="31"/>
        <v>1785093.05</v>
      </c>
      <c r="L418" s="8">
        <f t="shared" si="31"/>
        <v>2092083.25</v>
      </c>
      <c r="M418" s="8">
        <f t="shared" si="31"/>
        <v>2451609.87</v>
      </c>
      <c r="N418" s="8">
        <f t="shared" si="31"/>
        <v>1425328.88</v>
      </c>
      <c r="O418" s="8">
        <f t="shared" si="31"/>
        <v>2229520.2599999998</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f t="shared" si="31"/>
        <v>694891</v>
      </c>
      <c r="J419" s="8">
        <f t="shared" si="31"/>
        <v>828392.27</v>
      </c>
      <c r="K419" s="8">
        <f t="shared" si="31"/>
        <v>1389107.82</v>
      </c>
      <c r="L419" s="8">
        <f t="shared" si="31"/>
        <v>1520762.31</v>
      </c>
      <c r="M419" s="8">
        <f t="shared" si="31"/>
        <v>2015780.65</v>
      </c>
      <c r="N419" s="8">
        <f t="shared" si="31"/>
        <v>2346540.5099999998</v>
      </c>
      <c r="O419" s="8">
        <f t="shared" si="31"/>
        <v>3335773.26</v>
      </c>
      <c r="P419" s="6"/>
      <c r="Q419" s="9" t="s">
        <v>14</v>
      </c>
    </row>
    <row r="420" spans="2:17">
      <c r="B420" s="8" t="str">
        <f t="shared" si="31"/>
        <v/>
      </c>
      <c r="C420" s="8" t="str">
        <f t="shared" si="31"/>
        <v/>
      </c>
      <c r="D420" s="8" t="str">
        <f t="shared" si="31"/>
        <v/>
      </c>
      <c r="E420" s="8" t="str">
        <f t="shared" si="31"/>
        <v/>
      </c>
      <c r="F420" s="8" t="str">
        <f t="shared" si="31"/>
        <v/>
      </c>
      <c r="G420" s="8" t="str">
        <f t="shared" si="31"/>
        <v/>
      </c>
      <c r="H420" s="8">
        <f t="shared" si="31"/>
        <v>1900719.18</v>
      </c>
      <c r="I420" s="8">
        <f t="shared" si="31"/>
        <v>707517.65</v>
      </c>
      <c r="J420" s="8">
        <f t="shared" si="31"/>
        <v>969739.63</v>
      </c>
      <c r="K420" s="8">
        <f t="shared" si="31"/>
        <v>1663519.8900000001</v>
      </c>
      <c r="L420" s="8">
        <f t="shared" si="31"/>
        <v>1674804.36</v>
      </c>
      <c r="M420" s="8">
        <f t="shared" si="31"/>
        <v>2138503.36</v>
      </c>
      <c r="N420" s="8">
        <f>IFERROR(VLOOKUP($B$416,$4:$126,MATCH($Q420&amp;"/"&amp;N$348,$2:$2,0),FALSE),IFERROR(VLOOKUP($B$416,$4:$126,MATCH($Q419&amp;"/"&amp;N$348,$2:$2,0),FALSE),IFERROR(VLOOKUP($B$416,$4:$126,MATCH($Q418&amp;"/"&amp;N$348,$2:$2,0),FALSE),IFERROR(VLOOKUP($B$416,$4:$126,MATCH($Q417&amp;"/"&amp;N$348,$2:$2,0),FALSE),""))))</f>
        <v>1282509.6499999999</v>
      </c>
      <c r="O420" s="8">
        <f>IFERROR(VLOOKUP($B$416,$4:$126,MATCH($Q420&amp;"/"&amp;O$348,$2:$2,0),FALSE),IFERROR(VLOOKUP($B$416,$4:$126,MATCH($Q419&amp;"/"&amp;O$348,$2:$2,0),FALSE),IFERROR(VLOOKUP($B$416,$4:$126,MATCH($Q418&amp;"/"&amp;O$348,$2:$2,0),FALSE),IFERROR(VLOOKUP($B$416,$4:$126,MATCH($Q417&amp;"/"&amp;O$348,$2:$2,0),FALSE),""))))</f>
        <v>3800990.83</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f t="shared" si="32"/>
        <v>0.43347987619572936</v>
      </c>
      <c r="I421" s="12">
        <f t="shared" si="32"/>
        <v>0.16073441376939457</v>
      </c>
      <c r="J421" s="12">
        <f t="shared" si="32"/>
        <v>0.20094794984223371</v>
      </c>
      <c r="K421" s="12">
        <f t="shared" si="32"/>
        <v>0.23176762430747608</v>
      </c>
      <c r="L421" s="12">
        <f t="shared" si="32"/>
        <v>0.22069953556006805</v>
      </c>
      <c r="M421" s="12">
        <f t="shared" si="32"/>
        <v>0.2334693730357475</v>
      </c>
      <c r="N421" s="12">
        <f>+N420/N$402</f>
        <v>0.13930150199245322</v>
      </c>
      <c r="O421" s="12">
        <f>+O420/O$402</f>
        <v>0.23807170580117201</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0</v>
      </c>
      <c r="J423" s="8">
        <f t="shared" si="33"/>
        <v>50027.05</v>
      </c>
      <c r="K423" s="8">
        <f t="shared" si="33"/>
        <v>35687.050000000003</v>
      </c>
      <c r="L423" s="8">
        <f t="shared" si="33"/>
        <v>110706.6</v>
      </c>
      <c r="M423" s="8">
        <f t="shared" si="33"/>
        <v>0</v>
      </c>
      <c r="N423" s="8">
        <f t="shared" si="33"/>
        <v>0</v>
      </c>
      <c r="O423" s="8">
        <f t="shared" si="33"/>
        <v>0</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46442.05</v>
      </c>
      <c r="K424" s="8">
        <f t="shared" si="33"/>
        <v>210308.65</v>
      </c>
      <c r="L424" s="8">
        <f t="shared" si="33"/>
        <v>88206.6</v>
      </c>
      <c r="M424" s="8">
        <f t="shared" si="33"/>
        <v>0</v>
      </c>
      <c r="N424" s="8">
        <f t="shared" si="33"/>
        <v>0</v>
      </c>
      <c r="O424" s="8">
        <f t="shared" si="33"/>
        <v>0</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f t="shared" si="33"/>
        <v>57197</v>
      </c>
      <c r="J425" s="8">
        <f t="shared" si="33"/>
        <v>42857.05</v>
      </c>
      <c r="K425" s="8">
        <f t="shared" si="33"/>
        <v>155706.6</v>
      </c>
      <c r="L425" s="8">
        <f t="shared" si="33"/>
        <v>0</v>
      </c>
      <c r="M425" s="8">
        <f t="shared" si="33"/>
        <v>0</v>
      </c>
      <c r="N425" s="8">
        <f t="shared" si="33"/>
        <v>0</v>
      </c>
      <c r="O425" s="8">
        <f t="shared" si="33"/>
        <v>0</v>
      </c>
      <c r="P425" s="6"/>
      <c r="Q425" s="9" t="s">
        <v>14</v>
      </c>
    </row>
    <row r="426" spans="2:17">
      <c r="B426" s="8" t="str">
        <f t="shared" si="33"/>
        <v/>
      </c>
      <c r="C426" s="8" t="str">
        <f t="shared" si="33"/>
        <v/>
      </c>
      <c r="D426" s="8" t="str">
        <f t="shared" si="33"/>
        <v/>
      </c>
      <c r="E426" s="8" t="str">
        <f t="shared" si="33"/>
        <v/>
      </c>
      <c r="F426" s="8" t="str">
        <f t="shared" si="33"/>
        <v/>
      </c>
      <c r="G426" s="8" t="str">
        <f t="shared" si="33"/>
        <v/>
      </c>
      <c r="H426" s="8">
        <f t="shared" si="33"/>
        <v>0</v>
      </c>
      <c r="I426" s="8">
        <f t="shared" si="33"/>
        <v>53612.05</v>
      </c>
      <c r="J426" s="8">
        <f t="shared" si="33"/>
        <v>39272.050000000003</v>
      </c>
      <c r="K426" s="8">
        <f t="shared" si="33"/>
        <v>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f t="shared" si="34"/>
        <v>0</v>
      </c>
      <c r="I427" s="12">
        <f t="shared" si="34"/>
        <v>1.2179627501484196E-2</v>
      </c>
      <c r="J427" s="12">
        <f t="shared" si="34"/>
        <v>8.1378936051130502E-3</v>
      </c>
      <c r="K427" s="12">
        <f t="shared" si="34"/>
        <v>0</v>
      </c>
      <c r="L427" s="12">
        <f t="shared" si="34"/>
        <v>0</v>
      </c>
      <c r="M427" s="12">
        <f t="shared" si="34"/>
        <v>0</v>
      </c>
      <c r="N427" s="12">
        <f>+N426/N$402</f>
        <v>0</v>
      </c>
      <c r="O427" s="12">
        <f>+O426/O$402</f>
        <v>0</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1639129.6</v>
      </c>
      <c r="J429" s="8">
        <f t="shared" si="35"/>
        <v>674022.5</v>
      </c>
      <c r="K429" s="8">
        <f t="shared" si="35"/>
        <v>1806980.11</v>
      </c>
      <c r="L429" s="8">
        <f t="shared" si="35"/>
        <v>2215104.61</v>
      </c>
      <c r="M429" s="8">
        <f t="shared" si="35"/>
        <v>2224639.8499999996</v>
      </c>
      <c r="N429" s="8">
        <f t="shared" si="35"/>
        <v>1464356.34</v>
      </c>
      <c r="O429" s="8">
        <f t="shared" si="35"/>
        <v>1712044.37</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f t="shared" si="35"/>
        <v>1342267.3</v>
      </c>
      <c r="J430" s="8">
        <f t="shared" si="35"/>
        <v>560937.76</v>
      </c>
      <c r="K430" s="8">
        <f t="shared" si="35"/>
        <v>1995401.7</v>
      </c>
      <c r="L430" s="8">
        <f t="shared" si="35"/>
        <v>2180289.85</v>
      </c>
      <c r="M430" s="8">
        <f t="shared" si="35"/>
        <v>2451609.87</v>
      </c>
      <c r="N430" s="8">
        <f t="shared" si="35"/>
        <v>1425328.88</v>
      </c>
      <c r="O430" s="8">
        <f t="shared" si="35"/>
        <v>2229520.2599999998</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f t="shared" si="35"/>
        <v>752088</v>
      </c>
      <c r="J431" s="8">
        <f t="shared" si="35"/>
        <v>871249.32000000007</v>
      </c>
      <c r="K431" s="8">
        <f t="shared" si="35"/>
        <v>1544814.4200000002</v>
      </c>
      <c r="L431" s="8">
        <f t="shared" si="35"/>
        <v>1520762.31</v>
      </c>
      <c r="M431" s="8">
        <f t="shared" si="35"/>
        <v>2015780.65</v>
      </c>
      <c r="N431" s="8">
        <f t="shared" si="35"/>
        <v>2346540.5099999998</v>
      </c>
      <c r="O431" s="8">
        <f t="shared" si="35"/>
        <v>3335773.26</v>
      </c>
      <c r="P431" s="6"/>
      <c r="Q431" s="9" t="s">
        <v>14</v>
      </c>
    </row>
    <row r="432" spans="2:17">
      <c r="B432" s="8" t="str">
        <f t="shared" si="35"/>
        <v/>
      </c>
      <c r="C432" s="8" t="str">
        <f t="shared" si="35"/>
        <v/>
      </c>
      <c r="D432" s="8" t="str">
        <f t="shared" si="35"/>
        <v/>
      </c>
      <c r="E432" s="8" t="str">
        <f t="shared" si="35"/>
        <v/>
      </c>
      <c r="F432" s="8" t="str">
        <f t="shared" si="35"/>
        <v/>
      </c>
      <c r="G432" s="8" t="str">
        <f t="shared" si="35"/>
        <v/>
      </c>
      <c r="H432" s="8">
        <f t="shared" si="35"/>
        <v>1900719.18</v>
      </c>
      <c r="I432" s="8">
        <f t="shared" si="35"/>
        <v>761129.70000000007</v>
      </c>
      <c r="J432" s="8">
        <f t="shared" si="35"/>
        <v>1009011.68</v>
      </c>
      <c r="K432" s="8">
        <f t="shared" si="35"/>
        <v>1663519.8900000001</v>
      </c>
      <c r="L432" s="8">
        <f t="shared" si="35"/>
        <v>1674804.36</v>
      </c>
      <c r="M432" s="8">
        <f t="shared" si="35"/>
        <v>2138503.36</v>
      </c>
      <c r="N432" s="8">
        <f>IFERROR(VLOOKUP($B$428,$4:$126,MATCH($Q432&amp;"/"&amp;N$348,$2:$2,0),FALSE),IFERROR(VLOOKUP($B$428,$4:$126,MATCH($Q431&amp;"/"&amp;N$348,$2:$2,0),FALSE),IFERROR(VLOOKUP($B$428,$4:$126,MATCH($Q430&amp;"/"&amp;N$348,$2:$2,0),FALSE),IFERROR(VLOOKUP($B$428,$4:$126,MATCH($Q429&amp;"/"&amp;N$348,$2:$2,0),FALSE),""))))</f>
        <v>1282509.6499999999</v>
      </c>
      <c r="O432" s="8">
        <f>IFERROR(VLOOKUP($B$428,$4:$126,MATCH($Q432&amp;"/"&amp;O$348,$2:$2,0),FALSE),IFERROR(VLOOKUP($B$428,$4:$126,MATCH($Q431&amp;"/"&amp;O$348,$2:$2,0),FALSE),IFERROR(VLOOKUP($B$428,$4:$126,MATCH($Q430&amp;"/"&amp;O$348,$2:$2,0),FALSE),IFERROR(VLOOKUP($B$428,$4:$126,MATCH($Q429&amp;"/"&amp;O$348,$2:$2,0),FALSE),""))))</f>
        <v>3800990.83</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f t="shared" si="36"/>
        <v>3.6410522651715955</v>
      </c>
      <c r="I433" s="13">
        <f t="shared" si="36"/>
        <v>0.43141916004476477</v>
      </c>
      <c r="J433" s="13">
        <f t="shared" si="36"/>
        <v>0.5073827892067907</v>
      </c>
      <c r="K433" s="13">
        <f t="shared" si="36"/>
        <v>0.72407929304276419</v>
      </c>
      <c r="L433" s="13">
        <f t="shared" si="36"/>
        <v>0.60444545812264761</v>
      </c>
      <c r="M433" s="13">
        <f t="shared" si="36"/>
        <v>0.63385764764026398</v>
      </c>
      <c r="N433" s="13">
        <f t="shared" si="36"/>
        <v>0.33292103957865848</v>
      </c>
      <c r="O433" s="13">
        <f t="shared" si="36"/>
        <v>0.7192222763018381</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45145.73</v>
      </c>
      <c r="J435" s="8">
        <f t="shared" si="37"/>
        <v>94837.97</v>
      </c>
      <c r="K435" s="8">
        <f t="shared" si="37"/>
        <v>75992.22</v>
      </c>
      <c r="L435" s="8">
        <f t="shared" si="37"/>
        <v>178507.89</v>
      </c>
      <c r="M435" s="8">
        <f t="shared" si="37"/>
        <v>112767.36</v>
      </c>
      <c r="N435" s="8">
        <f t="shared" si="37"/>
        <v>900694.62</v>
      </c>
      <c r="O435" s="8">
        <f t="shared" si="37"/>
        <v>870415.73</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f t="shared" si="37"/>
        <v>45798.720000000001</v>
      </c>
      <c r="J436" s="8">
        <f t="shared" si="37"/>
        <v>89990.59</v>
      </c>
      <c r="K436" s="8">
        <f t="shared" si="37"/>
        <v>253202.56</v>
      </c>
      <c r="L436" s="8">
        <f t="shared" si="37"/>
        <v>166952.07</v>
      </c>
      <c r="M436" s="8">
        <f t="shared" si="37"/>
        <v>129799.39</v>
      </c>
      <c r="N436" s="8">
        <f t="shared" si="37"/>
        <v>871445.85</v>
      </c>
      <c r="O436" s="8">
        <f t="shared" si="37"/>
        <v>837338.42</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f t="shared" si="37"/>
        <v>105647</v>
      </c>
      <c r="J437" s="8">
        <f t="shared" si="37"/>
        <v>80324.08</v>
      </c>
      <c r="K437" s="8">
        <f t="shared" si="37"/>
        <v>204414.15</v>
      </c>
      <c r="L437" s="8">
        <f t="shared" si="37"/>
        <v>82486.94</v>
      </c>
      <c r="M437" s="8">
        <f t="shared" si="37"/>
        <v>135970.96</v>
      </c>
      <c r="N437" s="8">
        <f t="shared" si="37"/>
        <v>825852.1</v>
      </c>
      <c r="O437" s="8">
        <f t="shared" si="37"/>
        <v>785713.58</v>
      </c>
      <c r="P437" s="6"/>
      <c r="Q437" s="9" t="s">
        <v>14</v>
      </c>
    </row>
    <row r="438" spans="1:17">
      <c r="B438" s="8" t="str">
        <f t="shared" si="37"/>
        <v/>
      </c>
      <c r="C438" s="8" t="str">
        <f t="shared" si="37"/>
        <v/>
      </c>
      <c r="D438" s="8" t="str">
        <f t="shared" si="37"/>
        <v/>
      </c>
      <c r="E438" s="8" t="str">
        <f t="shared" si="37"/>
        <v/>
      </c>
      <c r="F438" s="8" t="str">
        <f t="shared" si="37"/>
        <v/>
      </c>
      <c r="G438" s="8" t="str">
        <f t="shared" si="37"/>
        <v/>
      </c>
      <c r="H438" s="8">
        <f t="shared" si="37"/>
        <v>44491.61</v>
      </c>
      <c r="I438" s="8">
        <f t="shared" si="37"/>
        <v>103647.92</v>
      </c>
      <c r="J438" s="8">
        <f t="shared" si="37"/>
        <v>79057.11</v>
      </c>
      <c r="K438" s="8">
        <f t="shared" si="37"/>
        <v>52534.95</v>
      </c>
      <c r="L438" s="8">
        <f t="shared" si="37"/>
        <v>103418.37</v>
      </c>
      <c r="M438" s="8">
        <f t="shared" si="37"/>
        <v>154275.57999999999</v>
      </c>
      <c r="N438" s="8">
        <f>IFERROR(VLOOKUP($B$434,$4:$126,MATCH($Q438&amp;"/"&amp;N$348,$2:$2,0),FALSE),IFERROR(VLOOKUP($B$434,$4:$126,MATCH($Q437&amp;"/"&amp;N$348,$2:$2,0),FALSE),IFERROR(VLOOKUP($B$434,$4:$126,MATCH($Q436&amp;"/"&amp;N$348,$2:$2,0),FALSE),IFERROR(VLOOKUP($B$434,$4:$126,MATCH($Q435&amp;"/"&amp;N$348,$2:$2,0),FALSE),""))))</f>
        <v>905995.96</v>
      </c>
      <c r="O438" s="8">
        <f>IFERROR(VLOOKUP($B$434,$4:$126,MATCH($Q438&amp;"/"&amp;O$348,$2:$2,0),FALSE),IFERROR(VLOOKUP($B$434,$4:$126,MATCH($Q437&amp;"/"&amp;O$348,$2:$2,0),FALSE),IFERROR(VLOOKUP($B$434,$4:$126,MATCH($Q436&amp;"/"&amp;O$348,$2:$2,0),FALSE),IFERROR(VLOOKUP($B$434,$4:$126,MATCH($Q435&amp;"/"&amp;O$348,$2:$2,0),FALSE),""))))</f>
        <v>913953.77</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f t="shared" si="38"/>
        <v>1.0146800115179917E-2</v>
      </c>
      <c r="I439" s="12">
        <f t="shared" si="38"/>
        <v>2.3546815630136018E-2</v>
      </c>
      <c r="J439" s="12">
        <f t="shared" si="38"/>
        <v>1.6382092350863246E-2</v>
      </c>
      <c r="K439" s="12">
        <f t="shared" si="38"/>
        <v>7.3193597670852253E-3</v>
      </c>
      <c r="L439" s="12">
        <f t="shared" si="38"/>
        <v>1.3628091001255378E-2</v>
      </c>
      <c r="M439" s="12">
        <f t="shared" si="38"/>
        <v>1.6842911547880993E-2</v>
      </c>
      <c r="N439" s="12">
        <f>+N438/N$402</f>
        <v>9.8405963672159952E-2</v>
      </c>
      <c r="O439" s="12">
        <f>+O438/O$402</f>
        <v>5.7244687708786719E-2</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2866826.25</v>
      </c>
      <c r="J441" s="8">
        <f t="shared" si="39"/>
        <v>2154958.94</v>
      </c>
      <c r="K441" s="8">
        <f t="shared" si="39"/>
        <v>3233977.37</v>
      </c>
      <c r="L441" s="8">
        <f t="shared" si="39"/>
        <v>3917742.81</v>
      </c>
      <c r="M441" s="8">
        <f t="shared" si="39"/>
        <v>4750543.18</v>
      </c>
      <c r="N441" s="8">
        <f t="shared" si="39"/>
        <v>5840044.79</v>
      </c>
      <c r="O441" s="8">
        <f t="shared" si="39"/>
        <v>6438183.4699999997</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f t="shared" si="39"/>
        <v>2660580.6</v>
      </c>
      <c r="J442" s="8">
        <f t="shared" si="39"/>
        <v>1823324.8</v>
      </c>
      <c r="K442" s="8">
        <f t="shared" si="39"/>
        <v>3835954.97</v>
      </c>
      <c r="L442" s="8">
        <f t="shared" si="39"/>
        <v>4059535.42</v>
      </c>
      <c r="M442" s="8">
        <f t="shared" si="39"/>
        <v>5053650.5</v>
      </c>
      <c r="N442" s="8">
        <f t="shared" si="39"/>
        <v>6524462.6799999997</v>
      </c>
      <c r="O442" s="8">
        <f t="shared" si="39"/>
        <v>7127561.8600000003</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f t="shared" si="39"/>
        <v>1804370</v>
      </c>
      <c r="J443" s="8">
        <f t="shared" si="39"/>
        <v>2026987.28</v>
      </c>
      <c r="K443" s="8">
        <f t="shared" si="39"/>
        <v>3404307.62</v>
      </c>
      <c r="L443" s="8">
        <f t="shared" si="39"/>
        <v>3562363.92</v>
      </c>
      <c r="M443" s="8">
        <f t="shared" si="39"/>
        <v>4106181.18</v>
      </c>
      <c r="N443" s="8">
        <f t="shared" si="39"/>
        <v>6525831.2300000004</v>
      </c>
      <c r="O443" s="8">
        <f t="shared" si="39"/>
        <v>7460358.8700000001</v>
      </c>
      <c r="P443" s="6"/>
      <c r="Q443" s="9" t="s">
        <v>14</v>
      </c>
    </row>
    <row r="444" spans="1:17">
      <c r="B444" s="8" t="str">
        <f t="shared" si="39"/>
        <v/>
      </c>
      <c r="C444" s="8" t="str">
        <f t="shared" si="39"/>
        <v/>
      </c>
      <c r="D444" s="8" t="str">
        <f t="shared" si="39"/>
        <v/>
      </c>
      <c r="E444" s="8" t="str">
        <f t="shared" si="39"/>
        <v/>
      </c>
      <c r="F444" s="8" t="str">
        <f t="shared" si="39"/>
        <v/>
      </c>
      <c r="G444" s="8" t="str">
        <f t="shared" si="39"/>
        <v/>
      </c>
      <c r="H444" s="8">
        <f t="shared" si="39"/>
        <v>3860845.8</v>
      </c>
      <c r="I444" s="8">
        <f t="shared" si="39"/>
        <v>2637534.54</v>
      </c>
      <c r="J444" s="8">
        <f t="shared" si="39"/>
        <v>2836578.96</v>
      </c>
      <c r="K444" s="8">
        <f t="shared" si="39"/>
        <v>4879618.0599999996</v>
      </c>
      <c r="L444" s="8">
        <f t="shared" si="39"/>
        <v>4812085.95</v>
      </c>
      <c r="M444" s="8">
        <f t="shared" si="39"/>
        <v>5783517.25</v>
      </c>
      <c r="N444" s="8">
        <f>IFERROR(VLOOKUP($B$440,$4:$126,MATCH($Q444&amp;"/"&amp;N$348,$2:$2,0),FALSE),IFERROR(VLOOKUP($B$440,$4:$126,MATCH($Q443&amp;"/"&amp;N$348,$2:$2,0),FALSE),IFERROR(VLOOKUP($B$440,$4:$126,MATCH($Q442&amp;"/"&amp;N$348,$2:$2,0),FALSE),IFERROR(VLOOKUP($B$440,$4:$126,MATCH($Q441&amp;"/"&amp;N$348,$2:$2,0),FALSE),""))))</f>
        <v>5335889.46</v>
      </c>
      <c r="O444" s="8">
        <f>IFERROR(VLOOKUP($B$440,$4:$126,MATCH($Q444&amp;"/"&amp;O$348,$2:$2,0),FALSE),IFERROR(VLOOKUP($B$440,$4:$126,MATCH($Q443&amp;"/"&amp;O$348,$2:$2,0),FALSE),IFERROR(VLOOKUP($B$440,$4:$126,MATCH($Q442&amp;"/"&amp;O$348,$2:$2,0),FALSE),IFERROR(VLOOKUP($B$440,$4:$126,MATCH($Q441&amp;"/"&amp;O$348,$2:$2,0),FALSE),""))))</f>
        <v>10664989.119999999</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f t="shared" si="40"/>
        <v>0.88050827129276499</v>
      </c>
      <c r="I445" s="12">
        <f t="shared" si="40"/>
        <v>0.59919716219578378</v>
      </c>
      <c r="J445" s="12">
        <f t="shared" si="40"/>
        <v>0.58779151531387397</v>
      </c>
      <c r="K445" s="12">
        <f t="shared" si="40"/>
        <v>0.67984608545561498</v>
      </c>
      <c r="L445" s="12">
        <f t="shared" si="40"/>
        <v>0.63411892135277748</v>
      </c>
      <c r="M445" s="12">
        <f t="shared" si="40"/>
        <v>0.63141081354154649</v>
      </c>
      <c r="N445" s="12">
        <f>+N444/N$402</f>
        <v>0.5795647746149124</v>
      </c>
      <c r="O445" s="12">
        <f>+O444/O$402</f>
        <v>0.66799218038348707</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338027.62</v>
      </c>
      <c r="J448" s="8">
        <f t="shared" si="41"/>
        <v>624176.09</v>
      </c>
      <c r="K448" s="8">
        <f t="shared" si="41"/>
        <v>879494.35</v>
      </c>
      <c r="L448" s="8">
        <f t="shared" si="41"/>
        <v>1245811.51</v>
      </c>
      <c r="M448" s="8">
        <f t="shared" si="41"/>
        <v>1792167.74</v>
      </c>
      <c r="N448" s="8">
        <f t="shared" si="41"/>
        <v>2404181.08</v>
      </c>
      <c r="O448" s="8">
        <f t="shared" si="41"/>
        <v>3203941.33</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f t="shared" si="41"/>
        <v>399820.16</v>
      </c>
      <c r="J449" s="8">
        <f t="shared" si="41"/>
        <v>525029.78</v>
      </c>
      <c r="K449" s="8">
        <f t="shared" si="41"/>
        <v>705718.12</v>
      </c>
      <c r="L449" s="8">
        <f t="shared" si="41"/>
        <v>1041988.72</v>
      </c>
      <c r="M449" s="8">
        <f t="shared" si="41"/>
        <v>1482844.1599999999</v>
      </c>
      <c r="N449" s="8">
        <f t="shared" si="41"/>
        <v>1718691.48</v>
      </c>
      <c r="O449" s="8">
        <f t="shared" si="41"/>
        <v>2590991.19</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f t="shared" si="41"/>
        <v>430117</v>
      </c>
      <c r="J450" s="8">
        <f t="shared" si="41"/>
        <v>615781.88</v>
      </c>
      <c r="K450" s="8">
        <f t="shared" si="41"/>
        <v>856340.72</v>
      </c>
      <c r="L450" s="8">
        <f t="shared" si="41"/>
        <v>1277447.6399999999</v>
      </c>
      <c r="M450" s="8">
        <f t="shared" si="41"/>
        <v>1769832.5</v>
      </c>
      <c r="N450" s="8">
        <f t="shared" si="41"/>
        <v>2090979.08</v>
      </c>
      <c r="O450" s="8">
        <f t="shared" si="41"/>
        <v>3161498.19</v>
      </c>
      <c r="P450" s="6"/>
      <c r="Q450" s="9" t="s">
        <v>14</v>
      </c>
    </row>
    <row r="451" spans="1:18">
      <c r="B451" s="8" t="str">
        <f t="shared" si="41"/>
        <v/>
      </c>
      <c r="C451" s="8" t="str">
        <f t="shared" si="41"/>
        <v/>
      </c>
      <c r="D451" s="8" t="str">
        <f t="shared" si="41"/>
        <v/>
      </c>
      <c r="E451" s="8" t="str">
        <f t="shared" si="41"/>
        <v/>
      </c>
      <c r="F451" s="8" t="str">
        <f t="shared" si="41"/>
        <v/>
      </c>
      <c r="G451" s="8" t="str">
        <f t="shared" si="41"/>
        <v/>
      </c>
      <c r="H451" s="8">
        <f t="shared" si="41"/>
        <v>267024.69</v>
      </c>
      <c r="I451" s="8">
        <f t="shared" si="41"/>
        <v>535485.72</v>
      </c>
      <c r="J451" s="8">
        <f t="shared" si="41"/>
        <v>759898.97</v>
      </c>
      <c r="K451" s="8">
        <f t="shared" si="41"/>
        <v>1068667.1000000001</v>
      </c>
      <c r="L451" s="8">
        <f t="shared" si="41"/>
        <v>1542050.7</v>
      </c>
      <c r="M451" s="8">
        <f t="shared" si="41"/>
        <v>2145030.52</v>
      </c>
      <c r="N451" s="8">
        <f>IFERROR(VLOOKUP($B$447,$4:$126,MATCH($Q451&amp;"/"&amp;N$348,$2:$2,0),FALSE),IFERROR(VLOOKUP($B$447,$4:$126,MATCH($Q450&amp;"/"&amp;N$348,$2:$2,0),FALSE),IFERROR(VLOOKUP($B$447,$4:$126,MATCH($Q449&amp;"/"&amp;N$348,$2:$2,0),FALSE),IFERROR(VLOOKUP($B$447,$4:$126,MATCH($Q448&amp;"/"&amp;N$348,$2:$2,0),FALSE),""))))</f>
        <v>2638332.87</v>
      </c>
      <c r="O451" s="8">
        <f>IFERROR(VLOOKUP($B$447,$4:$126,MATCH($Q451&amp;"/"&amp;O$348,$2:$2,0),FALSE),IFERROR(VLOOKUP($B$447,$4:$126,MATCH($Q450&amp;"/"&amp;O$348,$2:$2,0),FALSE),IFERROR(VLOOKUP($B$447,$4:$126,MATCH($Q449&amp;"/"&amp;O$348,$2:$2,0),FALSE),IFERROR(VLOOKUP($B$447,$4:$126,MATCH($Q448&amp;"/"&amp;O$348,$2:$2,0),FALSE),""))))</f>
        <v>4069677.85</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f t="shared" si="42"/>
        <v>6.089791210630232E-2</v>
      </c>
      <c r="I452" s="12">
        <f t="shared" si="42"/>
        <v>0.1216520651973589</v>
      </c>
      <c r="J452" s="12">
        <f t="shared" si="42"/>
        <v>0.15746509205643688</v>
      </c>
      <c r="K452" s="12">
        <f t="shared" si="42"/>
        <v>0.14889057620017995</v>
      </c>
      <c r="L452" s="12">
        <f t="shared" si="42"/>
        <v>0.20320574834190056</v>
      </c>
      <c r="M452" s="12">
        <f t="shared" si="42"/>
        <v>0.23418197044448108</v>
      </c>
      <c r="N452" s="12">
        <f>+N451/N$402</f>
        <v>0.28656605550458031</v>
      </c>
      <c r="O452" s="12">
        <f>+O451/O$402</f>
        <v>0.25490068014995609</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593027.62</v>
      </c>
      <c r="J454" s="8">
        <f t="shared" si="43"/>
        <v>1852936.77</v>
      </c>
      <c r="K454" s="8">
        <f t="shared" si="43"/>
        <v>2108255.0299999998</v>
      </c>
      <c r="L454" s="8">
        <f t="shared" si="43"/>
        <v>2474572.19</v>
      </c>
      <c r="M454" s="8">
        <f t="shared" si="43"/>
        <v>3020928.43</v>
      </c>
      <c r="N454" s="8">
        <f t="shared" si="43"/>
        <v>3632941.77</v>
      </c>
      <c r="O454" s="8">
        <f t="shared" si="43"/>
        <v>4416296.67</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f t="shared" si="43"/>
        <v>654820.16</v>
      </c>
      <c r="J455" s="8">
        <f t="shared" si="43"/>
        <v>1753790.46</v>
      </c>
      <c r="K455" s="8">
        <f t="shared" si="43"/>
        <v>1934478.81</v>
      </c>
      <c r="L455" s="8">
        <f t="shared" si="43"/>
        <v>2270749.41</v>
      </c>
      <c r="M455" s="8">
        <f t="shared" si="43"/>
        <v>2711604.84</v>
      </c>
      <c r="N455" s="8">
        <f t="shared" si="43"/>
        <v>2929917.31</v>
      </c>
      <c r="O455" s="8">
        <f t="shared" si="43"/>
        <v>3801814.63</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f t="shared" si="43"/>
        <v>1658878</v>
      </c>
      <c r="J456" s="8">
        <f t="shared" si="43"/>
        <v>1844542.57</v>
      </c>
      <c r="K456" s="8">
        <f t="shared" si="43"/>
        <v>2085101.4</v>
      </c>
      <c r="L456" s="8">
        <f t="shared" si="43"/>
        <v>2506208.33</v>
      </c>
      <c r="M456" s="8">
        <f t="shared" si="43"/>
        <v>2998593.19</v>
      </c>
      <c r="N456" s="8">
        <f t="shared" si="43"/>
        <v>3303496</v>
      </c>
      <c r="O456" s="8">
        <f t="shared" si="43"/>
        <v>4375538.5</v>
      </c>
      <c r="P456" s="6"/>
      <c r="Q456" s="9" t="s">
        <v>14</v>
      </c>
    </row>
    <row r="457" spans="1:18">
      <c r="B457" s="8" t="str">
        <f t="shared" si="43"/>
        <v/>
      </c>
      <c r="C457" s="8" t="str">
        <f t="shared" si="43"/>
        <v/>
      </c>
      <c r="D457" s="8" t="str">
        <f t="shared" si="43"/>
        <v/>
      </c>
      <c r="E457" s="8" t="str">
        <f t="shared" si="43"/>
        <v/>
      </c>
      <c r="F457" s="8" t="str">
        <f t="shared" si="43"/>
        <v/>
      </c>
      <c r="G457" s="8" t="str">
        <f t="shared" si="43"/>
        <v/>
      </c>
      <c r="H457" s="8">
        <f t="shared" si="43"/>
        <v>522024.69</v>
      </c>
      <c r="I457" s="8">
        <f t="shared" si="43"/>
        <v>1764246.4</v>
      </c>
      <c r="J457" s="8">
        <f t="shared" si="43"/>
        <v>1988659.65</v>
      </c>
      <c r="K457" s="8">
        <f t="shared" si="43"/>
        <v>2297427.79</v>
      </c>
      <c r="L457" s="8">
        <f t="shared" si="43"/>
        <v>2770811.39</v>
      </c>
      <c r="M457" s="8">
        <f t="shared" si="43"/>
        <v>3373791.21</v>
      </c>
      <c r="N457" s="8">
        <f>IFERROR(VLOOKUP($B$453,$4:$126,MATCH($Q457&amp;"/"&amp;N$348,$2:$2,0),FALSE),IFERROR(VLOOKUP($B$453,$4:$126,MATCH($Q456&amp;"/"&amp;N$348,$2:$2,0),FALSE),IFERROR(VLOOKUP($B$453,$4:$126,MATCH($Q455&amp;"/"&amp;N$348,$2:$2,0),FALSE),IFERROR(VLOOKUP($B$453,$4:$126,MATCH($Q454&amp;"/"&amp;N$348,$2:$2,0),FALSE),""))))</f>
        <v>3852293.78</v>
      </c>
      <c r="O457" s="8">
        <f>IFERROR(VLOOKUP($B$453,$4:$126,MATCH($Q457&amp;"/"&amp;O$348,$2:$2,0),FALSE),IFERROR(VLOOKUP($B$453,$4:$126,MATCH($Q456&amp;"/"&amp;O$348,$2:$2,0),FALSE),IFERROR(VLOOKUP($B$453,$4:$126,MATCH($Q455&amp;"/"&amp;O$348,$2:$2,0),FALSE),IFERROR(VLOOKUP($B$453,$4:$126,MATCH($Q454&amp;"/"&amp;O$348,$2:$2,0),FALSE),""))))</f>
        <v>5284862.49</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f t="shared" si="44"/>
        <v>0.11905346164408885</v>
      </c>
      <c r="I458" s="12">
        <f t="shared" si="44"/>
        <v>0.40080287869675724</v>
      </c>
      <c r="J458" s="12">
        <f t="shared" si="44"/>
        <v>0.4120869842160354</v>
      </c>
      <c r="K458" s="12">
        <f t="shared" si="44"/>
        <v>0.32008597198454602</v>
      </c>
      <c r="L458" s="12">
        <f t="shared" si="44"/>
        <v>0.36512729576220271</v>
      </c>
      <c r="M458" s="12">
        <f t="shared" si="44"/>
        <v>0.36833092399359896</v>
      </c>
      <c r="N458" s="12">
        <f>+N457/N$402</f>
        <v>0.41842204436448893</v>
      </c>
      <c r="O458" s="12">
        <f>+O457/O$402</f>
        <v>0.33101269752837825</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3954022.15</v>
      </c>
      <c r="J461" s="7">
        <f t="shared" si="45"/>
        <v>3979439.39</v>
      </c>
      <c r="K461" s="7">
        <f t="shared" si="45"/>
        <v>4899061.03</v>
      </c>
      <c r="L461" s="7">
        <f t="shared" si="45"/>
        <v>6433574.7300000004</v>
      </c>
      <c r="M461" s="7">
        <f t="shared" si="45"/>
        <v>7618383.4699999997</v>
      </c>
      <c r="N461" s="7">
        <f t="shared" si="45"/>
        <v>8143237.04</v>
      </c>
      <c r="O461" s="7">
        <f t="shared" si="45"/>
        <v>11963321.9</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f t="shared" si="45"/>
        <v>3318812.33</v>
      </c>
      <c r="J462" s="7">
        <f t="shared" si="45"/>
        <v>3873489.99</v>
      </c>
      <c r="K462" s="7">
        <f t="shared" si="45"/>
        <v>4966989.67</v>
      </c>
      <c r="L462" s="7">
        <f t="shared" si="45"/>
        <v>6741474.1500000004</v>
      </c>
      <c r="M462" s="7">
        <f t="shared" si="45"/>
        <v>7751360.0800000001</v>
      </c>
      <c r="N462" s="7">
        <f t="shared" si="45"/>
        <v>7744842.54</v>
      </c>
      <c r="O462" s="7">
        <f t="shared" si="45"/>
        <v>11535333.050000001</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f t="shared" si="45"/>
        <v>3323356</v>
      </c>
      <c r="J463" s="7">
        <f t="shared" si="45"/>
        <v>3920904.32</v>
      </c>
      <c r="K463" s="7">
        <f t="shared" si="45"/>
        <v>5513984.5099999998</v>
      </c>
      <c r="L463" s="7">
        <f t="shared" si="45"/>
        <v>6657063.8700000001</v>
      </c>
      <c r="M463" s="7">
        <f t="shared" si="45"/>
        <v>7617233.25</v>
      </c>
      <c r="N463" s="7">
        <f t="shared" si="45"/>
        <v>8974016.4700000007</v>
      </c>
      <c r="O463" s="7">
        <f t="shared" si="45"/>
        <v>10069312.83</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f t="shared" si="45"/>
        <v>3520026.87</v>
      </c>
      <c r="I464" s="18">
        <f t="shared" si="45"/>
        <v>4369569.95</v>
      </c>
      <c r="J464" s="18">
        <f t="shared" si="45"/>
        <v>5362430.5999999996</v>
      </c>
      <c r="K464" s="18">
        <f t="shared" si="45"/>
        <v>7151126.2000000002</v>
      </c>
      <c r="L464" s="18">
        <f t="shared" si="45"/>
        <v>8078022.04</v>
      </c>
      <c r="M464" s="18">
        <f t="shared" si="45"/>
        <v>10366785.83</v>
      </c>
      <c r="N464" s="18">
        <f t="shared" si="45"/>
        <v>12444011.460000001</v>
      </c>
      <c r="O464" s="18">
        <f t="shared" si="45"/>
        <v>17558475.16</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3520026.87</v>
      </c>
      <c r="I465" s="16">
        <f t="shared" si="46"/>
        <v>14965760.43</v>
      </c>
      <c r="J465" s="16">
        <f t="shared" si="46"/>
        <v>17136264.300000001</v>
      </c>
      <c r="K465" s="16">
        <f t="shared" si="46"/>
        <v>22531161.41</v>
      </c>
      <c r="L465" s="16">
        <f t="shared" si="46"/>
        <v>27910134.789999999</v>
      </c>
      <c r="M465" s="16">
        <f t="shared" si="46"/>
        <v>33353762.630000003</v>
      </c>
      <c r="N465" s="16">
        <f>IF(N462="",N461*4,IF(N463="",(N462+N461)*2,IF(N464="",((N463+N462+N461)/3)*4,SUM(N461:N464))))</f>
        <v>37306107.510000005</v>
      </c>
      <c r="O465" s="16">
        <f>IF(O462="",O461*4,IF(O463="",(O462+O461)*2,IF(O464="",((O463+O462+O461)/3)*4,SUM(O461:O464))))</f>
        <v>51126442.939999998</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f t="shared" si="47"/>
        <v>3.2516040310794558</v>
      </c>
      <c r="J466" s="20">
        <f t="shared" si="47"/>
        <v>0.14503131198392438</v>
      </c>
      <c r="K466" s="20">
        <f t="shared" si="47"/>
        <v>0.31482340698958522</v>
      </c>
      <c r="L466" s="20">
        <f t="shared" si="47"/>
        <v>0.23873484735734274</v>
      </c>
      <c r="M466" s="20">
        <f t="shared" si="47"/>
        <v>0.19504125941915618</v>
      </c>
      <c r="N466" s="12">
        <f>N465/M465-1</f>
        <v>0.11849772164670469</v>
      </c>
      <c r="O466" s="12">
        <f>O465/N465-1</f>
        <v>0.37045771731332233</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3838.37</v>
      </c>
      <c r="J468" s="7">
        <f t="shared" si="48"/>
        <v>4895.1400000000003</v>
      </c>
      <c r="K468" s="7">
        <f t="shared" si="48"/>
        <v>12070.37</v>
      </c>
      <c r="L468" s="7">
        <f t="shared" si="48"/>
        <v>17882.21</v>
      </c>
      <c r="M468" s="7">
        <f t="shared" si="48"/>
        <v>10210.17</v>
      </c>
      <c r="N468" s="7">
        <f t="shared" si="48"/>
        <v>3261.08</v>
      </c>
      <c r="O468" s="7">
        <f t="shared" si="48"/>
        <v>2542.06</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f t="shared" si="48"/>
        <v>5501.47</v>
      </c>
      <c r="J469" s="7">
        <f t="shared" si="48"/>
        <v>22945.33</v>
      </c>
      <c r="K469" s="7">
        <f t="shared" si="48"/>
        <v>5273.81</v>
      </c>
      <c r="L469" s="7">
        <f t="shared" si="48"/>
        <v>13474.43</v>
      </c>
      <c r="M469" s="7">
        <f t="shared" si="48"/>
        <v>13500.17</v>
      </c>
      <c r="N469" s="7">
        <f t="shared" si="48"/>
        <v>22070.9</v>
      </c>
      <c r="O469" s="7">
        <f t="shared" si="48"/>
        <v>3964.12</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f t="shared" si="48"/>
        <v>3478</v>
      </c>
      <c r="J470" s="7">
        <f t="shared" si="48"/>
        <v>20484.89</v>
      </c>
      <c r="K470" s="7">
        <f t="shared" si="48"/>
        <v>5963.46</v>
      </c>
      <c r="L470" s="7">
        <f t="shared" si="48"/>
        <v>7932.84</v>
      </c>
      <c r="M470" s="7">
        <f t="shared" si="48"/>
        <v>8028.12</v>
      </c>
      <c r="N470" s="7">
        <f t="shared" si="48"/>
        <v>9872.24</v>
      </c>
      <c r="O470" s="7">
        <f t="shared" si="48"/>
        <v>6476.11</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f t="shared" si="48"/>
        <v>4737.8500000000004</v>
      </c>
      <c r="I471" s="18">
        <f t="shared" si="48"/>
        <v>13152.25</v>
      </c>
      <c r="J471" s="18">
        <f t="shared" si="48"/>
        <v>23627</v>
      </c>
      <c r="K471" s="18">
        <f t="shared" si="48"/>
        <v>12054.78</v>
      </c>
      <c r="L471" s="18">
        <f t="shared" si="48"/>
        <v>13695.17</v>
      </c>
      <c r="M471" s="18">
        <f t="shared" si="48"/>
        <v>4691.76</v>
      </c>
      <c r="N471" s="18">
        <f t="shared" si="48"/>
        <v>11586.91</v>
      </c>
      <c r="O471" s="18">
        <f t="shared" si="48"/>
        <v>15235.5</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4737.8500000000004</v>
      </c>
      <c r="I472" s="112">
        <f t="shared" si="49"/>
        <v>25970.09</v>
      </c>
      <c r="J472" s="112">
        <f t="shared" si="49"/>
        <v>71952.36</v>
      </c>
      <c r="K472" s="112">
        <f t="shared" si="49"/>
        <v>35362.42</v>
      </c>
      <c r="L472" s="112">
        <f t="shared" si="49"/>
        <v>52984.649999999994</v>
      </c>
      <c r="M472" s="112">
        <f t="shared" si="49"/>
        <v>36430.22</v>
      </c>
      <c r="N472" s="112">
        <f>IF(N469="",N468*4,IF(N470="",(N469+N468)*2,IF(N471="",((N470+N469+N468)/3)*4,SUM(N468:N471))))</f>
        <v>46791.130000000005</v>
      </c>
      <c r="O472" s="112">
        <f>IF(O469="",O468*4,IF(O470="",(O469+O468)*2,IF(O471="",((O470+O469+O468)/3)*4,SUM(O468:O471))))</f>
        <v>28217.79</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904.73</v>
      </c>
      <c r="J474" s="7">
        <f t="shared" si="50"/>
        <v>0</v>
      </c>
      <c r="K474" s="7">
        <f t="shared" si="50"/>
        <v>0</v>
      </c>
      <c r="L474" s="7">
        <f t="shared" si="50"/>
        <v>0</v>
      </c>
      <c r="M474" s="7">
        <f t="shared" si="50"/>
        <v>0</v>
      </c>
      <c r="N474" s="7">
        <f t="shared" si="50"/>
        <v>0</v>
      </c>
      <c r="O474" s="7">
        <f t="shared" si="50"/>
        <v>0</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f t="shared" si="50"/>
        <v>1264.51</v>
      </c>
      <c r="J475" s="7">
        <f t="shared" si="50"/>
        <v>0</v>
      </c>
      <c r="K475" s="7">
        <f t="shared" si="50"/>
        <v>0</v>
      </c>
      <c r="L475" s="7">
        <f t="shared" si="50"/>
        <v>0</v>
      </c>
      <c r="M475" s="7">
        <f t="shared" si="50"/>
        <v>0</v>
      </c>
      <c r="N475" s="7">
        <f t="shared" si="50"/>
        <v>0</v>
      </c>
      <c r="O475" s="7">
        <f t="shared" si="50"/>
        <v>0</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f t="shared" si="50"/>
        <v>1402</v>
      </c>
      <c r="J476" s="7">
        <f t="shared" si="50"/>
        <v>0</v>
      </c>
      <c r="K476" s="7">
        <f t="shared" si="50"/>
        <v>0</v>
      </c>
      <c r="L476" s="7">
        <f t="shared" si="50"/>
        <v>0</v>
      </c>
      <c r="M476" s="7">
        <f t="shared" si="50"/>
        <v>0</v>
      </c>
      <c r="N476" s="7">
        <f t="shared" si="50"/>
        <v>0</v>
      </c>
      <c r="O476" s="7">
        <f t="shared" si="50"/>
        <v>0</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f t="shared" si="50"/>
        <v>850.04</v>
      </c>
      <c r="I477" s="18">
        <f t="shared" si="50"/>
        <v>0</v>
      </c>
      <c r="J477" s="18">
        <f t="shared" si="50"/>
        <v>0</v>
      </c>
      <c r="K477" s="18">
        <f t="shared" si="50"/>
        <v>0</v>
      </c>
      <c r="L477" s="18">
        <f t="shared" si="50"/>
        <v>0</v>
      </c>
      <c r="M477" s="18">
        <f t="shared" si="50"/>
        <v>0</v>
      </c>
      <c r="N477" s="18">
        <f t="shared" si="50"/>
        <v>0</v>
      </c>
      <c r="O477" s="18">
        <f t="shared" si="50"/>
        <v>0</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850.04</v>
      </c>
      <c r="I478" s="112">
        <f t="shared" si="51"/>
        <v>3571.24</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f t="shared" si="52"/>
        <v>0</v>
      </c>
      <c r="J480" s="7">
        <f t="shared" si="52"/>
        <v>0</v>
      </c>
      <c r="K480" s="7">
        <f t="shared" si="52"/>
        <v>0</v>
      </c>
      <c r="L480" s="7">
        <f t="shared" si="52"/>
        <v>8084.98</v>
      </c>
      <c r="M480" s="7">
        <f t="shared" si="52"/>
        <v>7310.27</v>
      </c>
      <c r="N480" s="7">
        <f t="shared" si="52"/>
        <v>49083.59</v>
      </c>
      <c r="O480" s="7">
        <f t="shared" si="52"/>
        <v>23112.44</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f t="shared" si="52"/>
        <v>0</v>
      </c>
      <c r="J481" s="7">
        <f t="shared" si="52"/>
        <v>0</v>
      </c>
      <c r="K481" s="7">
        <f t="shared" si="52"/>
        <v>0</v>
      </c>
      <c r="L481" s="7">
        <f t="shared" si="52"/>
        <v>1176.8399999999999</v>
      </c>
      <c r="M481" s="7">
        <f t="shared" si="52"/>
        <v>4485.5600000000004</v>
      </c>
      <c r="N481" s="7">
        <f t="shared" si="52"/>
        <v>6833.54</v>
      </c>
      <c r="O481" s="7">
        <f t="shared" si="52"/>
        <v>23077.34</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f t="shared" si="52"/>
        <v>0</v>
      </c>
      <c r="J482" s="7">
        <f t="shared" si="52"/>
        <v>0</v>
      </c>
      <c r="K482" s="7">
        <f t="shared" si="52"/>
        <v>8081.3</v>
      </c>
      <c r="L482" s="7">
        <f t="shared" si="52"/>
        <v>1344.52</v>
      </c>
      <c r="M482" s="7">
        <f t="shared" si="52"/>
        <v>9954.75</v>
      </c>
      <c r="N482" s="7">
        <f t="shared" si="52"/>
        <v>24629.25</v>
      </c>
      <c r="O482" s="7">
        <f t="shared" si="52"/>
        <v>22699.56</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f t="shared" si="52"/>
        <v>0</v>
      </c>
      <c r="I483" s="18">
        <f t="shared" si="52"/>
        <v>0</v>
      </c>
      <c r="J483" s="18">
        <f t="shared" si="52"/>
        <v>0</v>
      </c>
      <c r="K483" s="18">
        <f t="shared" si="52"/>
        <v>6735.21</v>
      </c>
      <c r="L483" s="18">
        <f t="shared" si="52"/>
        <v>846.98</v>
      </c>
      <c r="M483" s="18">
        <f t="shared" si="52"/>
        <v>16826.13</v>
      </c>
      <c r="N483" s="18">
        <f t="shared" si="52"/>
        <v>20458.63</v>
      </c>
      <c r="O483" s="18">
        <f t="shared" si="52"/>
        <v>27586.73</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14816.51</v>
      </c>
      <c r="L484" s="112">
        <f t="shared" si="53"/>
        <v>11453.32</v>
      </c>
      <c r="M484" s="112">
        <f t="shared" si="53"/>
        <v>38576.710000000006</v>
      </c>
      <c r="N484" s="112">
        <f>IF(N481="",N480*4,IF(N482="",(N481+N480)*2,IF(N483="",((N482+N481+N480)/3)*4,SUM(N480:N483))))</f>
        <v>101005.01000000001</v>
      </c>
      <c r="O484" s="112">
        <f>IF(O481="",O480*4,IF(O482="",(O481+O480)*2,IF(O483="",((O482+O481+O480)/3)*4,SUM(O480:O483))))</f>
        <v>96476.069999999992</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f t="shared" si="54"/>
        <v>344.35</v>
      </c>
      <c r="J486" s="7">
        <f t="shared" si="54"/>
        <v>1431.95</v>
      </c>
      <c r="K486" s="7">
        <f t="shared" si="54"/>
        <v>2137.91</v>
      </c>
      <c r="L486" s="7">
        <f t="shared" si="54"/>
        <v>6550.9</v>
      </c>
      <c r="M486" s="7">
        <f t="shared" si="54"/>
        <v>-683.79</v>
      </c>
      <c r="N486" s="7">
        <f t="shared" si="54"/>
        <v>12.52</v>
      </c>
      <c r="O486" s="7">
        <f t="shared" si="54"/>
        <v>3904.49</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f t="shared" si="54"/>
        <v>-1537.74</v>
      </c>
      <c r="J487" s="7">
        <f t="shared" si="54"/>
        <v>805.09</v>
      </c>
      <c r="K487" s="7">
        <f t="shared" si="54"/>
        <v>721.67</v>
      </c>
      <c r="L487" s="7">
        <f t="shared" si="54"/>
        <v>156.4</v>
      </c>
      <c r="M487" s="7">
        <f t="shared" si="54"/>
        <v>-193.29</v>
      </c>
      <c r="N487" s="7">
        <f t="shared" si="54"/>
        <v>1355.05</v>
      </c>
      <c r="O487" s="7">
        <f t="shared" si="54"/>
        <v>-255.3</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f t="shared" si="54"/>
        <v>-2417</v>
      </c>
      <c r="J488" s="7">
        <f t="shared" si="54"/>
        <v>543.19000000000005</v>
      </c>
      <c r="K488" s="7">
        <f t="shared" si="54"/>
        <v>1256.48</v>
      </c>
      <c r="L488" s="7">
        <f t="shared" si="54"/>
        <v>2257.64</v>
      </c>
      <c r="M488" s="7">
        <f t="shared" si="54"/>
        <v>168.18</v>
      </c>
      <c r="N488" s="7">
        <f t="shared" si="54"/>
        <v>-751.66</v>
      </c>
      <c r="O488" s="7">
        <f t="shared" si="54"/>
        <v>10322.64</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f t="shared" si="54"/>
        <v>0</v>
      </c>
      <c r="I489" s="18">
        <f t="shared" si="54"/>
        <v>562.99</v>
      </c>
      <c r="J489" s="18">
        <f t="shared" si="54"/>
        <v>599.5</v>
      </c>
      <c r="K489" s="18">
        <f t="shared" si="54"/>
        <v>3103.81</v>
      </c>
      <c r="L489" s="18">
        <f t="shared" si="54"/>
        <v>-1297.8800000000001</v>
      </c>
      <c r="M489" s="18">
        <f t="shared" si="54"/>
        <v>4.53</v>
      </c>
      <c r="N489" s="18">
        <f t="shared" si="54"/>
        <v>3682.15</v>
      </c>
      <c r="O489" s="18">
        <f t="shared" si="54"/>
        <v>7954.13</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-3047.3999999999996</v>
      </c>
      <c r="J490" s="112">
        <f t="shared" si="55"/>
        <v>3379.73</v>
      </c>
      <c r="K490" s="112">
        <f t="shared" si="55"/>
        <v>7219.869999999999</v>
      </c>
      <c r="L490" s="112">
        <f t="shared" si="55"/>
        <v>7667.0599999999986</v>
      </c>
      <c r="M490" s="112">
        <f t="shared" si="55"/>
        <v>-704.36999999999989</v>
      </c>
      <c r="N490" s="112">
        <f>IF(N487="",N486*4,IF(N488="",(N487+N486)*2,IF(N489="",((N488+N487+N486)/3)*4,SUM(N486:N489))))</f>
        <v>4298.0600000000004</v>
      </c>
      <c r="O490" s="112">
        <f>IF(O487="",O486*4,IF(O488="",(O487+O486)*2,IF(O489="",((O488+O487+O486)/3)*4,SUM(O486:O489))))</f>
        <v>21925.96</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3958765.25</v>
      </c>
      <c r="J492" s="7">
        <f t="shared" si="56"/>
        <v>3984334.53</v>
      </c>
      <c r="K492" s="7">
        <f t="shared" si="56"/>
        <v>4911131.4000000004</v>
      </c>
      <c r="L492" s="7">
        <f t="shared" si="56"/>
        <v>6451456.9400000004</v>
      </c>
      <c r="M492" s="7">
        <f t="shared" si="56"/>
        <v>7628593.6399999997</v>
      </c>
      <c r="N492" s="7">
        <f t="shared" si="56"/>
        <v>8146498.1200000001</v>
      </c>
      <c r="O492" s="7">
        <f t="shared" si="56"/>
        <v>11965863.970000001</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f t="shared" si="56"/>
        <v>3325578.31</v>
      </c>
      <c r="J493" s="7">
        <f t="shared" si="56"/>
        <v>3896435.31</v>
      </c>
      <c r="K493" s="7">
        <f t="shared" si="56"/>
        <v>4972263.4800000004</v>
      </c>
      <c r="L493" s="7">
        <f t="shared" si="56"/>
        <v>6754948.5800000001</v>
      </c>
      <c r="M493" s="7">
        <f t="shared" si="56"/>
        <v>7764860.25</v>
      </c>
      <c r="N493" s="7">
        <f t="shared" si="56"/>
        <v>7766913.4500000002</v>
      </c>
      <c r="O493" s="7">
        <f t="shared" si="56"/>
        <v>11539297.17</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f t="shared" si="56"/>
        <v>3328236</v>
      </c>
      <c r="J494" s="7">
        <f t="shared" si="56"/>
        <v>3941389.21</v>
      </c>
      <c r="K494" s="7">
        <f t="shared" si="56"/>
        <v>5519947.96</v>
      </c>
      <c r="L494" s="7">
        <f t="shared" si="56"/>
        <v>6664996.7000000002</v>
      </c>
      <c r="M494" s="7">
        <f t="shared" si="56"/>
        <v>7625261.3700000001</v>
      </c>
      <c r="N494" s="7">
        <f t="shared" si="56"/>
        <v>8983888.7100000009</v>
      </c>
      <c r="O494" s="7">
        <f t="shared" si="56"/>
        <v>10075788.939999999</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f t="shared" si="56"/>
        <v>3525614.76</v>
      </c>
      <c r="I495" s="7">
        <f t="shared" si="56"/>
        <v>4379151.2</v>
      </c>
      <c r="J495" s="7">
        <f t="shared" si="56"/>
        <v>5386057.5899999999</v>
      </c>
      <c r="K495" s="7">
        <f t="shared" si="56"/>
        <v>7163180.9900000002</v>
      </c>
      <c r="L495" s="7">
        <f t="shared" si="56"/>
        <v>8091717.2000000002</v>
      </c>
      <c r="M495" s="7">
        <f t="shared" si="56"/>
        <v>10371477.59</v>
      </c>
      <c r="N495" s="7">
        <f t="shared" si="56"/>
        <v>12455598.380000001</v>
      </c>
      <c r="O495" s="7">
        <f t="shared" si="56"/>
        <v>17573710.66</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3525614.76</v>
      </c>
      <c r="I496" s="16">
        <f t="shared" si="57"/>
        <v>14991730.760000002</v>
      </c>
      <c r="J496" s="16">
        <f t="shared" si="57"/>
        <v>17208216.640000001</v>
      </c>
      <c r="K496" s="16">
        <f t="shared" si="57"/>
        <v>22566523.829999998</v>
      </c>
      <c r="L496" s="16">
        <f t="shared" si="57"/>
        <v>27963119.419999998</v>
      </c>
      <c r="M496" s="16">
        <f t="shared" si="57"/>
        <v>33390192.850000001</v>
      </c>
      <c r="N496" s="16">
        <f>IF(N493="",N492*4,IF(N494="",(N493+N492)*2,IF(N495="",((N494+N493+N492)/3)*4,SUM(N492:N495))))</f>
        <v>37352898.660000004</v>
      </c>
      <c r="O496" s="16">
        <f>IF(O493="",O492*4,IF(O494="",(O493+O492)*2,IF(O495="",((O494+O493+O492)/3)*4,SUM(O492:O495))))</f>
        <v>51154660.739999995</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3451012.53</v>
      </c>
      <c r="J499" s="7">
        <f t="shared" si="58"/>
        <v>3444976.25</v>
      </c>
      <c r="K499" s="7">
        <f t="shared" si="58"/>
        <v>4234282.45</v>
      </c>
      <c r="L499" s="7">
        <f t="shared" si="58"/>
        <v>5646996.0300000003</v>
      </c>
      <c r="M499" s="7">
        <f t="shared" si="58"/>
        <v>6621197.9199999999</v>
      </c>
      <c r="N499" s="7">
        <f t="shared" si="58"/>
        <v>7020186</v>
      </c>
      <c r="O499" s="7">
        <f t="shared" si="58"/>
        <v>10405065.630000001</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f t="shared" si="58"/>
        <v>2886623.39</v>
      </c>
      <c r="J500" s="7">
        <f t="shared" si="58"/>
        <v>3335727.06</v>
      </c>
      <c r="K500" s="7">
        <f t="shared" si="58"/>
        <v>4250300.29</v>
      </c>
      <c r="L500" s="7">
        <f t="shared" si="58"/>
        <v>5851135.79</v>
      </c>
      <c r="M500" s="7">
        <f t="shared" si="58"/>
        <v>6686740.5999999996</v>
      </c>
      <c r="N500" s="7">
        <f t="shared" si="58"/>
        <v>6799138.1699999999</v>
      </c>
      <c r="O500" s="7">
        <f t="shared" si="58"/>
        <v>9985634.4900000002</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f t="shared" si="58"/>
        <v>2915251</v>
      </c>
      <c r="J501" s="7">
        <f t="shared" si="58"/>
        <v>3377914.41</v>
      </c>
      <c r="K501" s="7">
        <f t="shared" si="58"/>
        <v>4753715.41</v>
      </c>
      <c r="L501" s="7">
        <f t="shared" si="58"/>
        <v>5728799.0899999999</v>
      </c>
      <c r="M501" s="7">
        <f t="shared" si="58"/>
        <v>6550016.1200000001</v>
      </c>
      <c r="N501" s="7">
        <f t="shared" si="58"/>
        <v>7832782.2999999998</v>
      </c>
      <c r="O501" s="7">
        <f t="shared" si="58"/>
        <v>8563360.1500000004</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f t="shared" si="58"/>
        <v>3099846.76</v>
      </c>
      <c r="I502" s="18">
        <f t="shared" si="58"/>
        <v>3822161.93</v>
      </c>
      <c r="J502" s="18">
        <f t="shared" si="58"/>
        <v>4611086.8499999996</v>
      </c>
      <c r="K502" s="18">
        <f t="shared" si="58"/>
        <v>6249886.7400000002</v>
      </c>
      <c r="L502" s="18">
        <f t="shared" si="58"/>
        <v>7059717.3099999996</v>
      </c>
      <c r="M502" s="18">
        <f t="shared" si="58"/>
        <v>9088268.2300000004</v>
      </c>
      <c r="N502" s="18">
        <f t="shared" si="58"/>
        <v>10943791.109999999</v>
      </c>
      <c r="O502" s="18">
        <f t="shared" si="58"/>
        <v>15326442.99</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3099846.76</v>
      </c>
      <c r="I503" s="18">
        <f t="shared" si="59"/>
        <v>13075048.85</v>
      </c>
      <c r="J503" s="18">
        <f t="shared" si="59"/>
        <v>14769704.57</v>
      </c>
      <c r="K503" s="18">
        <f t="shared" si="59"/>
        <v>19488184.890000001</v>
      </c>
      <c r="L503" s="18">
        <f t="shared" si="59"/>
        <v>24286648.219999999</v>
      </c>
      <c r="M503" s="18">
        <f t="shared" si="59"/>
        <v>28946222.870000001</v>
      </c>
      <c r="N503" s="18">
        <f>IF(N500="",N499*4,IF(N501="",(N500+N499)*2,IF(N502="",((N501+N500+N499)/3)*4,SUM(N499:N502))))</f>
        <v>32595897.579999998</v>
      </c>
      <c r="O503" s="18">
        <f>IF(O500="",O499*4,IF(O501="",(O500+O499)*2,IF(O502="",((O501+O500+O499)/3)*4,SUM(O499:O502))))</f>
        <v>44280503.260000005</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f t="shared" si="60"/>
        <v>0.8806315617698679</v>
      </c>
      <c r="I504" s="22">
        <f t="shared" si="60"/>
        <v>0.87366418239530774</v>
      </c>
      <c r="J504" s="22">
        <f t="shared" si="60"/>
        <v>0.86189757063912698</v>
      </c>
      <c r="K504" s="22">
        <f t="shared" si="60"/>
        <v>0.86494364561919845</v>
      </c>
      <c r="L504" s="22">
        <f t="shared" si="60"/>
        <v>0.87017308955103045</v>
      </c>
      <c r="M504" s="22">
        <f t="shared" si="60"/>
        <v>0.86785479620714079</v>
      </c>
      <c r="N504" s="23">
        <f t="shared" si="60"/>
        <v>0.87374158698445226</v>
      </c>
      <c r="O504" s="23">
        <f t="shared" si="60"/>
        <v>0.86609786861108018</v>
      </c>
      <c r="P504" s="6"/>
      <c r="Q504" s="11" t="s">
        <v>390</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f t="shared" si="61"/>
        <v>3.2179661971419522</v>
      </c>
      <c r="J505" s="10">
        <f t="shared" si="61"/>
        <v>0.12960989587430882</v>
      </c>
      <c r="K505" s="10">
        <f t="shared" si="61"/>
        <v>0.31947018964645402</v>
      </c>
      <c r="L505" s="10">
        <f t="shared" si="61"/>
        <v>0.24622423058302578</v>
      </c>
      <c r="M505" s="10">
        <f t="shared" si="61"/>
        <v>0.19185746043634189</v>
      </c>
      <c r="N505" s="10">
        <f>N503/M503-1</f>
        <v>0.12608466142166463</v>
      </c>
      <c r="O505" s="10">
        <f>O503/N503-1</f>
        <v>0.35846859720069135</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503009.62000000011</v>
      </c>
      <c r="J507" s="16">
        <f t="shared" si="62"/>
        <v>534463.14000000013</v>
      </c>
      <c r="K507" s="16">
        <f t="shared" si="62"/>
        <v>664778.58000000007</v>
      </c>
      <c r="L507" s="16">
        <f t="shared" si="62"/>
        <v>786578.70000000019</v>
      </c>
      <c r="M507" s="16">
        <f t="shared" si="62"/>
        <v>997185.54999999981</v>
      </c>
      <c r="N507" s="16">
        <f t="shared" si="62"/>
        <v>1123051.04</v>
      </c>
      <c r="O507" s="16">
        <f t="shared" si="62"/>
        <v>1558256.2699999996</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f t="shared" si="62"/>
        <v>432188.93999999994</v>
      </c>
      <c r="J508" s="7">
        <f t="shared" si="62"/>
        <v>537762.93000000017</v>
      </c>
      <c r="K508" s="7">
        <f t="shared" si="62"/>
        <v>716689.37999999989</v>
      </c>
      <c r="L508" s="7">
        <f t="shared" si="62"/>
        <v>890338.36000000034</v>
      </c>
      <c r="M508" s="7">
        <f t="shared" si="62"/>
        <v>1064619.4800000004</v>
      </c>
      <c r="N508" s="7">
        <f t="shared" si="62"/>
        <v>945704.37000000011</v>
      </c>
      <c r="O508" s="7">
        <f t="shared" si="62"/>
        <v>1549698.5600000005</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f t="shared" si="62"/>
        <v>408105</v>
      </c>
      <c r="J509" s="7">
        <f t="shared" si="62"/>
        <v>542989.90999999968</v>
      </c>
      <c r="K509" s="7">
        <f t="shared" si="62"/>
        <v>760269.09999999963</v>
      </c>
      <c r="L509" s="7">
        <f t="shared" si="62"/>
        <v>928264.78000000026</v>
      </c>
      <c r="M509" s="7">
        <f t="shared" si="62"/>
        <v>1067217.1299999999</v>
      </c>
      <c r="N509" s="7">
        <f t="shared" si="62"/>
        <v>1141234.1700000009</v>
      </c>
      <c r="O509" s="7">
        <f t="shared" si="62"/>
        <v>1505952.6799999997</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f t="shared" si="62"/>
        <v>420180.11000000034</v>
      </c>
      <c r="I510" s="18">
        <f t="shared" si="62"/>
        <v>547408.02</v>
      </c>
      <c r="J510" s="18">
        <f t="shared" si="62"/>
        <v>751343.75</v>
      </c>
      <c r="K510" s="18">
        <f t="shared" si="62"/>
        <v>901239.46</v>
      </c>
      <c r="L510" s="18">
        <f t="shared" si="62"/>
        <v>1018304.7300000004</v>
      </c>
      <c r="M510" s="18">
        <f t="shared" si="62"/>
        <v>1278517.5999999996</v>
      </c>
      <c r="N510" s="18">
        <f t="shared" si="62"/>
        <v>1500220.3500000015</v>
      </c>
      <c r="O510" s="18">
        <f t="shared" si="62"/>
        <v>2232032.17</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420180.11000000034</v>
      </c>
      <c r="I511" s="16">
        <f t="shared" si="62"/>
        <v>1890711.58</v>
      </c>
      <c r="J511" s="16">
        <f t="shared" si="62"/>
        <v>2366559.7300000004</v>
      </c>
      <c r="K511" s="16">
        <f t="shared" si="62"/>
        <v>3042976.5199999996</v>
      </c>
      <c r="L511" s="16">
        <f t="shared" si="62"/>
        <v>3623486.5700000003</v>
      </c>
      <c r="M511" s="16">
        <f t="shared" si="62"/>
        <v>4407539.7600000016</v>
      </c>
      <c r="N511" s="16">
        <f t="shared" si="62"/>
        <v>4710209.9300000072</v>
      </c>
      <c r="O511" s="16">
        <f t="shared" si="62"/>
        <v>6845939.6799999923</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f t="shared" si="63"/>
        <v>0.11936843823013213</v>
      </c>
      <c r="I512" s="10">
        <f t="shared" si="63"/>
        <v>0.1263358176046922</v>
      </c>
      <c r="J512" s="10">
        <f t="shared" si="63"/>
        <v>0.13810242936087302</v>
      </c>
      <c r="K512" s="10">
        <f t="shared" si="63"/>
        <v>0.13505635438080152</v>
      </c>
      <c r="L512" s="10">
        <f t="shared" si="63"/>
        <v>0.12982691044896957</v>
      </c>
      <c r="M512" s="10">
        <f t="shared" si="63"/>
        <v>0.13214520379285918</v>
      </c>
      <c r="N512" s="10">
        <f t="shared" si="63"/>
        <v>0.12625841301554772</v>
      </c>
      <c r="O512" s="10">
        <f t="shared" si="63"/>
        <v>0.13390213138891982</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f t="shared" si="64"/>
        <v>3.4997645890472979</v>
      </c>
      <c r="J513" s="10">
        <f t="shared" si="64"/>
        <v>0.25167675230507669</v>
      </c>
      <c r="K513" s="10">
        <f t="shared" si="64"/>
        <v>0.28582282603110087</v>
      </c>
      <c r="L513" s="10">
        <f t="shared" si="64"/>
        <v>0.19077046641161743</v>
      </c>
      <c r="M513" s="10">
        <f t="shared" si="64"/>
        <v>0.21638087373951587</v>
      </c>
      <c r="N513" s="10">
        <f>N511/M511-1</f>
        <v>6.8671001620188576E-2</v>
      </c>
      <c r="O513" s="10">
        <f>O511/N511-1</f>
        <v>0.45342559710496433</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f t="shared" si="65"/>
        <v>315779.3</v>
      </c>
      <c r="J516" s="16">
        <f t="shared" si="65"/>
        <v>331260.44</v>
      </c>
      <c r="K516" s="16">
        <f t="shared" si="65"/>
        <v>403606.6</v>
      </c>
      <c r="L516" s="16">
        <f t="shared" si="65"/>
        <v>485464.57</v>
      </c>
      <c r="M516" s="16">
        <f t="shared" si="65"/>
        <v>564622.68999999994</v>
      </c>
      <c r="N516" s="16">
        <f t="shared" si="65"/>
        <v>618800.84</v>
      </c>
      <c r="O516" s="16">
        <f t="shared" si="65"/>
        <v>682914.32</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f t="shared" si="65"/>
        <v>264418.90999999997</v>
      </c>
      <c r="J517" s="7">
        <f t="shared" si="65"/>
        <v>344557.59</v>
      </c>
      <c r="K517" s="7">
        <f t="shared" si="65"/>
        <v>429410.94</v>
      </c>
      <c r="L517" s="7">
        <f t="shared" si="65"/>
        <v>514834.71</v>
      </c>
      <c r="M517" s="7">
        <f t="shared" si="65"/>
        <v>572201.12</v>
      </c>
      <c r="N517" s="7">
        <f t="shared" si="65"/>
        <v>488125.03</v>
      </c>
      <c r="O517" s="7">
        <f t="shared" si="65"/>
        <v>710362.7</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f t="shared" si="65"/>
        <v>262829</v>
      </c>
      <c r="J518" s="7">
        <f t="shared" si="65"/>
        <v>291718.49</v>
      </c>
      <c r="K518" s="7">
        <f t="shared" si="65"/>
        <v>475177.32</v>
      </c>
      <c r="L518" s="7">
        <f t="shared" si="65"/>
        <v>518790.02</v>
      </c>
      <c r="M518" s="7">
        <f t="shared" si="65"/>
        <v>593529.61</v>
      </c>
      <c r="N518" s="7">
        <f t="shared" si="65"/>
        <v>570058.47</v>
      </c>
      <c r="O518" s="7">
        <f t="shared" si="65"/>
        <v>666859.06000000006</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f t="shared" si="65"/>
        <v>266386.75</v>
      </c>
      <c r="I519" s="18">
        <f t="shared" si="65"/>
        <v>343852.22</v>
      </c>
      <c r="J519" s="18">
        <f t="shared" si="65"/>
        <v>537270.51</v>
      </c>
      <c r="K519" s="18">
        <f t="shared" si="65"/>
        <v>518649.55</v>
      </c>
      <c r="L519" s="18">
        <f t="shared" si="65"/>
        <v>584945.61</v>
      </c>
      <c r="M519" s="18">
        <f t="shared" si="65"/>
        <v>650730.88</v>
      </c>
      <c r="N519" s="18">
        <f t="shared" si="65"/>
        <v>670598.31999999995</v>
      </c>
      <c r="O519" s="18">
        <f t="shared" si="65"/>
        <v>853398.73</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266386.75</v>
      </c>
      <c r="I520" s="18">
        <f t="shared" si="66"/>
        <v>1186879.43</v>
      </c>
      <c r="J520" s="18">
        <f t="shared" si="66"/>
        <v>1504807.03</v>
      </c>
      <c r="K520" s="18">
        <f t="shared" si="66"/>
        <v>1826844.4100000001</v>
      </c>
      <c r="L520" s="18">
        <f t="shared" si="66"/>
        <v>2104034.91</v>
      </c>
      <c r="M520" s="18">
        <f t="shared" si="66"/>
        <v>2381084.2999999998</v>
      </c>
      <c r="N520" s="18">
        <f>IF(N517="",N516*4,IF(N518="",(N517+N516)*2,IF(N519="",((N518+N517+N516)/3)*4,SUM(N516:N519))))</f>
        <v>2347582.66</v>
      </c>
      <c r="O520" s="18">
        <f>IF(O517="",O516*4,IF(O518="",(O517+O516)*2,IF(O519="",((O518+O517+O516)/3)*4,SUM(O516:O519))))</f>
        <v>2913534.81</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f t="shared" si="67"/>
        <v>7.5575753606612353E-2</v>
      </c>
      <c r="I521" s="10">
        <f t="shared" si="67"/>
        <v>7.9168941064983872E-2</v>
      </c>
      <c r="J521" s="10">
        <f t="shared" si="67"/>
        <v>8.7447006260554599E-2</v>
      </c>
      <c r="K521" s="10">
        <f t="shared" si="67"/>
        <v>8.0953735886046749E-2</v>
      </c>
      <c r="L521" s="10">
        <f t="shared" si="67"/>
        <v>7.5243211492000847E-2</v>
      </c>
      <c r="M521" s="10">
        <f t="shared" si="67"/>
        <v>7.131088792139155E-2</v>
      </c>
      <c r="N521" s="10">
        <f>+N520/(N$465+N$472)</f>
        <v>6.2848741208160211E-2</v>
      </c>
      <c r="O521" s="10">
        <f>+O520/(O$465+O$472)</f>
        <v>5.6955412633424775E-2</v>
      </c>
      <c r="P521" s="6"/>
      <c r="Q521" s="11" t="s">
        <v>390</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f t="shared" si="68"/>
        <v>3.4554747186187003</v>
      </c>
      <c r="J522" s="10">
        <f t="shared" si="68"/>
        <v>0.26786848938817664</v>
      </c>
      <c r="K522" s="10">
        <f t="shared" si="68"/>
        <v>0.2140057652441989</v>
      </c>
      <c r="L522" s="10">
        <f t="shared" si="68"/>
        <v>0.1517318598577313</v>
      </c>
      <c r="M522" s="10">
        <f t="shared" si="68"/>
        <v>0.13167528194672373</v>
      </c>
      <c r="N522" s="10">
        <f>N520/M520-1</f>
        <v>-1.4069909242608314E-2</v>
      </c>
      <c r="O522" s="10">
        <f>O520/N520-1</f>
        <v>0.24107868900343643</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83731.839999999997</v>
      </c>
      <c r="J524" s="16">
        <f t="shared" si="69"/>
        <v>91679.95</v>
      </c>
      <c r="K524" s="16">
        <f t="shared" si="69"/>
        <v>117545.63</v>
      </c>
      <c r="L524" s="16">
        <f t="shared" si="69"/>
        <v>103721.71</v>
      </c>
      <c r="M524" s="16">
        <f t="shared" si="69"/>
        <v>123632.47</v>
      </c>
      <c r="N524" s="16">
        <f t="shared" si="69"/>
        <v>186341.49</v>
      </c>
      <c r="O524" s="16">
        <f t="shared" si="69"/>
        <v>202261.77</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f t="shared" si="69"/>
        <v>81940.960000000006</v>
      </c>
      <c r="J525" s="7">
        <f t="shared" si="69"/>
        <v>112028.31</v>
      </c>
      <c r="K525" s="7">
        <f t="shared" si="69"/>
        <v>124172.34</v>
      </c>
      <c r="L525" s="7">
        <f t="shared" si="69"/>
        <v>113250.66</v>
      </c>
      <c r="M525" s="7">
        <f t="shared" si="69"/>
        <v>135926.79</v>
      </c>
      <c r="N525" s="7">
        <f t="shared" si="69"/>
        <v>135041.35999999999</v>
      </c>
      <c r="O525" s="7">
        <f t="shared" si="69"/>
        <v>165064.41</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f t="shared" si="69"/>
        <v>97725</v>
      </c>
      <c r="J526" s="7">
        <f t="shared" si="69"/>
        <v>152235.44</v>
      </c>
      <c r="K526" s="7">
        <f t="shared" si="69"/>
        <v>103544.07</v>
      </c>
      <c r="L526" s="7">
        <f t="shared" si="69"/>
        <v>116773.02</v>
      </c>
      <c r="M526" s="7">
        <f t="shared" si="69"/>
        <v>124773.28</v>
      </c>
      <c r="N526" s="7">
        <f t="shared" si="69"/>
        <v>144632.81</v>
      </c>
      <c r="O526" s="7">
        <f t="shared" si="69"/>
        <v>185000.44</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f t="shared" si="69"/>
        <v>82682.12</v>
      </c>
      <c r="I527" s="18">
        <f t="shared" si="69"/>
        <v>83240.13</v>
      </c>
      <c r="J527" s="18">
        <f t="shared" si="69"/>
        <v>54647.79</v>
      </c>
      <c r="K527" s="18">
        <f t="shared" si="69"/>
        <v>125977.76</v>
      </c>
      <c r="L527" s="18">
        <f t="shared" si="69"/>
        <v>113746.66</v>
      </c>
      <c r="M527" s="18">
        <f t="shared" si="69"/>
        <v>159441.60000000001</v>
      </c>
      <c r="N527" s="18">
        <f t="shared" si="69"/>
        <v>172465.18</v>
      </c>
      <c r="O527" s="18">
        <f t="shared" si="69"/>
        <v>295618.23</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82682.12</v>
      </c>
      <c r="I528" s="18">
        <f t="shared" si="70"/>
        <v>346637.93</v>
      </c>
      <c r="J528" s="18">
        <f t="shared" si="70"/>
        <v>410591.49</v>
      </c>
      <c r="K528" s="18">
        <f t="shared" si="70"/>
        <v>471239.80000000005</v>
      </c>
      <c r="L528" s="18">
        <f t="shared" si="70"/>
        <v>447492.05000000005</v>
      </c>
      <c r="M528" s="18">
        <f t="shared" si="70"/>
        <v>543774.14</v>
      </c>
      <c r="N528" s="18">
        <f>IF(N525="",N524*4,IF(N526="",(N525+N524)*2,IF(N527="",((N526+N525+N524)/3)*4,SUM(N524:N527))))</f>
        <v>638480.84</v>
      </c>
      <c r="O528" s="18">
        <f>IF(O525="",O524*4,IF(O526="",(O525+O524)*2,IF(O527="",((O526+O525+O524)/3)*4,SUM(O524:O527))))</f>
        <v>847944.85</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f t="shared" si="71"/>
        <v>2.345748626308311E-2</v>
      </c>
      <c r="I529" s="10">
        <f t="shared" si="71"/>
        <v>2.3121942429365386E-2</v>
      </c>
      <c r="J529" s="10">
        <f t="shared" si="71"/>
        <v>2.3860199933117297E-2</v>
      </c>
      <c r="K529" s="10">
        <f t="shared" si="71"/>
        <v>2.0882250343472596E-2</v>
      </c>
      <c r="L529" s="10">
        <f t="shared" si="71"/>
        <v>1.6002937403324272E-2</v>
      </c>
      <c r="M529" s="10">
        <f t="shared" si="71"/>
        <v>1.6285444724527847E-2</v>
      </c>
      <c r="N529" s="10">
        <f t="shared" si="71"/>
        <v>1.7093207307779631E-2</v>
      </c>
      <c r="O529" s="10">
        <f t="shared" si="71"/>
        <v>1.6576101530133246E-2</v>
      </c>
      <c r="P529" s="6"/>
      <c r="Q529" s="11" t="s">
        <v>390</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f t="shared" si="72"/>
        <v>3.1924170546183381</v>
      </c>
      <c r="J530" s="10">
        <f t="shared" si="72"/>
        <v>0.18449671679034085</v>
      </c>
      <c r="K530" s="10">
        <f t="shared" si="72"/>
        <v>0.14770961278325578</v>
      </c>
      <c r="L530" s="10">
        <f t="shared" si="72"/>
        <v>-5.0394194208553733E-2</v>
      </c>
      <c r="M530" s="10">
        <f t="shared" si="72"/>
        <v>0.21515933076352978</v>
      </c>
      <c r="N530" s="10">
        <f>N528/M528-1</f>
        <v>0.17416550923146135</v>
      </c>
      <c r="O530" s="10">
        <f>O528/N528-1</f>
        <v>0.32806624236367066</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399511.14</v>
      </c>
      <c r="J532" s="16">
        <f t="shared" si="73"/>
        <v>422940.39</v>
      </c>
      <c r="K532" s="16">
        <f t="shared" si="73"/>
        <v>521152.23</v>
      </c>
      <c r="L532" s="16">
        <f t="shared" si="73"/>
        <v>589186.28</v>
      </c>
      <c r="M532" s="16">
        <f t="shared" si="73"/>
        <v>688255.16</v>
      </c>
      <c r="N532" s="16">
        <f t="shared" si="73"/>
        <v>805142.33</v>
      </c>
      <c r="O532" s="16">
        <f t="shared" si="73"/>
        <v>885176.08</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f t="shared" si="73"/>
        <v>346359.87</v>
      </c>
      <c r="J533" s="7">
        <f t="shared" si="73"/>
        <v>456585.9</v>
      </c>
      <c r="K533" s="7">
        <f t="shared" si="73"/>
        <v>553583.28</v>
      </c>
      <c r="L533" s="7">
        <f t="shared" si="73"/>
        <v>628085.37</v>
      </c>
      <c r="M533" s="7">
        <f t="shared" si="73"/>
        <v>708127.91</v>
      </c>
      <c r="N533" s="7">
        <f t="shared" si="73"/>
        <v>623166.39</v>
      </c>
      <c r="O533" s="7">
        <f t="shared" si="73"/>
        <v>875427.12</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f t="shared" si="73"/>
        <v>360554</v>
      </c>
      <c r="J534" s="7">
        <f t="shared" si="73"/>
        <v>443953.93</v>
      </c>
      <c r="K534" s="7">
        <f t="shared" si="73"/>
        <v>578721.39</v>
      </c>
      <c r="L534" s="7">
        <f t="shared" si="73"/>
        <v>635563.04</v>
      </c>
      <c r="M534" s="7">
        <f t="shared" si="73"/>
        <v>718302.89</v>
      </c>
      <c r="N534" s="7">
        <f t="shared" si="73"/>
        <v>714691.28</v>
      </c>
      <c r="O534" s="7">
        <f t="shared" si="73"/>
        <v>851859.5</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f t="shared" si="73"/>
        <v>349068.88</v>
      </c>
      <c r="I535" s="18">
        <f t="shared" si="73"/>
        <v>427092.35</v>
      </c>
      <c r="J535" s="18">
        <f t="shared" si="73"/>
        <v>591918.30000000005</v>
      </c>
      <c r="K535" s="18">
        <f t="shared" si="73"/>
        <v>644627.31000000006</v>
      </c>
      <c r="L535" s="18">
        <f t="shared" si="73"/>
        <v>698692.27</v>
      </c>
      <c r="M535" s="18">
        <f t="shared" si="73"/>
        <v>810172.48</v>
      </c>
      <c r="N535" s="18">
        <f t="shared" si="73"/>
        <v>843063.5</v>
      </c>
      <c r="O535" s="18">
        <f t="shared" si="73"/>
        <v>1149016.96</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349068.88</v>
      </c>
      <c r="I536" s="25">
        <f t="shared" si="74"/>
        <v>1533517.3599999999</v>
      </c>
      <c r="J536" s="25">
        <f t="shared" si="74"/>
        <v>1915398.52</v>
      </c>
      <c r="K536" s="25">
        <f t="shared" si="74"/>
        <v>2298084.21</v>
      </c>
      <c r="L536" s="25">
        <f t="shared" si="74"/>
        <v>2551526.96</v>
      </c>
      <c r="M536" s="25">
        <f t="shared" si="74"/>
        <v>2924858.44</v>
      </c>
      <c r="N536" s="25">
        <f>IF(N533="",N532*4,IF(N534="",(N533+N532)*2,IF(N535="",((N534+N533+N532)/3)*4,SUM(N532:N535))))</f>
        <v>2986063.5</v>
      </c>
      <c r="O536" s="25">
        <f>IF(O533="",O532*4,IF(O534="",(O533+O532)*2,IF(O535="",((O534+O533+O532)/3)*4,SUM(O532:O535))))</f>
        <v>3761479.66</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f t="shared" si="75"/>
        <v>9.9033242706764266E-2</v>
      </c>
      <c r="I537" s="10">
        <f t="shared" si="75"/>
        <v>0.10229088349434926</v>
      </c>
      <c r="J537" s="10">
        <f t="shared" si="75"/>
        <v>0.1113072061936719</v>
      </c>
      <c r="K537" s="10">
        <f t="shared" si="75"/>
        <v>0.10183598622951932</v>
      </c>
      <c r="L537" s="10">
        <f t="shared" si="75"/>
        <v>9.1246148895325119E-2</v>
      </c>
      <c r="M537" s="10">
        <f t="shared" si="75"/>
        <v>8.7596332645919414E-2</v>
      </c>
      <c r="N537" s="10">
        <f t="shared" si="75"/>
        <v>7.9941948515939845E-2</v>
      </c>
      <c r="O537" s="10">
        <f t="shared" si="75"/>
        <v>7.3531514163558021E-2</v>
      </c>
      <c r="P537" s="6"/>
      <c r="Q537" s="11" t="s">
        <v>390</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f t="shared" si="76"/>
        <v>3.393165497881105</v>
      </c>
      <c r="J538" s="10">
        <f t="shared" si="76"/>
        <v>0.24902304333874659</v>
      </c>
      <c r="K538" s="10">
        <f t="shared" si="76"/>
        <v>0.19979429137284699</v>
      </c>
      <c r="L538" s="10">
        <f t="shared" si="76"/>
        <v>0.11028436159874233</v>
      </c>
      <c r="M538" s="10">
        <f t="shared" si="76"/>
        <v>0.14631688626170747</v>
      </c>
      <c r="N538" s="10">
        <f>N536/M536-1</f>
        <v>2.092581957573314E-2</v>
      </c>
      <c r="O538" s="10">
        <f>O536/N536-1</f>
        <v>0.25967838929078368</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107336.85000000009</v>
      </c>
      <c r="J547" s="16">
        <f t="shared" si="80"/>
        <v>116417.89000000013</v>
      </c>
      <c r="K547" s="16">
        <f t="shared" si="80"/>
        <v>155696.72000000009</v>
      </c>
      <c r="L547" s="16">
        <f t="shared" si="80"/>
        <v>215274.63000000012</v>
      </c>
      <c r="M547" s="16">
        <f t="shared" si="80"/>
        <v>319140.55999999982</v>
      </c>
      <c r="N547" s="16">
        <f t="shared" si="80"/>
        <v>321169.79000000015</v>
      </c>
      <c r="O547" s="16">
        <f t="shared" si="80"/>
        <v>675622.24999999965</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f t="shared" si="80"/>
        <v>91330.539999999921</v>
      </c>
      <c r="J548" s="7">
        <f t="shared" si="80"/>
        <v>104122.3600000001</v>
      </c>
      <c r="K548" s="7">
        <f t="shared" si="80"/>
        <v>168379.90999999992</v>
      </c>
      <c r="L548" s="7">
        <f t="shared" si="80"/>
        <v>275727.42000000039</v>
      </c>
      <c r="M548" s="7">
        <f t="shared" si="80"/>
        <v>369991.74000000034</v>
      </c>
      <c r="N548" s="7">
        <f t="shared" si="80"/>
        <v>344608.88000000012</v>
      </c>
      <c r="O548" s="7">
        <f t="shared" si="80"/>
        <v>678235.56000000064</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f t="shared" si="80"/>
        <v>51029</v>
      </c>
      <c r="J549" s="7">
        <f t="shared" si="80"/>
        <v>119520.8699999997</v>
      </c>
      <c r="K549" s="7">
        <f t="shared" si="80"/>
        <v>187511.16999999958</v>
      </c>
      <c r="L549" s="7">
        <f t="shared" si="80"/>
        <v>300634.58000000019</v>
      </c>
      <c r="M549" s="7">
        <f t="shared" si="80"/>
        <v>356942.36</v>
      </c>
      <c r="N549" s="7">
        <f t="shared" si="80"/>
        <v>436415.13000000082</v>
      </c>
      <c r="O549" s="7">
        <f t="shared" si="80"/>
        <v>660569.2899999998</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f t="shared" si="80"/>
        <v>75849.080000000307</v>
      </c>
      <c r="I550" s="18">
        <f t="shared" si="80"/>
        <v>133467.92000000004</v>
      </c>
      <c r="J550" s="18">
        <f t="shared" si="80"/>
        <v>183052.44999999995</v>
      </c>
      <c r="K550" s="18">
        <f t="shared" si="80"/>
        <v>268666.92999999993</v>
      </c>
      <c r="L550" s="18">
        <f t="shared" si="80"/>
        <v>333307.63000000047</v>
      </c>
      <c r="M550" s="18">
        <f t="shared" si="80"/>
        <v>473036.87999999966</v>
      </c>
      <c r="N550" s="18">
        <f t="shared" si="80"/>
        <v>668743.76000000141</v>
      </c>
      <c r="O550" s="18">
        <f t="shared" si="80"/>
        <v>1098250.71</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75849.080000000307</v>
      </c>
      <c r="I551" s="18">
        <f t="shared" si="80"/>
        <v>383164.31000000029</v>
      </c>
      <c r="J551" s="18">
        <f t="shared" si="80"/>
        <v>523113.5700000003</v>
      </c>
      <c r="K551" s="18">
        <f t="shared" si="80"/>
        <v>780254.72999999952</v>
      </c>
      <c r="L551" s="18">
        <f t="shared" si="80"/>
        <v>1124944.2600000002</v>
      </c>
      <c r="M551" s="18">
        <f t="shared" si="80"/>
        <v>1519111.5400000014</v>
      </c>
      <c r="N551" s="18">
        <f t="shared" si="80"/>
        <v>1770937.560000007</v>
      </c>
      <c r="O551" s="18">
        <f t="shared" si="80"/>
        <v>3112677.8099999921</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f t="shared" si="81"/>
        <v>2.1518905806569781E-2</v>
      </c>
      <c r="I552" s="10">
        <f t="shared" si="81"/>
        <v>2.5558377632844503E-2</v>
      </c>
      <c r="J552" s="10">
        <f t="shared" si="81"/>
        <v>3.0399057632506603E-2</v>
      </c>
      <c r="K552" s="10">
        <f t="shared" si="81"/>
        <v>3.4575760798511934E-2</v>
      </c>
      <c r="L552" s="10">
        <f t="shared" si="81"/>
        <v>4.0229569609133722E-2</v>
      </c>
      <c r="M552" s="10">
        <f t="shared" si="81"/>
        <v>4.5495740226010745E-2</v>
      </c>
      <c r="N552" s="10">
        <f t="shared" si="81"/>
        <v>4.7410980793430778E-2</v>
      </c>
      <c r="O552" s="10">
        <f t="shared" si="81"/>
        <v>6.0848371694400494E-2</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f t="shared" si="82"/>
        <v>4.0516672054558702</v>
      </c>
      <c r="J553" s="10">
        <f t="shared" si="82"/>
        <v>0.36524607419725474</v>
      </c>
      <c r="K553" s="10">
        <f t="shared" si="82"/>
        <v>0.49155895535265715</v>
      </c>
      <c r="L553" s="10">
        <f t="shared" si="82"/>
        <v>0.44176538346650074</v>
      </c>
      <c r="M553" s="10">
        <f t="shared" si="82"/>
        <v>0.35038827612667767</v>
      </c>
      <c r="N553" s="10">
        <f>N551/M551-1</f>
        <v>0.16577190901992966</v>
      </c>
      <c r="O553" s="10">
        <f>O551/N551-1</f>
        <v>0.75764401879870902</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141535.4800000001</v>
      </c>
      <c r="J555" s="16">
        <f t="shared" si="83"/>
        <v>154533.38000000012</v>
      </c>
      <c r="K555" s="16">
        <f t="shared" si="83"/>
        <v>195860.9500000001</v>
      </c>
      <c r="L555" s="16">
        <f t="shared" si="83"/>
        <v>257336.04000000012</v>
      </c>
      <c r="M555" s="16">
        <f t="shared" si="83"/>
        <v>366844.12999999983</v>
      </c>
      <c r="N555" s="16">
        <f t="shared" si="83"/>
        <v>507573.59000000014</v>
      </c>
      <c r="O555" s="16">
        <f t="shared" si="83"/>
        <v>867608.12999999966</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126047.78999999992</v>
      </c>
      <c r="J556" s="7">
        <f t="shared" si="84"/>
        <v>142196.06000000011</v>
      </c>
      <c r="K556" s="7">
        <f t="shared" si="84"/>
        <v>210404.0499999999</v>
      </c>
      <c r="L556" s="7">
        <f t="shared" si="84"/>
        <v>317531.72000000044</v>
      </c>
      <c r="M556" s="7">
        <f t="shared" si="84"/>
        <v>418198.07000000036</v>
      </c>
      <c r="N556" s="7">
        <f t="shared" si="84"/>
        <v>471255.64000000019</v>
      </c>
      <c r="O556" s="7">
        <f t="shared" si="84"/>
        <v>872809.42000000074</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f t="shared" si="84"/>
        <v>86898.12</v>
      </c>
      <c r="J557" s="7">
        <f t="shared" si="84"/>
        <v>157344.52999999971</v>
      </c>
      <c r="K557" s="7">
        <f t="shared" si="84"/>
        <v>230430.29999999958</v>
      </c>
      <c r="L557" s="7">
        <f t="shared" si="84"/>
        <v>345744.55000000016</v>
      </c>
      <c r="M557" s="7">
        <f t="shared" si="84"/>
        <v>406194.55999999994</v>
      </c>
      <c r="N557" s="7">
        <f t="shared" si="84"/>
        <v>621414.45000000088</v>
      </c>
      <c r="O557" s="7">
        <f t="shared" si="84"/>
        <v>857140.2899999998</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f t="shared" si="84"/>
        <v>171398.18000000005</v>
      </c>
      <c r="J558" s="18">
        <f t="shared" si="84"/>
        <v>222666.78999999995</v>
      </c>
      <c r="K558" s="18">
        <f t="shared" si="84"/>
        <v>311757.47999999992</v>
      </c>
      <c r="L558" s="18">
        <f t="shared" si="84"/>
        <v>381390.17000000045</v>
      </c>
      <c r="M558" s="18">
        <f t="shared" si="84"/>
        <v>527783.94999999972</v>
      </c>
      <c r="N558" s="18">
        <f t="shared" si="84"/>
        <v>800722.2400000015</v>
      </c>
      <c r="O558" s="18">
        <f t="shared" si="84"/>
        <v>1302595.8099999998</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f t="shared" si="85"/>
        <v>201033.55000000031</v>
      </c>
      <c r="I559" s="18">
        <f t="shared" si="85"/>
        <v>525879.5700000003</v>
      </c>
      <c r="J559" s="18">
        <f t="shared" si="85"/>
        <v>676740.76000000024</v>
      </c>
      <c r="K559" s="18">
        <f t="shared" si="85"/>
        <v>948452.77999999956</v>
      </c>
      <c r="L559" s="18">
        <f t="shared" si="85"/>
        <v>1302002.4800000002</v>
      </c>
      <c r="M559" s="18">
        <f t="shared" si="85"/>
        <v>1719020.7100000014</v>
      </c>
      <c r="N559" s="18">
        <f t="shared" si="85"/>
        <v>2400965.9200000069</v>
      </c>
      <c r="O559" s="18">
        <f t="shared" si="85"/>
        <v>3900153.649999992</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f t="shared" si="86"/>
        <v>5.7034601163393484E-2</v>
      </c>
      <c r="I560" s="10">
        <f t="shared" si="86"/>
        <v>3.5077976441641665E-2</v>
      </c>
      <c r="J560" s="10">
        <f t="shared" si="86"/>
        <v>3.9326606200459135E-2</v>
      </c>
      <c r="K560" s="10">
        <f t="shared" si="86"/>
        <v>4.2029192761143107E-2</v>
      </c>
      <c r="L560" s="10">
        <f t="shared" si="86"/>
        <v>4.656141754118976E-2</v>
      </c>
      <c r="M560" s="10">
        <f t="shared" si="86"/>
        <v>5.1482802681686257E-2</v>
      </c>
      <c r="N560" s="10">
        <f t="shared" si="86"/>
        <v>6.4277900977379315E-2</v>
      </c>
      <c r="O560" s="10">
        <f t="shared" si="86"/>
        <v>7.6242391100694376E-2</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f t="shared" si="87"/>
        <v>1.6158796380007194</v>
      </c>
      <c r="J561" s="10">
        <f t="shared" si="87"/>
        <v>0.28687402707049414</v>
      </c>
      <c r="K561" s="10">
        <f t="shared" si="87"/>
        <v>0.40150089378390508</v>
      </c>
      <c r="L561" s="10">
        <f t="shared" si="87"/>
        <v>0.37276468312950795</v>
      </c>
      <c r="M561" s="10">
        <f t="shared" si="87"/>
        <v>0.32028988915597223</v>
      </c>
      <c r="N561" s="10">
        <f>N559/M559-1</f>
        <v>0.39670563945678405</v>
      </c>
      <c r="O561" s="10">
        <f>O559/N559-1</f>
        <v>0.62441024985476701</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16417.52</v>
      </c>
      <c r="J563" s="16">
        <f t="shared" si="88"/>
        <v>4849.79</v>
      </c>
      <c r="K563" s="16">
        <f t="shared" si="88"/>
        <v>9525.5400000000009</v>
      </c>
      <c r="L563" s="16">
        <f t="shared" si="88"/>
        <v>14275.32</v>
      </c>
      <c r="M563" s="16">
        <f t="shared" si="88"/>
        <v>13092.63</v>
      </c>
      <c r="N563" s="16">
        <f t="shared" si="88"/>
        <v>17582.27</v>
      </c>
      <c r="O563" s="16">
        <f t="shared" si="88"/>
        <v>9248.14</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f t="shared" si="88"/>
        <v>13309.51</v>
      </c>
      <c r="J564" s="7">
        <f t="shared" si="88"/>
        <v>4814.22</v>
      </c>
      <c r="K564" s="7">
        <f t="shared" si="88"/>
        <v>11910.32</v>
      </c>
      <c r="L564" s="7">
        <f t="shared" si="88"/>
        <v>13704.75</v>
      </c>
      <c r="M564" s="7">
        <f t="shared" si="88"/>
        <v>15278.45</v>
      </c>
      <c r="N564" s="7">
        <f t="shared" si="88"/>
        <v>13396.79</v>
      </c>
      <c r="O564" s="7">
        <f t="shared" si="88"/>
        <v>12100.89</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f t="shared" si="88"/>
        <v>8213</v>
      </c>
      <c r="J565" s="7">
        <f t="shared" si="88"/>
        <v>4966.4399999999996</v>
      </c>
      <c r="K565" s="7">
        <f t="shared" si="88"/>
        <v>11398.65</v>
      </c>
      <c r="L565" s="7">
        <f t="shared" si="88"/>
        <v>9877.07</v>
      </c>
      <c r="M565" s="7">
        <f t="shared" si="88"/>
        <v>13455.9</v>
      </c>
      <c r="N565" s="7">
        <f t="shared" si="88"/>
        <v>12116.22</v>
      </c>
      <c r="O565" s="7">
        <f t="shared" si="88"/>
        <v>13678.82</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f t="shared" si="88"/>
        <v>9608.49</v>
      </c>
      <c r="I566" s="18">
        <f t="shared" si="88"/>
        <v>4919.7</v>
      </c>
      <c r="J566" s="18">
        <f t="shared" si="88"/>
        <v>6725.03</v>
      </c>
      <c r="K566" s="18">
        <f t="shared" si="88"/>
        <v>11180.1</v>
      </c>
      <c r="L566" s="18">
        <f t="shared" si="88"/>
        <v>7990.18</v>
      </c>
      <c r="M566" s="18">
        <f t="shared" si="88"/>
        <v>10623.79</v>
      </c>
      <c r="N566" s="18">
        <f t="shared" si="88"/>
        <v>10051.82</v>
      </c>
      <c r="O566" s="18">
        <f t="shared" si="88"/>
        <v>12857.4</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9608.49</v>
      </c>
      <c r="I567" s="18">
        <f t="shared" si="89"/>
        <v>42859.729999999996</v>
      </c>
      <c r="J567" s="18">
        <f t="shared" si="89"/>
        <v>21355.48</v>
      </c>
      <c r="K567" s="18">
        <f t="shared" si="89"/>
        <v>44014.61</v>
      </c>
      <c r="L567" s="18">
        <f t="shared" si="89"/>
        <v>45847.32</v>
      </c>
      <c r="M567" s="18">
        <f t="shared" si="89"/>
        <v>52450.770000000004</v>
      </c>
      <c r="N567" s="18">
        <f>IF(N564="",N563*4,IF(N565="",(N564+N563)*2,IF(N566="",((N565+N564+N563)/3)*4,SUM(N563:N566))))</f>
        <v>53147.1</v>
      </c>
      <c r="O567" s="18">
        <f>IF(O564="",O563*4,IF(O565="",(O564+O563)*2,IF(O566="",((O565+O564+O563)/3)*4,SUM(O563:O566))))</f>
        <v>47885.25</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f t="shared" si="90"/>
        <v>2.7259947154713916E-3</v>
      </c>
      <c r="I568" s="10">
        <f t="shared" si="90"/>
        <v>2.8588914363703488E-3</v>
      </c>
      <c r="J568" s="10">
        <f t="shared" si="90"/>
        <v>1.241004830537739E-3</v>
      </c>
      <c r="K568" s="10">
        <f t="shared" si="90"/>
        <v>1.9504381947159646E-3</v>
      </c>
      <c r="L568" s="10">
        <f t="shared" si="90"/>
        <v>1.6395638583303926E-3</v>
      </c>
      <c r="M568" s="10">
        <f t="shared" si="90"/>
        <v>1.5708435778022168E-3</v>
      </c>
      <c r="N568" s="10">
        <f t="shared" si="90"/>
        <v>1.4228373683183584E-3</v>
      </c>
      <c r="O568" s="10">
        <f t="shared" si="90"/>
        <v>9.3608772527578057E-4</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90919.330000000089</v>
      </c>
      <c r="J570" s="16">
        <f t="shared" si="91"/>
        <v>111568.10000000014</v>
      </c>
      <c r="K570" s="16">
        <f t="shared" si="91"/>
        <v>146171.18000000008</v>
      </c>
      <c r="L570" s="16">
        <f t="shared" si="91"/>
        <v>200999.31000000011</v>
      </c>
      <c r="M570" s="16">
        <f t="shared" si="91"/>
        <v>306047.92999999982</v>
      </c>
      <c r="N570" s="16">
        <f t="shared" si="91"/>
        <v>303587.52000000014</v>
      </c>
      <c r="O570" s="16">
        <f t="shared" si="91"/>
        <v>666374.10999999964</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f t="shared" si="91"/>
        <v>78021.029999999926</v>
      </c>
      <c r="J571" s="7">
        <f t="shared" si="91"/>
        <v>99308.140000000101</v>
      </c>
      <c r="K571" s="7">
        <f t="shared" si="91"/>
        <v>156469.58999999991</v>
      </c>
      <c r="L571" s="7">
        <f t="shared" si="91"/>
        <v>262022.67000000039</v>
      </c>
      <c r="M571" s="7">
        <f t="shared" si="91"/>
        <v>354713.29000000033</v>
      </c>
      <c r="N571" s="7">
        <f t="shared" si="91"/>
        <v>331212.09000000014</v>
      </c>
      <c r="O571" s="7">
        <f t="shared" si="91"/>
        <v>666134.67000000062</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f t="shared" si="91"/>
        <v>42816</v>
      </c>
      <c r="J572" s="7">
        <f t="shared" si="91"/>
        <v>114554.4299999997</v>
      </c>
      <c r="K572" s="7">
        <f t="shared" si="91"/>
        <v>176112.51999999958</v>
      </c>
      <c r="L572" s="7">
        <f t="shared" si="91"/>
        <v>290757.51000000018</v>
      </c>
      <c r="M572" s="7">
        <f t="shared" si="91"/>
        <v>343486.45999999996</v>
      </c>
      <c r="N572" s="7">
        <f t="shared" si="91"/>
        <v>424298.91000000085</v>
      </c>
      <c r="O572" s="7">
        <f t="shared" si="91"/>
        <v>646890.46999999986</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f t="shared" si="91"/>
        <v>66240.590000000302</v>
      </c>
      <c r="I573" s="18">
        <f t="shared" si="91"/>
        <v>128548.22000000004</v>
      </c>
      <c r="J573" s="18">
        <f t="shared" si="91"/>
        <v>176327.41999999995</v>
      </c>
      <c r="K573" s="18">
        <f t="shared" si="91"/>
        <v>257486.82999999993</v>
      </c>
      <c r="L573" s="18">
        <f t="shared" si="91"/>
        <v>325317.45000000048</v>
      </c>
      <c r="M573" s="18">
        <f t="shared" si="91"/>
        <v>462413.08999999968</v>
      </c>
      <c r="N573" s="18">
        <f t="shared" si="91"/>
        <v>658691.94000000146</v>
      </c>
      <c r="O573" s="18">
        <f t="shared" si="91"/>
        <v>1085393.31</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66240.590000000302</v>
      </c>
      <c r="I574" s="18">
        <f t="shared" si="92"/>
        <v>340304.58000000031</v>
      </c>
      <c r="J574" s="18">
        <f t="shared" si="92"/>
        <v>501758.09000000032</v>
      </c>
      <c r="K574" s="18">
        <f t="shared" si="92"/>
        <v>736240.11999999953</v>
      </c>
      <c r="L574" s="18">
        <f t="shared" si="92"/>
        <v>1079096.9400000002</v>
      </c>
      <c r="M574" s="18">
        <f t="shared" si="92"/>
        <v>1466660.7700000014</v>
      </c>
      <c r="N574" s="18">
        <f>IFERROR(N551-N567,"")</f>
        <v>1717790.4600000069</v>
      </c>
      <c r="O574" s="18">
        <f>IFERROR(O551-O567,"")</f>
        <v>3064792.5599999921</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f t="shared" si="93"/>
        <v>1.8792911091098385E-2</v>
      </c>
      <c r="I575" s="10">
        <f t="shared" si="93"/>
        <v>2.2699486196474154E-2</v>
      </c>
      <c r="J575" s="10">
        <f t="shared" si="93"/>
        <v>2.9158052801968867E-2</v>
      </c>
      <c r="K575" s="10">
        <f t="shared" si="93"/>
        <v>3.262532260379597E-2</v>
      </c>
      <c r="L575" s="10">
        <f t="shared" si="93"/>
        <v>3.8590005750803326E-2</v>
      </c>
      <c r="M575" s="10">
        <f t="shared" si="93"/>
        <v>4.3924896648208527E-2</v>
      </c>
      <c r="N575" s="10">
        <f t="shared" si="93"/>
        <v>4.598814342511242E-2</v>
      </c>
      <c r="O575" s="10">
        <f t="shared" si="93"/>
        <v>5.9912283969124708E-2</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22065.88</v>
      </c>
      <c r="J577" s="16">
        <f t="shared" si="94"/>
        <v>24309.72</v>
      </c>
      <c r="K577" s="16">
        <f t="shared" si="94"/>
        <v>28789.38</v>
      </c>
      <c r="L577" s="16">
        <f t="shared" si="94"/>
        <v>41158.44</v>
      </c>
      <c r="M577" s="16">
        <f t="shared" si="94"/>
        <v>63428.34</v>
      </c>
      <c r="N577" s="16">
        <f t="shared" si="94"/>
        <v>66342.77</v>
      </c>
      <c r="O577" s="16">
        <f t="shared" si="94"/>
        <v>128154.14</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f t="shared" si="94"/>
        <v>17508.919999999998</v>
      </c>
      <c r="J578" s="7">
        <f t="shared" si="94"/>
        <v>19318.59</v>
      </c>
      <c r="K578" s="7">
        <f t="shared" si="94"/>
        <v>31078.71</v>
      </c>
      <c r="L578" s="7">
        <f t="shared" si="94"/>
        <v>47639.99</v>
      </c>
      <c r="M578" s="7">
        <f t="shared" si="94"/>
        <v>64651.96</v>
      </c>
      <c r="N578" s="7">
        <f t="shared" si="94"/>
        <v>67394.34</v>
      </c>
      <c r="O578" s="7">
        <f t="shared" si="94"/>
        <v>103507.14</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f t="shared" si="94"/>
        <v>13850</v>
      </c>
      <c r="J579" s="7">
        <f t="shared" si="94"/>
        <v>25545.15</v>
      </c>
      <c r="K579" s="7">
        <f t="shared" si="94"/>
        <v>34396.620000000003</v>
      </c>
      <c r="L579" s="7">
        <f t="shared" si="94"/>
        <v>58843.54</v>
      </c>
      <c r="M579" s="7">
        <f t="shared" si="94"/>
        <v>67134.69</v>
      </c>
      <c r="N579" s="7">
        <f t="shared" si="94"/>
        <v>78562.66</v>
      </c>
      <c r="O579" s="7">
        <f t="shared" si="94"/>
        <v>107153.75</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f t="shared" si="94"/>
        <v>15379.85</v>
      </c>
      <c r="I580" s="18">
        <f t="shared" si="94"/>
        <v>21367.43</v>
      </c>
      <c r="J580" s="18">
        <f t="shared" si="94"/>
        <v>30883.74</v>
      </c>
      <c r="K580" s="18">
        <f t="shared" si="94"/>
        <v>55342.35</v>
      </c>
      <c r="L580" s="18">
        <f t="shared" si="94"/>
        <v>57516.36</v>
      </c>
      <c r="M580" s="18">
        <f t="shared" si="94"/>
        <v>93519.11</v>
      </c>
      <c r="N580" s="18">
        <f t="shared" si="94"/>
        <v>115937.75</v>
      </c>
      <c r="O580" s="18">
        <f t="shared" si="94"/>
        <v>215895.83</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15379.85</v>
      </c>
      <c r="I581" s="18">
        <f t="shared" si="95"/>
        <v>74792.23000000001</v>
      </c>
      <c r="J581" s="18">
        <f t="shared" si="95"/>
        <v>100057.2</v>
      </c>
      <c r="K581" s="18">
        <f t="shared" si="95"/>
        <v>149607.06</v>
      </c>
      <c r="L581" s="18">
        <f t="shared" si="95"/>
        <v>205158.33000000002</v>
      </c>
      <c r="M581" s="18">
        <f t="shared" si="95"/>
        <v>288734.09999999998</v>
      </c>
      <c r="N581" s="18">
        <f>IF(N578="",N577*4,IF(N579="",(N578+N577)*2,IF(N580="",((N579+N578+N577)/3)*4,SUM(N577:N580))))</f>
        <v>328237.52</v>
      </c>
      <c r="O581" s="18">
        <f>IF(O578="",O577*4,IF(O579="",(O578+O577)*2,IF(O580="",((O579+O578+O577)/3)*4,SUM(O577:O580))))</f>
        <v>554710.86</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f t="shared" si="96"/>
        <v>0.23218165780226188</v>
      </c>
      <c r="I582" s="10">
        <f t="shared" si="96"/>
        <v>0.21978026272817117</v>
      </c>
      <c r="J582" s="10">
        <f t="shared" si="96"/>
        <v>0.19941322719878804</v>
      </c>
      <c r="K582" s="10">
        <f t="shared" si="96"/>
        <v>0.20320416659716953</v>
      </c>
      <c r="L582" s="10">
        <f t="shared" si="96"/>
        <v>0.19012038899860098</v>
      </c>
      <c r="M582" s="10">
        <f t="shared" si="96"/>
        <v>0.19686495057749429</v>
      </c>
      <c r="N582" s="10">
        <f>+N581/N$574</f>
        <v>0.19108123350504502</v>
      </c>
      <c r="O582" s="10">
        <f>+O581/O$574</f>
        <v>0.18099458581301223</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71002.929999999993</v>
      </c>
      <c r="J584" s="16">
        <f t="shared" si="97"/>
        <v>88690.37</v>
      </c>
      <c r="K584" s="16">
        <f t="shared" si="97"/>
        <v>119595.38</v>
      </c>
      <c r="L584" s="16">
        <f t="shared" si="97"/>
        <v>174933.58</v>
      </c>
      <c r="M584" s="16">
        <f t="shared" si="97"/>
        <v>250117.04</v>
      </c>
      <c r="N584" s="16">
        <f t="shared" si="97"/>
        <v>287882.11</v>
      </c>
      <c r="O584" s="16">
        <f t="shared" si="97"/>
        <v>565608.46</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f t="shared" si="97"/>
        <v>61792.54</v>
      </c>
      <c r="J585" s="7">
        <f t="shared" si="97"/>
        <v>80853.69</v>
      </c>
      <c r="K585" s="7">
        <f t="shared" si="97"/>
        <v>126223.78</v>
      </c>
      <c r="L585" s="7">
        <f t="shared" si="97"/>
        <v>216177.22</v>
      </c>
      <c r="M585" s="7">
        <f t="shared" si="97"/>
        <v>294162.93</v>
      </c>
      <c r="N585" s="7">
        <f t="shared" si="97"/>
        <v>274510.40000000002</v>
      </c>
      <c r="O585" s="7">
        <f t="shared" si="97"/>
        <v>587049.86</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f t="shared" si="97"/>
        <v>30297</v>
      </c>
      <c r="J586" s="7">
        <f t="shared" si="97"/>
        <v>90752.11</v>
      </c>
      <c r="K586" s="7">
        <f t="shared" si="97"/>
        <v>150622.59</v>
      </c>
      <c r="L586" s="7">
        <f t="shared" si="97"/>
        <v>235458.92</v>
      </c>
      <c r="M586" s="7">
        <f t="shared" si="97"/>
        <v>286988.34000000003</v>
      </c>
      <c r="N586" s="7">
        <f t="shared" si="97"/>
        <v>372287.6</v>
      </c>
      <c r="O586" s="7">
        <f t="shared" si="97"/>
        <v>570506.99</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f t="shared" si="97"/>
        <v>52430.46</v>
      </c>
      <c r="I587" s="18">
        <f t="shared" si="97"/>
        <v>105369.02</v>
      </c>
      <c r="J587" s="18">
        <f t="shared" si="97"/>
        <v>146249.25</v>
      </c>
      <c r="K587" s="18">
        <f t="shared" si="97"/>
        <v>212326.38</v>
      </c>
      <c r="L587" s="18">
        <f t="shared" si="97"/>
        <v>264492.96999999997</v>
      </c>
      <c r="M587" s="18">
        <f t="shared" si="97"/>
        <v>385054.83</v>
      </c>
      <c r="N587" s="18">
        <f t="shared" si="97"/>
        <v>556001.56000000006</v>
      </c>
      <c r="O587" s="18">
        <f t="shared" si="97"/>
        <v>907226.88</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52430.46</v>
      </c>
      <c r="I588" s="18">
        <f t="shared" si="98"/>
        <v>268461.49</v>
      </c>
      <c r="J588" s="18">
        <f t="shared" si="98"/>
        <v>406545.42</v>
      </c>
      <c r="K588" s="18">
        <f t="shared" si="98"/>
        <v>608768.13</v>
      </c>
      <c r="L588" s="18">
        <f t="shared" si="98"/>
        <v>891062.69</v>
      </c>
      <c r="M588" s="18">
        <f t="shared" si="98"/>
        <v>1216323.1400000001</v>
      </c>
      <c r="N588" s="18">
        <f>IF(N585="",N584*4,IF(N586="",(N585+N584)*2,IF(N587="",((N586+N585+N584)/3)*4,SUM(N584:N587))))</f>
        <v>1490681.67</v>
      </c>
      <c r="O588" s="18">
        <f>IF(O585="",O584*4,IF(O586="",(O585+O584)*2,IF(O587="",((O586+O585+O584)/3)*4,SUM(O584:O587))))</f>
        <v>2630392.19</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f t="shared" si="99"/>
        <v>1.4874882202066524E-2</v>
      </c>
      <c r="I589" s="10">
        <f t="shared" si="99"/>
        <v>1.7907304940003685E-2</v>
      </c>
      <c r="J589" s="10">
        <f t="shared" si="99"/>
        <v>2.3625075627098712E-2</v>
      </c>
      <c r="K589" s="10">
        <f t="shared" si="99"/>
        <v>2.6976601916450325E-2</v>
      </c>
      <c r="L589" s="10">
        <f t="shared" si="99"/>
        <v>3.186563973708078E-2</v>
      </c>
      <c r="M589" s="10">
        <f t="shared" si="99"/>
        <v>3.642755660214763E-2</v>
      </c>
      <c r="N589" s="10">
        <f t="shared" si="99"/>
        <v>3.9908058658764366E-2</v>
      </c>
      <c r="O589" s="10">
        <f t="shared" si="99"/>
        <v>5.1420381886286046E-2</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f t="shared" si="100"/>
        <v>4.1203344391790573</v>
      </c>
      <c r="J590" s="10">
        <f t="shared" si="100"/>
        <v>0.51435284069979637</v>
      </c>
      <c r="K590" s="10">
        <f t="shared" si="100"/>
        <v>0.49741726275012521</v>
      </c>
      <c r="L590" s="10">
        <f t="shared" si="100"/>
        <v>0.46371441947856229</v>
      </c>
      <c r="M590" s="10">
        <f t="shared" si="100"/>
        <v>0.36502532723034364</v>
      </c>
      <c r="N590" s="10">
        <f>N588/M588-1</f>
        <v>0.22556384975130839</v>
      </c>
      <c r="O590" s="10">
        <f>O588/N588-1</f>
        <v>0.76455660717958662</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34198.629999999997</v>
      </c>
      <c r="J593" s="7">
        <f t="shared" si="101"/>
        <v>38115.49</v>
      </c>
      <c r="K593" s="7">
        <f t="shared" si="101"/>
        <v>40164.230000000003</v>
      </c>
      <c r="L593" s="7">
        <f t="shared" si="101"/>
        <v>42061.41</v>
      </c>
      <c r="M593" s="7">
        <f t="shared" si="101"/>
        <v>47703.57</v>
      </c>
      <c r="N593" s="8">
        <f t="shared" si="101"/>
        <v>186403.8</v>
      </c>
      <c r="O593" s="8">
        <f t="shared" si="101"/>
        <v>191985.88</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68915.88</v>
      </c>
      <c r="J594" s="7">
        <f t="shared" si="101"/>
        <v>76189.19</v>
      </c>
      <c r="K594" s="7">
        <f t="shared" si="101"/>
        <v>82188.37</v>
      </c>
      <c r="L594" s="7">
        <f t="shared" si="101"/>
        <v>83865.710000000006</v>
      </c>
      <c r="M594" s="7">
        <f t="shared" si="101"/>
        <v>95909.9</v>
      </c>
      <c r="N594" s="8">
        <f t="shared" si="101"/>
        <v>313050.56</v>
      </c>
      <c r="O594" s="8">
        <f t="shared" si="101"/>
        <v>386559.74</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f t="shared" si="101"/>
        <v>104785</v>
      </c>
      <c r="J595" s="7">
        <f t="shared" si="101"/>
        <v>114012.85</v>
      </c>
      <c r="K595" s="7">
        <f t="shared" si="101"/>
        <v>125107.5</v>
      </c>
      <c r="L595" s="7">
        <f t="shared" si="101"/>
        <v>128975.67999999999</v>
      </c>
      <c r="M595" s="7">
        <f t="shared" si="101"/>
        <v>145162.1</v>
      </c>
      <c r="N595" s="8">
        <f t="shared" si="101"/>
        <v>498049.88</v>
      </c>
      <c r="O595" s="8">
        <f t="shared" si="101"/>
        <v>583130.74</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f t="shared" si="101"/>
        <v>125184.47</v>
      </c>
      <c r="I596" s="7">
        <f t="shared" si="101"/>
        <v>142715.26</v>
      </c>
      <c r="J596" s="7">
        <f t="shared" si="101"/>
        <v>153627.19</v>
      </c>
      <c r="K596" s="7">
        <f t="shared" si="101"/>
        <v>168198.05</v>
      </c>
      <c r="L596" s="7">
        <f t="shared" si="101"/>
        <v>177058.22</v>
      </c>
      <c r="M596" s="7">
        <f t="shared" si="101"/>
        <v>199909.17</v>
      </c>
      <c r="N596" s="8">
        <f>IFERROR(VLOOKUP($B$592,$221:$343,MATCH($Q596&amp;"/"&amp;N$348,$219:$219,0),FALSE),IFERROR((VLOOKUP($B$592,$221:$343,MATCH($Q595&amp;"/"&amp;N$348,$219:$219,0),FALSE)/3)*4,IFERROR(VLOOKUP($B$592,$221:$343,MATCH($Q594&amp;"/"&amp;N$348,$219:$219,0),FALSE)*2,IFERROR(VLOOKUP($B$592,$221:$343,MATCH($Q593&amp;"/"&amp;N$348,$219:$219,0),FALSE)*4,""))))</f>
        <v>630028.36</v>
      </c>
      <c r="O596" s="8">
        <f>IFERROR(VLOOKUP($B$592,$221:$343,MATCH($Q596&amp;"/"&amp;O$348,$219:$219,0),FALSE),IFERROR((VLOOKUP($B$592,$221:$343,MATCH($Q595&amp;"/"&amp;O$348,$219:$219,0),FALSE)/3)*4,IFERROR(VLOOKUP($B$592,$221:$343,MATCH($Q594&amp;"/"&amp;O$348,$219:$219,0),FALSE)*2,IFERROR(VLOOKUP($B$592,$221:$343,MATCH($Q593&amp;"/"&amp;O$348,$219:$219,0),FALSE)*4,""))))</f>
        <v>787475.84</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f t="shared" si="102"/>
        <v>3.5515695356823702E-2</v>
      </c>
      <c r="I597" s="10">
        <f t="shared" si="102"/>
        <v>9.5195988087971584E-3</v>
      </c>
      <c r="J597" s="10">
        <f t="shared" si="102"/>
        <v>8.9275485679525379E-3</v>
      </c>
      <c r="K597" s="10">
        <f t="shared" si="102"/>
        <v>7.45343196263117E-3</v>
      </c>
      <c r="L597" s="10">
        <f t="shared" si="102"/>
        <v>6.3318479320560389E-3</v>
      </c>
      <c r="M597" s="10">
        <f t="shared" si="102"/>
        <v>5.9870624556755143E-3</v>
      </c>
      <c r="N597" s="10">
        <f t="shared" si="102"/>
        <v>1.6866920183948537E-2</v>
      </c>
      <c r="O597" s="10">
        <f t="shared" si="102"/>
        <v>1.5394019406293891E-2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152898.14000000001</v>
      </c>
      <c r="J599" s="7">
        <f t="shared" si="103"/>
        <v>-121775.44</v>
      </c>
      <c r="K599" s="7">
        <f t="shared" si="103"/>
        <v>-898703.59</v>
      </c>
      <c r="L599" s="7">
        <f t="shared" si="103"/>
        <v>-907127.09</v>
      </c>
      <c r="M599" s="7">
        <f t="shared" si="103"/>
        <v>-653572.56999999995</v>
      </c>
      <c r="N599" s="8">
        <f t="shared" si="103"/>
        <v>815151.89</v>
      </c>
      <c r="O599" s="8">
        <f t="shared" si="103"/>
        <v>235138.79</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478127.88</v>
      </c>
      <c r="J600" s="7">
        <f t="shared" si="103"/>
        <v>50224.51</v>
      </c>
      <c r="K600" s="7">
        <f t="shared" si="103"/>
        <v>-258284.83</v>
      </c>
      <c r="L600" s="7">
        <f t="shared" si="103"/>
        <v>-280899.34000000003</v>
      </c>
      <c r="M600" s="7">
        <f t="shared" si="103"/>
        <v>-207939.8</v>
      </c>
      <c r="N600" s="8">
        <f t="shared" si="103"/>
        <v>1868599.72</v>
      </c>
      <c r="O600" s="8">
        <f t="shared" si="103"/>
        <v>1363752.23</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f t="shared" si="103"/>
        <v>500852</v>
      </c>
      <c r="J601" s="7">
        <f t="shared" si="103"/>
        <v>-211309.17</v>
      </c>
      <c r="K601" s="7">
        <f t="shared" si="103"/>
        <v>151515.24</v>
      </c>
      <c r="L601" s="7">
        <f t="shared" si="103"/>
        <v>449380.69</v>
      </c>
      <c r="M601" s="7">
        <f t="shared" si="103"/>
        <v>89062.89</v>
      </c>
      <c r="N601" s="8">
        <f t="shared" si="103"/>
        <v>934461.64</v>
      </c>
      <c r="O601" s="8">
        <f t="shared" si="103"/>
        <v>389234.69</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f t="shared" si="103"/>
        <v>-455477</v>
      </c>
      <c r="I602" s="7">
        <f t="shared" si="103"/>
        <v>764285.14</v>
      </c>
      <c r="J602" s="7">
        <f t="shared" si="103"/>
        <v>311212.13</v>
      </c>
      <c r="K602" s="7">
        <f t="shared" si="103"/>
        <v>-91.38</v>
      </c>
      <c r="L602" s="7">
        <f t="shared" si="103"/>
        <v>1000575.5</v>
      </c>
      <c r="M602" s="7">
        <f t="shared" si="103"/>
        <v>726236.3</v>
      </c>
      <c r="N602" s="8">
        <f t="shared" si="103"/>
        <v>2308373.89</v>
      </c>
      <c r="O602" s="8">
        <f t="shared" si="103"/>
        <v>559808.13</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f t="shared" si="104"/>
        <v>-8.6872592763824699</v>
      </c>
      <c r="I603" s="111">
        <f t="shared" si="104"/>
        <v>2.8469079121925458</v>
      </c>
      <c r="J603" s="111">
        <f t="shared" si="104"/>
        <v>0.76550396263226883</v>
      </c>
      <c r="K603" s="111">
        <f t="shared" si="104"/>
        <v>-1.5010641243653802E-4</v>
      </c>
      <c r="L603" s="111">
        <f t="shared" si="104"/>
        <v>1.1229013527656511</v>
      </c>
      <c r="M603" s="111">
        <f t="shared" si="104"/>
        <v>0.5970751325178274</v>
      </c>
      <c r="N603" s="111">
        <f>IFERROR(N602/N$588,IFERROR(N601/N$588,IFERROR(N600/N$588,N599/N$588)))</f>
        <v>1.5485357715574515</v>
      </c>
      <c r="O603" s="111">
        <f>IFERROR(O602/O$588,IFERROR(O601/O$588,IFERROR(O600/O$588,O599/O$588)))</f>
        <v>0.21282306574975043</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137891.06000000003</v>
      </c>
      <c r="J605" s="7">
        <f t="shared" si="105"/>
        <v>-159542.70000000001</v>
      </c>
      <c r="K605" s="7">
        <f t="shared" si="105"/>
        <v>-951202.85</v>
      </c>
      <c r="L605" s="7">
        <f t="shared" si="105"/>
        <v>-934454.96</v>
      </c>
      <c r="M605" s="7">
        <f t="shared" si="105"/>
        <v>-675941.25</v>
      </c>
      <c r="N605" s="8">
        <f t="shared" si="105"/>
        <v>756238.58000000007</v>
      </c>
      <c r="O605" s="8">
        <f t="shared" si="105"/>
        <v>158986.77000000002</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431497.45</v>
      </c>
      <c r="J606" s="7">
        <f t="shared" si="106"/>
        <v>-33248.700000000004</v>
      </c>
      <c r="K606" s="7">
        <f t="shared" si="106"/>
        <v>-363792.62</v>
      </c>
      <c r="L606" s="7">
        <f t="shared" si="106"/>
        <v>-337005.49000000005</v>
      </c>
      <c r="M606" s="7">
        <f t="shared" si="106"/>
        <v>-264199.17</v>
      </c>
      <c r="N606" s="8">
        <f t="shared" si="106"/>
        <v>1763336.98</v>
      </c>
      <c r="O606" s="8">
        <f t="shared" si="105"/>
        <v>1219686.1000000001</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f t="shared" si="106"/>
        <v>406705</v>
      </c>
      <c r="J607" s="7">
        <f t="shared" si="106"/>
        <v>-353079.46</v>
      </c>
      <c r="K607" s="7">
        <f t="shared" si="106"/>
        <v>5706.5099999999802</v>
      </c>
      <c r="L607" s="7">
        <f t="shared" si="106"/>
        <v>335325.58999999997</v>
      </c>
      <c r="M607" s="7">
        <f t="shared" si="106"/>
        <v>-25366.020000000004</v>
      </c>
      <c r="N607" s="8">
        <f t="shared" si="106"/>
        <v>778933.99</v>
      </c>
      <c r="O607" s="8">
        <f t="shared" si="105"/>
        <v>144824.57</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f t="shared" si="106"/>
        <v>-605233.18999999994</v>
      </c>
      <c r="I608" s="18">
        <f t="shared" si="106"/>
        <v>624920.42000000004</v>
      </c>
      <c r="J608" s="18">
        <f t="shared" si="106"/>
        <v>87998.739999999991</v>
      </c>
      <c r="K608" s="18">
        <f t="shared" si="106"/>
        <v>-192903.14</v>
      </c>
      <c r="L608" s="18">
        <f t="shared" si="106"/>
        <v>852450.09</v>
      </c>
      <c r="M608" s="18">
        <f t="shared" si="106"/>
        <v>551774.4</v>
      </c>
      <c r="N608" s="18">
        <f t="shared" si="106"/>
        <v>2070262.1600000001</v>
      </c>
      <c r="O608" s="18">
        <f t="shared" si="105"/>
        <v>230812.43</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-15007.08</v>
      </c>
      <c r="J611" s="7">
        <f t="shared" si="107"/>
        <v>-37767.26</v>
      </c>
      <c r="K611" s="7">
        <f t="shared" si="107"/>
        <v>-52499.26</v>
      </c>
      <c r="L611" s="7">
        <f t="shared" si="107"/>
        <v>-27327.87</v>
      </c>
      <c r="M611" s="7">
        <f t="shared" si="107"/>
        <v>-22368.68</v>
      </c>
      <c r="N611" s="8">
        <f t="shared" si="107"/>
        <v>-58913.31</v>
      </c>
      <c r="O611" s="8">
        <f t="shared" si="107"/>
        <v>-76152.02</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-46630.43</v>
      </c>
      <c r="J612" s="7">
        <f t="shared" si="107"/>
        <v>-83473.210000000006</v>
      </c>
      <c r="K612" s="7">
        <f t="shared" si="107"/>
        <v>-105507.79</v>
      </c>
      <c r="L612" s="7">
        <f t="shared" si="107"/>
        <v>-56106.15</v>
      </c>
      <c r="M612" s="7">
        <f t="shared" si="107"/>
        <v>-56259.37</v>
      </c>
      <c r="N612" s="8">
        <f t="shared" si="107"/>
        <v>-105262.74</v>
      </c>
      <c r="O612" s="8">
        <f t="shared" si="107"/>
        <v>-144066.13</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f t="shared" si="107"/>
        <v>-94147</v>
      </c>
      <c r="J613" s="7">
        <f t="shared" si="107"/>
        <v>-141770.29</v>
      </c>
      <c r="K613" s="7">
        <f t="shared" si="107"/>
        <v>-145808.73000000001</v>
      </c>
      <c r="L613" s="7">
        <f t="shared" si="107"/>
        <v>-114055.1</v>
      </c>
      <c r="M613" s="7">
        <f t="shared" si="107"/>
        <v>-114428.91</v>
      </c>
      <c r="N613" s="8">
        <f t="shared" si="107"/>
        <v>-155527.65</v>
      </c>
      <c r="O613" s="8">
        <f t="shared" si="107"/>
        <v>-244410.12</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f t="shared" si="107"/>
        <v>-149756.19</v>
      </c>
      <c r="I614" s="7">
        <f t="shared" si="107"/>
        <v>-139364.72</v>
      </c>
      <c r="J614" s="7">
        <f t="shared" si="107"/>
        <v>-223213.39</v>
      </c>
      <c r="K614" s="7">
        <f t="shared" si="107"/>
        <v>-192811.76</v>
      </c>
      <c r="L614" s="7">
        <f t="shared" si="107"/>
        <v>-148125.41</v>
      </c>
      <c r="M614" s="7">
        <f t="shared" si="107"/>
        <v>-174461.9</v>
      </c>
      <c r="N614" s="8">
        <f t="shared" si="107"/>
        <v>-238111.73</v>
      </c>
      <c r="O614" s="8">
        <f t="shared" si="107"/>
        <v>-328995.7</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20432.759999999998</v>
      </c>
      <c r="J616" s="7">
        <f t="shared" si="108"/>
        <v>-105916.52</v>
      </c>
      <c r="K616" s="7">
        <f t="shared" si="108"/>
        <v>-157100.97</v>
      </c>
      <c r="L616" s="7">
        <f t="shared" si="108"/>
        <v>61312.32</v>
      </c>
      <c r="M616" s="7">
        <f t="shared" si="108"/>
        <v>-143897.19</v>
      </c>
      <c r="N616" s="8">
        <f t="shared" si="108"/>
        <v>-23857.11</v>
      </c>
      <c r="O616" s="8">
        <f t="shared" si="108"/>
        <v>-829192.1</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-2466.5300000000002</v>
      </c>
      <c r="J617" s="7">
        <f t="shared" si="108"/>
        <v>-111260.29</v>
      </c>
      <c r="K617" s="7">
        <f t="shared" si="108"/>
        <v>-457258.8</v>
      </c>
      <c r="L617" s="7">
        <f t="shared" si="108"/>
        <v>30571.05</v>
      </c>
      <c r="M617" s="7">
        <f t="shared" si="108"/>
        <v>-175285.92</v>
      </c>
      <c r="N617" s="8">
        <f t="shared" si="108"/>
        <v>-38312.97</v>
      </c>
      <c r="O617" s="8">
        <f t="shared" si="108"/>
        <v>-760132.58</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f t="shared" si="108"/>
        <v>-156632</v>
      </c>
      <c r="J618" s="7">
        <f t="shared" si="108"/>
        <v>-212636.98</v>
      </c>
      <c r="K618" s="7">
        <f t="shared" si="108"/>
        <v>-411214.18</v>
      </c>
      <c r="L618" s="7">
        <f t="shared" si="108"/>
        <v>-26225.66</v>
      </c>
      <c r="M618" s="7">
        <f t="shared" si="108"/>
        <v>-323313.44</v>
      </c>
      <c r="N618" s="8">
        <f t="shared" si="108"/>
        <v>-336304.13</v>
      </c>
      <c r="O618" s="8">
        <f t="shared" si="108"/>
        <v>-532063.78</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f t="shared" si="108"/>
        <v>-359218.86</v>
      </c>
      <c r="I619" s="7">
        <f t="shared" si="108"/>
        <v>-124696.12</v>
      </c>
      <c r="J619" s="7">
        <f t="shared" si="108"/>
        <v>-399853.88</v>
      </c>
      <c r="K619" s="7">
        <f t="shared" si="108"/>
        <v>-366808.4</v>
      </c>
      <c r="L619" s="7">
        <f t="shared" si="108"/>
        <v>-240302.36</v>
      </c>
      <c r="M619" s="7">
        <f t="shared" si="108"/>
        <v>-338772.47</v>
      </c>
      <c r="N619" s="8">
        <f t="shared" si="108"/>
        <v>-515943.19</v>
      </c>
      <c r="O619" s="8">
        <f t="shared" si="108"/>
        <v>-715176.56</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-261933.94</v>
      </c>
      <c r="J621" s="7">
        <f t="shared" si="109"/>
        <v>-87183.61</v>
      </c>
      <c r="K621" s="7">
        <f t="shared" si="109"/>
        <v>797952.05</v>
      </c>
      <c r="L621" s="7">
        <f t="shared" si="109"/>
        <v>556861.1</v>
      </c>
      <c r="M621" s="7">
        <f t="shared" si="109"/>
        <v>542837.18000000005</v>
      </c>
      <c r="N621" s="7">
        <f t="shared" si="109"/>
        <v>-850416.84</v>
      </c>
      <c r="O621" s="7">
        <f t="shared" si="109"/>
        <v>324092.52</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-559189.79</v>
      </c>
      <c r="J622" s="7">
        <f t="shared" si="109"/>
        <v>-350716.23</v>
      </c>
      <c r="K622" s="7">
        <f t="shared" si="109"/>
        <v>686571.57</v>
      </c>
      <c r="L622" s="7">
        <f t="shared" si="109"/>
        <v>106609.46</v>
      </c>
      <c r="M622" s="7">
        <f t="shared" si="109"/>
        <v>175413.04</v>
      </c>
      <c r="N622" s="7">
        <f t="shared" si="109"/>
        <v>-1936025</v>
      </c>
      <c r="O622" s="7">
        <f t="shared" si="109"/>
        <v>-447125.98</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f t="shared" si="109"/>
        <v>-175409</v>
      </c>
      <c r="J623" s="7">
        <f t="shared" si="109"/>
        <v>-40698.07</v>
      </c>
      <c r="K623" s="7">
        <f t="shared" si="109"/>
        <v>235689.75</v>
      </c>
      <c r="L623" s="7">
        <f t="shared" si="109"/>
        <v>-555439.53</v>
      </c>
      <c r="M623" s="7">
        <f t="shared" si="109"/>
        <v>-260304.25</v>
      </c>
      <c r="N623" s="7">
        <f t="shared" si="109"/>
        <v>-1088474.6399999999</v>
      </c>
      <c r="O623" s="7">
        <f t="shared" si="109"/>
        <v>595969.04</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f t="shared" si="109"/>
        <v>736314.64</v>
      </c>
      <c r="I624" s="7">
        <f t="shared" si="109"/>
        <v>-164570.92000000001</v>
      </c>
      <c r="J624" s="7">
        <f t="shared" si="109"/>
        <v>69197.48</v>
      </c>
      <c r="K624" s="7">
        <f t="shared" si="109"/>
        <v>353547.76</v>
      </c>
      <c r="L624" s="7">
        <f t="shared" si="109"/>
        <v>-398761.35</v>
      </c>
      <c r="M624" s="7">
        <f t="shared" si="109"/>
        <v>-142375.99</v>
      </c>
      <c r="N624" s="7">
        <f t="shared" si="109"/>
        <v>-2224332.8199999998</v>
      </c>
      <c r="O624" s="7">
        <f t="shared" si="109"/>
        <v>940104.19</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-88603.04</v>
      </c>
      <c r="J626" s="7">
        <f t="shared" si="110"/>
        <v>-314875.56</v>
      </c>
      <c r="K626" s="7">
        <f t="shared" si="110"/>
        <v>-257852.51</v>
      </c>
      <c r="L626" s="7">
        <f t="shared" si="110"/>
        <v>-288953.65999999997</v>
      </c>
      <c r="M626" s="7">
        <f t="shared" si="110"/>
        <v>-254632.59</v>
      </c>
      <c r="N626" s="8">
        <f t="shared" si="110"/>
        <v>-59122.07</v>
      </c>
      <c r="O626" s="8">
        <f t="shared" si="110"/>
        <v>-269960.8</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-83528.44</v>
      </c>
      <c r="J627" s="7">
        <f t="shared" si="110"/>
        <v>-411752.01</v>
      </c>
      <c r="K627" s="7">
        <f t="shared" si="110"/>
        <v>-28972.05</v>
      </c>
      <c r="L627" s="7">
        <f t="shared" si="110"/>
        <v>-143718.82999999999</v>
      </c>
      <c r="M627" s="7">
        <f t="shared" si="110"/>
        <v>-207812.68</v>
      </c>
      <c r="N627" s="8">
        <f t="shared" si="110"/>
        <v>-105738.24000000001</v>
      </c>
      <c r="O627" s="8">
        <f t="shared" si="110"/>
        <v>156493.66</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f t="shared" si="110"/>
        <v>168811</v>
      </c>
      <c r="J628" s="7">
        <f t="shared" si="110"/>
        <v>-464644.22</v>
      </c>
      <c r="K628" s="7">
        <f t="shared" si="110"/>
        <v>-24009.19</v>
      </c>
      <c r="L628" s="7">
        <f t="shared" si="110"/>
        <v>-132284.5</v>
      </c>
      <c r="M628" s="7">
        <f t="shared" si="110"/>
        <v>-494554.8</v>
      </c>
      <c r="N628" s="8">
        <f t="shared" si="110"/>
        <v>-490317.13</v>
      </c>
      <c r="O628" s="8">
        <f t="shared" si="110"/>
        <v>453139.96</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f t="shared" si="110"/>
        <v>-78381.210000000006</v>
      </c>
      <c r="I629" s="7">
        <f t="shared" si="110"/>
        <v>475018.11</v>
      </c>
      <c r="J629" s="7">
        <f t="shared" si="110"/>
        <v>-19444.27</v>
      </c>
      <c r="K629" s="7">
        <f t="shared" si="110"/>
        <v>-13352.03</v>
      </c>
      <c r="L629" s="7">
        <f t="shared" si="110"/>
        <v>361511.8</v>
      </c>
      <c r="M629" s="7">
        <f t="shared" si="110"/>
        <v>245087.84</v>
      </c>
      <c r="N629" s="8">
        <f t="shared" si="110"/>
        <v>-431902.12</v>
      </c>
      <c r="O629" s="8">
        <f t="shared" si="110"/>
        <v>784735.77</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f t="shared" si="111"/>
        <v>1.1957342014976216E-2</v>
      </c>
      <c r="I632" s="29">
        <f t="shared" si="111"/>
        <v>6.0989291524823692E-2</v>
      </c>
      <c r="J632" s="29">
        <f t="shared" si="111"/>
        <v>8.4243714641990888E-2</v>
      </c>
      <c r="K632" s="29">
        <f t="shared" si="111"/>
        <v>8.4815783744073392E-2</v>
      </c>
      <c r="L632" s="29">
        <f t="shared" si="111"/>
        <v>0.11742095168530901</v>
      </c>
      <c r="M632" s="29">
        <f t="shared" si="111"/>
        <v>0.13279109409707535</v>
      </c>
      <c r="N632" s="29">
        <f t="shared" si="111"/>
        <v>0.16191238453731596</v>
      </c>
      <c r="O632" s="29">
        <f t="shared" si="111"/>
        <v>0.1647522931801918</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f t="shared" si="112"/>
        <v>2.4038164159228211E-2</v>
      </c>
      <c r="I633" s="29">
        <f t="shared" si="112"/>
        <v>0.11837934051888024</v>
      </c>
      <c r="J633" s="29">
        <f t="shared" si="112"/>
        <v>0.13970771265801882</v>
      </c>
      <c r="K633" s="29">
        <f t="shared" si="112"/>
        <v>0.15695832615917057</v>
      </c>
      <c r="L633" s="29">
        <f t="shared" si="112"/>
        <v>0.20493660966696389</v>
      </c>
      <c r="M633" s="29">
        <f t="shared" si="112"/>
        <v>0.22133282361145656</v>
      </c>
      <c r="N633" s="29">
        <f t="shared" si="112"/>
        <v>0.27898723799341063</v>
      </c>
      <c r="O633" s="29">
        <f t="shared" si="112"/>
        <v>0.28057903745794671</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f t="shared" si="113"/>
        <v>0.1004367437103406</v>
      </c>
      <c r="I634" s="29">
        <f t="shared" si="113"/>
        <v>0.15216779810348488</v>
      </c>
      <c r="J634" s="29">
        <f t="shared" si="113"/>
        <v>0.20443187450401581</v>
      </c>
      <c r="K634" s="29">
        <f t="shared" si="113"/>
        <v>0.26497813452495933</v>
      </c>
      <c r="L634" s="29">
        <f t="shared" si="113"/>
        <v>0.32158908152893073</v>
      </c>
      <c r="M634" s="29">
        <f t="shared" si="113"/>
        <v>0.36052116574220378</v>
      </c>
      <c r="N634" s="29">
        <f t="shared" si="113"/>
        <v>0.38695949871195962</v>
      </c>
      <c r="O634" s="29">
        <f t="shared" si="113"/>
        <v>0.49772197384079897</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f t="shared" si="114"/>
        <v>0.8784668074048263</v>
      </c>
      <c r="I636" s="27">
        <f t="shared" si="114"/>
        <v>1.3406559735520289</v>
      </c>
      <c r="J636" s="27">
        <f t="shared" si="114"/>
        <v>1.2559888401246937</v>
      </c>
      <c r="K636" s="27">
        <f t="shared" si="114"/>
        <v>1.1697111011622918</v>
      </c>
      <c r="L636" s="27">
        <f t="shared" si="114"/>
        <v>1.2545063623826544</v>
      </c>
      <c r="M636" s="27">
        <f t="shared" si="114"/>
        <v>1.2820163022064746</v>
      </c>
      <c r="N636" s="27">
        <f t="shared" si="114"/>
        <v>1.3229813809293609</v>
      </c>
      <c r="O636" s="27">
        <f>O378/O414</f>
        <v>1.2189636777585509</v>
      </c>
      <c r="P636" s="6"/>
      <c r="Q636" s="89" t="s">
        <v>392</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f t="shared" si="115"/>
        <v>0.14156972379555346</v>
      </c>
      <c r="I637" s="27">
        <f t="shared" si="115"/>
        <v>0.45262653643368844</v>
      </c>
      <c r="J637" s="27">
        <f t="shared" si="115"/>
        <v>0.46435725250916871</v>
      </c>
      <c r="K637" s="27">
        <f t="shared" si="115"/>
        <v>0.32247226006431867</v>
      </c>
      <c r="L637" s="27">
        <f t="shared" si="115"/>
        <v>0.43805557954028357</v>
      </c>
      <c r="M637" s="27">
        <f t="shared" si="115"/>
        <v>0.42586814362155467</v>
      </c>
      <c r="N637" s="27">
        <f t="shared" si="115"/>
        <v>0.49578290539038922</v>
      </c>
      <c r="O637" s="27">
        <f>(O378-O372)/O414</f>
        <v>0.58232359970095238</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f t="shared" si="116"/>
        <v>3.6410522651715955</v>
      </c>
      <c r="I639" s="27">
        <f t="shared" si="116"/>
        <v>0.43141916004476477</v>
      </c>
      <c r="J639" s="27">
        <f t="shared" si="116"/>
        <v>0.5073827892067907</v>
      </c>
      <c r="K639" s="27">
        <f t="shared" si="116"/>
        <v>0.72407929304276419</v>
      </c>
      <c r="L639" s="27">
        <f t="shared" si="116"/>
        <v>0.60444545812264761</v>
      </c>
      <c r="M639" s="27">
        <f t="shared" si="116"/>
        <v>0.63385764764026398</v>
      </c>
      <c r="N639" s="27">
        <f t="shared" si="116"/>
        <v>0.33292103957865848</v>
      </c>
      <c r="O639" s="27">
        <f>O432/O457</f>
        <v>0.7192222763018381</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f t="shared" si="117"/>
        <v>36.252193476845328</v>
      </c>
      <c r="I640" s="27">
        <f t="shared" si="117"/>
        <v>2.8351541221051857</v>
      </c>
      <c r="J640" s="27">
        <f t="shared" si="117"/>
        <v>2.4819162395188221</v>
      </c>
      <c r="K640" s="27">
        <f t="shared" si="117"/>
        <v>2.7326001609184107</v>
      </c>
      <c r="L640" s="27">
        <f t="shared" si="117"/>
        <v>1.87955839560514</v>
      </c>
      <c r="M640" s="27">
        <f t="shared" si="117"/>
        <v>1.7581704151414892</v>
      </c>
      <c r="N640" s="27">
        <f t="shared" si="117"/>
        <v>0.86035112379157386</v>
      </c>
      <c r="O640" s="27">
        <f>O432/O588</f>
        <v>1.4450281765777293</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t="e">
        <f t="shared" ref="C642:N642" si="118">365/(C465/((C366+B366)/2))</f>
        <v>#VALUE!</v>
      </c>
      <c r="D642" s="43" t="e">
        <f t="shared" si="118"/>
        <v>#VALUE!</v>
      </c>
      <c r="E642" s="43" t="e">
        <f t="shared" si="118"/>
        <v>#VALUE!</v>
      </c>
      <c r="F642" s="43" t="e">
        <f t="shared" si="118"/>
        <v>#VALUE!</v>
      </c>
      <c r="G642" s="43" t="e">
        <f t="shared" si="118"/>
        <v>#VALUE!</v>
      </c>
      <c r="H642" s="43" t="e">
        <f t="shared" si="118"/>
        <v>#VALUE!</v>
      </c>
      <c r="I642" s="43">
        <f t="shared" si="118"/>
        <v>6.4774001263362475</v>
      </c>
      <c r="J642" s="43">
        <f t="shared" si="118"/>
        <v>8.9836557915951367</v>
      </c>
      <c r="K642" s="43">
        <f t="shared" si="118"/>
        <v>9.656771427168076</v>
      </c>
      <c r="L642" s="43">
        <f t="shared" si="118"/>
        <v>10.604102133574825</v>
      </c>
      <c r="M642" s="43">
        <f t="shared" si="118"/>
        <v>10.21200949585339</v>
      </c>
      <c r="N642" s="44">
        <f t="shared" si="118"/>
        <v>8.9996200068582279</v>
      </c>
      <c r="O642" s="44">
        <f>365/(O465/((O366+N366)/2))</f>
        <v>12.883395316059907</v>
      </c>
      <c r="P642" s="40"/>
      <c r="Q642" s="41" t="s">
        <v>60</v>
      </c>
    </row>
    <row r="643" spans="2:17">
      <c r="B643" s="42"/>
      <c r="C643" s="43" t="e">
        <f t="shared" ref="C643:N643" si="119">365/(C503/((C372+B372)/2))</f>
        <v>#VALUE!</v>
      </c>
      <c r="D643" s="43" t="e">
        <f t="shared" si="119"/>
        <v>#VALUE!</v>
      </c>
      <c r="E643" s="43" t="e">
        <f t="shared" si="119"/>
        <v>#VALUE!</v>
      </c>
      <c r="F643" s="43" t="e">
        <f t="shared" si="119"/>
        <v>#VALUE!</v>
      </c>
      <c r="G643" s="43" t="e">
        <f t="shared" si="119"/>
        <v>#VALUE!</v>
      </c>
      <c r="H643" s="43" t="e">
        <f t="shared" si="119"/>
        <v>#VALUE!</v>
      </c>
      <c r="I643" s="43">
        <f t="shared" si="119"/>
        <v>70.660751516045011</v>
      </c>
      <c r="J643" s="43">
        <f t="shared" si="119"/>
        <v>54.777133720962432</v>
      </c>
      <c r="K643" s="43">
        <f t="shared" si="119"/>
        <v>58.741009319826908</v>
      </c>
      <c r="L643" s="43">
        <f t="shared" si="119"/>
        <v>59.620042304050799</v>
      </c>
      <c r="M643" s="43">
        <f t="shared" si="119"/>
        <v>54.623862293747344</v>
      </c>
      <c r="N643" s="44">
        <f t="shared" si="119"/>
        <v>47.500012800690605</v>
      </c>
      <c r="O643" s="44">
        <f>365/(O503/((O372+N372)/2))</f>
        <v>40.688221880543281</v>
      </c>
      <c r="P643" s="40"/>
      <c r="Q643" s="41" t="s">
        <v>61</v>
      </c>
    </row>
    <row r="644" spans="2:17">
      <c r="B644" s="42"/>
      <c r="C644" s="43" t="e">
        <f t="shared" ref="C644:N644" si="120">365/(C503/((C408+B408)/2))</f>
        <v>#VALUE!</v>
      </c>
      <c r="D644" s="43" t="e">
        <f t="shared" si="120"/>
        <v>#VALUE!</v>
      </c>
      <c r="E644" s="43" t="e">
        <f t="shared" si="120"/>
        <v>#VALUE!</v>
      </c>
      <c r="F644" s="43" t="e">
        <f t="shared" si="120"/>
        <v>#VALUE!</v>
      </c>
      <c r="G644" s="43" t="e">
        <f t="shared" si="120"/>
        <v>#VALUE!</v>
      </c>
      <c r="H644" s="43" t="e">
        <f t="shared" si="120"/>
        <v>#VALUE!</v>
      </c>
      <c r="I644" s="43">
        <f t="shared" si="120"/>
        <v>50.903826171938164</v>
      </c>
      <c r="J644" s="43">
        <f t="shared" si="120"/>
        <v>42.952673153908592</v>
      </c>
      <c r="K644" s="43">
        <f t="shared" si="120"/>
        <v>44.724050001046557</v>
      </c>
      <c r="L644" s="43">
        <f t="shared" si="120"/>
        <v>44.885355455401744</v>
      </c>
      <c r="M644" s="43">
        <f t="shared" si="120"/>
        <v>39.431756236422558</v>
      </c>
      <c r="N644" s="44">
        <f t="shared" si="120"/>
        <v>32.545768283304319</v>
      </c>
      <c r="O644" s="44">
        <f>365/(O503/((O408+N408)/2))</f>
        <v>31.199939535194883</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f t="shared" si="121"/>
        <v>26.234325470443096</v>
      </c>
      <c r="J645" s="46">
        <f t="shared" si="121"/>
        <v>20.808116358648974</v>
      </c>
      <c r="K645" s="46">
        <f t="shared" si="121"/>
        <v>23.673730745948426</v>
      </c>
      <c r="L645" s="46">
        <f t="shared" si="121"/>
        <v>25.338788982223882</v>
      </c>
      <c r="M645" s="46">
        <f t="shared" si="121"/>
        <v>25.404115553178173</v>
      </c>
      <c r="N645" s="47">
        <f>N643+N642-N644</f>
        <v>23.953864524244516</v>
      </c>
      <c r="O645" s="47">
        <f>O643+O642-O644</f>
        <v>22.371677661408302</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t="e">
        <v>#N/A</v>
      </c>
      <c r="C647" s="139" t="e">
        <v>#N/A</v>
      </c>
      <c r="D647" s="139" t="e">
        <v>#N/A</v>
      </c>
      <c r="E647" s="139" t="e">
        <v>#N/A</v>
      </c>
      <c r="F647" s="139" t="e">
        <v>#N/A</v>
      </c>
      <c r="G647" s="139" t="e">
        <v>#N/A</v>
      </c>
      <c r="H647" s="139" t="e">
        <v>#N/A</v>
      </c>
      <c r="I647" s="139">
        <v>1200000</v>
      </c>
      <c r="J647" s="139">
        <v>1200000</v>
      </c>
      <c r="K647" s="139">
        <v>1200000</v>
      </c>
      <c r="L647" s="139">
        <v>1200000</v>
      </c>
      <c r="M647" s="139">
        <v>1200000</v>
      </c>
      <c r="N647" s="140">
        <v>1200000</v>
      </c>
      <c r="O647" s="140">
        <v>1200000</v>
      </c>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#N/A</v>
      </c>
      <c r="I648" s="13">
        <f t="shared" si="122"/>
        <v>1.4702053333333334</v>
      </c>
      <c r="J648" s="13">
        <f t="shared" si="122"/>
        <v>1.657216375</v>
      </c>
      <c r="K648" s="13">
        <f t="shared" si="122"/>
        <v>1.9145231583333333</v>
      </c>
      <c r="L648" s="13">
        <f t="shared" si="122"/>
        <v>2.3090094916666666</v>
      </c>
      <c r="M648" s="13">
        <f t="shared" si="122"/>
        <v>2.8114926749999998</v>
      </c>
      <c r="N648" s="13">
        <f t="shared" si="122"/>
        <v>3.2102448166666666</v>
      </c>
      <c r="O648" s="13">
        <f t="shared" si="122"/>
        <v>4.4040520750000001</v>
      </c>
      <c r="P648" s="6"/>
      <c r="Q648" s="90" t="s">
        <v>44</v>
      </c>
    </row>
    <row r="649" spans="2:17">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f t="shared" si="123"/>
        <v>0.22371790833333333</v>
      </c>
      <c r="J649" s="13">
        <f t="shared" si="123"/>
        <v>0.33878785</v>
      </c>
      <c r="K649" s="13">
        <f t="shared" si="123"/>
        <v>0.50730677499999999</v>
      </c>
      <c r="L649" s="13">
        <f t="shared" si="123"/>
        <v>0.74255224166666667</v>
      </c>
      <c r="M649" s="13">
        <f t="shared" si="123"/>
        <v>1.0136026166666667</v>
      </c>
      <c r="N649" s="13">
        <f t="shared" si="123"/>
        <v>1.2422347249999999</v>
      </c>
      <c r="O649" s="13">
        <f t="shared" si="123"/>
        <v>2.1919934916666666</v>
      </c>
      <c r="P649" s="6"/>
      <c r="Q649" s="89" t="s">
        <v>45</v>
      </c>
    </row>
    <row r="650" spans="2:17">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f t="shared" si="124"/>
        <v>0.51435284069979659</v>
      </c>
      <c r="K650" s="91">
        <f t="shared" si="124"/>
        <v>0.49741726275012521</v>
      </c>
      <c r="L650" s="92">
        <f t="shared" si="124"/>
        <v>0.46371441947856251</v>
      </c>
      <c r="M650" s="91">
        <f t="shared" si="124"/>
        <v>0.36502532723034342</v>
      </c>
      <c r="N650" s="93">
        <f>+N649/M649-1</f>
        <v>0.22556384975130839</v>
      </c>
      <c r="O650" s="93">
        <f>+O649/N649-1</f>
        <v>0.76455660717958662</v>
      </c>
      <c r="P650" s="31"/>
      <c r="Q650" s="94" t="s">
        <v>46</v>
      </c>
    </row>
    <row r="651" spans="2:17">
      <c r="B651" s="138">
        <v>0</v>
      </c>
      <c r="C651" s="138">
        <v>0</v>
      </c>
      <c r="D651" s="138">
        <v>0</v>
      </c>
      <c r="E651" s="138">
        <v>0</v>
      </c>
      <c r="F651" s="138">
        <v>0</v>
      </c>
      <c r="G651" s="138">
        <v>0</v>
      </c>
      <c r="H651" s="138">
        <v>0</v>
      </c>
      <c r="I651" s="138">
        <v>7.4999999999999997E-2</v>
      </c>
      <c r="J651" s="138">
        <v>0.125</v>
      </c>
      <c r="K651" s="138">
        <v>0.17499999999999999</v>
      </c>
      <c r="L651" s="138">
        <v>0.25</v>
      </c>
      <c r="M651" s="138">
        <v>0.4</v>
      </c>
      <c r="N651" s="138">
        <v>0.5</v>
      </c>
      <c r="O651" s="138"/>
      <c r="P651" s="6"/>
      <c r="Q651" s="90" t="s">
        <v>47</v>
      </c>
    </row>
    <row r="652" spans="2:17">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f t="shared" si="125"/>
        <v>3.4928244932996795E-2</v>
      </c>
      <c r="J652" s="92">
        <f t="shared" si="125"/>
        <v>2.9076598782659977E-2</v>
      </c>
      <c r="K652" s="91">
        <f t="shared" si="125"/>
        <v>2.6187360578687178E-2</v>
      </c>
      <c r="L652" s="92">
        <f t="shared" si="125"/>
        <v>2.7028003243734774E-2</v>
      </c>
      <c r="M652" s="91">
        <f t="shared" si="125"/>
        <v>3.8811446584435215E-2</v>
      </c>
      <c r="N652" s="93">
        <f t="shared" si="125"/>
        <v>3.5152315206691841E-2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f t="shared" si="126"/>
        <v>0.33524361352535142</v>
      </c>
      <c r="J653" s="96">
        <f t="shared" si="126"/>
        <v>0.36896246426783014</v>
      </c>
      <c r="K653" s="95">
        <f t="shared" si="126"/>
        <v>0.34495892549434215</v>
      </c>
      <c r="L653" s="96">
        <f t="shared" si="126"/>
        <v>0.33667664841853046</v>
      </c>
      <c r="M653" s="95">
        <f t="shared" si="126"/>
        <v>0.39463197255295168</v>
      </c>
      <c r="N653" s="97">
        <f>+N651/N649</f>
        <v>0.40250042116637824</v>
      </c>
      <c r="O653" s="97">
        <f>+O651/O649</f>
        <v>0</v>
      </c>
      <c r="P653" s="28"/>
      <c r="Q653" s="98" t="s">
        <v>49</v>
      </c>
    </row>
    <row r="654" spans="2:17">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f t="shared" si="127"/>
        <v>2576711.2024279465</v>
      </c>
      <c r="J654" s="16">
        <f t="shared" si="127"/>
        <v>5158787.6945722243</v>
      </c>
      <c r="K654" s="16">
        <f t="shared" si="127"/>
        <v>8019135.7723508179</v>
      </c>
      <c r="L654" s="16">
        <f t="shared" si="127"/>
        <v>11099599.082279284</v>
      </c>
      <c r="M654" s="16">
        <f t="shared" si="127"/>
        <v>12367485.426129345</v>
      </c>
      <c r="N654" s="16">
        <f>+N661*N647</f>
        <v>17068577.033178739</v>
      </c>
      <c r="O654" s="16">
        <f>+O661*O647</f>
        <v>38100000</v>
      </c>
      <c r="P654" s="6"/>
      <c r="Q654" s="89" t="s">
        <v>50</v>
      </c>
    </row>
    <row r="655" spans="2:17">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f t="shared" si="128"/>
        <v>1.4605166276252266</v>
      </c>
      <c r="J655" s="33">
        <f t="shared" si="128"/>
        <v>2.5941028644958046</v>
      </c>
      <c r="K655" s="32">
        <f t="shared" si="128"/>
        <v>3.4904843613608496</v>
      </c>
      <c r="L655" s="33">
        <f t="shared" si="128"/>
        <v>4.005902069819081</v>
      </c>
      <c r="M655" s="32">
        <f t="shared" si="128"/>
        <v>3.6657530523737849</v>
      </c>
      <c r="N655" s="34">
        <f>+N661/N$648</f>
        <v>4.430756844608756</v>
      </c>
      <c r="O655" s="34">
        <f>+O661/O$648</f>
        <v>7.2092698858471147</v>
      </c>
      <c r="P655" s="35">
        <f>(SUM(INDEX($B655:$O655,,$Q$348-$B$348-$P$348+1):INDEX($B655:$O655,$Q$348-$B$348+1))-MAX(INDEX($B655:$O655,,$Q$348-$B$348-$P$348+1):INDEX($B655:$O655,$Q$348-$B$348+1))-MIN(INDEX($B655:$O655,,$Q$348-$B$348-$P$348+1):INDEX($B655:$O655,$Q$348-$B$348+1)))/(COUNT(INDEX($B655:$O655,,$Q$348-$B$348-$P$348+1):INDEX($B655:$O655,$Q$348-$B$348+1))-2)</f>
        <v>3.6373998385316555</v>
      </c>
      <c r="Q655" s="36" t="s">
        <v>51</v>
      </c>
    </row>
    <row r="656" spans="2:17">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f t="shared" si="129"/>
        <v>9.5980663834799795</v>
      </c>
      <c r="J656" s="33">
        <f t="shared" si="129"/>
        <v>12.689326802826173</v>
      </c>
      <c r="K656" s="32">
        <f t="shared" si="129"/>
        <v>13.17272599725419</v>
      </c>
      <c r="L656" s="33">
        <f t="shared" si="129"/>
        <v>12.45658605937062</v>
      </c>
      <c r="M656" s="32">
        <f t="shared" si="129"/>
        <v>10.167927435902719</v>
      </c>
      <c r="N656" s="34">
        <f>+N661/N$649</f>
        <v>11.450182407608688</v>
      </c>
      <c r="O656" s="34">
        <f>+O661/O$649</f>
        <v>14.484532057556025</v>
      </c>
      <c r="P656" s="35">
        <f>(SUM(INDEX($B656:$O656,,$Q$348-$B$348-$P$348+1):INDEX($B656:$O656,$Q$348-$B$348+1))-MAX(INDEX($B656:$O656,,$Q$348-$B$348-$P$348+1):INDEX($B656:$O656,$Q$348-$B$348+1))-MIN(INDEX($B656:$O656,,$Q$348-$B$348-$P$348+1):INDEX($B656:$O656,$Q$348-$B$348+1)))/(COUNT(INDEX($B656:$O656,,$Q$348-$B$348-$P$348+1):INDEX($B656:$O656,$Q$348-$B$348+1))-2)</f>
        <v>11.98734974059248</v>
      </c>
      <c r="Q656" s="36" t="s">
        <v>52</v>
      </c>
    </row>
    <row r="657" spans="1:17">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f t="shared" si="130"/>
        <v>4.9585415201201766</v>
      </c>
      <c r="J657" s="33">
        <f t="shared" si="130"/>
        <v>8.0636467420289897</v>
      </c>
      <c r="K657" s="32">
        <f t="shared" si="130"/>
        <v>9.4735414580690271</v>
      </c>
      <c r="L657" s="33">
        <f t="shared" si="130"/>
        <v>8.9980187382433261</v>
      </c>
      <c r="M657" s="32">
        <f t="shared" si="130"/>
        <v>7.6799192350215106</v>
      </c>
      <c r="N657" s="34">
        <f t="shared" si="130"/>
        <v>7.2799618218565501</v>
      </c>
      <c r="O657" s="34">
        <f t="shared" si="130"/>
        <v>10.318595681480415</v>
      </c>
      <c r="P657" s="35">
        <f>(SUM(INDEX($B657:$O657,,$Q$348-$B$348-$P$348+1):INDEX($B657:$O657,$Q$348-$B$348+1))-MAX(INDEX($B657:$O657,,$Q$348-$B$348-$P$348+1):INDEX($B657:$O657,$Q$348-$B$348+1))-MIN(INDEX($B657:$O657,,$Q$348-$B$348-$P$348+1):INDEX($B657:$O657,$Q$348-$B$348+1)))/(COUNT(INDEX($B657:$O657,,$Q$348-$B$348-$P$348+1):INDEX($B657:$O657,$Q$348-$B$348+1))-2)</f>
        <v>8.2990175990438804</v>
      </c>
      <c r="Q657" s="36" t="s">
        <v>53</v>
      </c>
    </row>
    <row r="658" spans="1:17">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f t="shared" si="131"/>
        <v>0.17217375718929281</v>
      </c>
      <c r="J658" s="33">
        <f t="shared" si="131"/>
        <v>0.30104505884472288</v>
      </c>
      <c r="K658" s="32">
        <f t="shared" si="131"/>
        <v>0.35591311190872243</v>
      </c>
      <c r="L658" s="33">
        <f t="shared" si="131"/>
        <v>0.39769062979431363</v>
      </c>
      <c r="M658" s="32">
        <f t="shared" si="131"/>
        <v>0.37079730893705604</v>
      </c>
      <c r="N658" s="34">
        <f t="shared" si="131"/>
        <v>0.45752768574431035</v>
      </c>
      <c r="O658" s="34">
        <f t="shared" si="131"/>
        <v>0.74521124117147508</v>
      </c>
      <c r="P658" s="35">
        <f>(SUM(INDEX($B658:$O658,,$Q$348-$B$348-$P$348+1):INDEX($B658:$O658,$Q$348-$B$348+1))-MAX(INDEX($B658:$O658,,$Q$348-$B$348-$P$348+1):INDEX($B658:$O658,$Q$348-$B$348+1))-MIN(INDEX($B658:$O658,,$Q$348-$B$348-$P$348+1):INDEX($B658:$O658,$Q$348-$B$348+1)))/(COUNT(INDEX($B658:$O658,,$Q$348-$B$348-$P$348+1):INDEX($B658:$O658,$Q$348-$B$348+1))-2)</f>
        <v>0.37659475904582507</v>
      </c>
      <c r="Q658" s="36" t="s">
        <v>54</v>
      </c>
    </row>
    <row r="659" spans="1:17" s="15" customFormat="1" ht="14.25">
      <c r="A659" s="99"/>
      <c r="B659" s="138" t="e">
        <v>#N/A</v>
      </c>
      <c r="C659" s="138" t="e">
        <v>#N/A</v>
      </c>
      <c r="D659" s="138" t="e">
        <v>#N/A</v>
      </c>
      <c r="E659" s="138" t="e">
        <v>#N/A</v>
      </c>
      <c r="F659" s="138" t="e">
        <v>#N/A</v>
      </c>
      <c r="G659" s="138" t="e">
        <v>#N/A</v>
      </c>
      <c r="H659" s="138" t="e">
        <v>#N/A</v>
      </c>
      <c r="I659" s="138">
        <v>2.8250000000000002</v>
      </c>
      <c r="J659" s="138">
        <v>7.4</v>
      </c>
      <c r="K659" s="138">
        <v>8.9499999999999993</v>
      </c>
      <c r="L659" s="138">
        <v>11.75</v>
      </c>
      <c r="M659" s="138">
        <v>14.875</v>
      </c>
      <c r="N659" s="145">
        <v>22.125</v>
      </c>
      <c r="O659" s="145">
        <v>42.25</v>
      </c>
      <c r="P659" s="31"/>
      <c r="Q659" s="37" t="s">
        <v>55</v>
      </c>
    </row>
    <row r="660" spans="1:17" s="71" customFormat="1" ht="14.25">
      <c r="A660" s="100"/>
      <c r="B660" s="138" t="e">
        <v>#N/A</v>
      </c>
      <c r="C660" s="138" t="e">
        <v>#N/A</v>
      </c>
      <c r="D660" s="138" t="e">
        <v>#N/A</v>
      </c>
      <c r="E660" s="138" t="e">
        <v>#N/A</v>
      </c>
      <c r="F660" s="138" t="e">
        <v>#N/A</v>
      </c>
      <c r="G660" s="138" t="e">
        <v>#N/A</v>
      </c>
      <c r="H660" s="138" t="e">
        <v>#N/A</v>
      </c>
      <c r="I660" s="138">
        <v>1.4</v>
      </c>
      <c r="J660" s="138">
        <v>2.5249999999999999</v>
      </c>
      <c r="K660" s="138">
        <v>4.8250000000000002</v>
      </c>
      <c r="L660" s="138">
        <v>7.5</v>
      </c>
      <c r="M660" s="138">
        <v>5.75</v>
      </c>
      <c r="N660" s="145">
        <v>6.6</v>
      </c>
      <c r="O660" s="145">
        <v>18.75</v>
      </c>
      <c r="P660" s="38"/>
      <c r="Q660" s="39" t="s">
        <v>56</v>
      </c>
    </row>
    <row r="661" spans="1:17" s="3" customFormat="1" ht="14.25">
      <c r="A661" s="101"/>
      <c r="B661" s="146" t="e">
        <v>#N/A</v>
      </c>
      <c r="C661" s="146" t="e">
        <v>#N/A</v>
      </c>
      <c r="D661" s="146" t="e">
        <v>#N/A</v>
      </c>
      <c r="E661" s="146" t="e">
        <v>#N/A</v>
      </c>
      <c r="F661" s="146" t="e">
        <v>#N/A</v>
      </c>
      <c r="G661" s="146" t="e">
        <v>#N/A</v>
      </c>
      <c r="H661" s="146" t="e">
        <v>#N/A</v>
      </c>
      <c r="I661" s="146">
        <v>2.1472593353566221</v>
      </c>
      <c r="J661" s="146">
        <v>4.2989897454768533</v>
      </c>
      <c r="K661" s="146">
        <v>6.6826131436256819</v>
      </c>
      <c r="L661" s="146">
        <v>9.2496659018994034</v>
      </c>
      <c r="M661" s="146">
        <v>10.306237855107787</v>
      </c>
      <c r="N661" s="147">
        <v>14.223814194315615</v>
      </c>
      <c r="O661" s="149" t="str">
        <f>VLOOKUP($P661,Price!$A$1:$F$1200,6,FALSE)</f>
        <v>31.75</v>
      </c>
      <c r="P661" s="148" t="s">
        <v>2267</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f t="shared" si="132"/>
        <v>0.24670470927237151</v>
      </c>
      <c r="K663" s="103">
        <f t="shared" si="132"/>
        <v>0.26482245357599171</v>
      </c>
      <c r="L663" s="102">
        <f t="shared" si="132"/>
        <v>0.26862623925686413</v>
      </c>
      <c r="M663" s="103">
        <f t="shared" si="132"/>
        <v>0.27855402563577214</v>
      </c>
      <c r="N663" s="104">
        <f t="shared" si="132"/>
        <v>0.50762488848425369</v>
      </c>
      <c r="O663" s="104">
        <f t="shared" si="132"/>
        <v>0.18945009331603035</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f t="shared" si="133"/>
        <v>0.59847234495539881</v>
      </c>
      <c r="J665" s="48">
        <f t="shared" si="133"/>
        <v>0.28682493548936006</v>
      </c>
      <c r="K665" s="49">
        <f t="shared" si="133"/>
        <v>4.0390246795115242E-2</v>
      </c>
      <c r="L665" s="48">
        <f t="shared" si="133"/>
        <v>-0.10130924496774113</v>
      </c>
      <c r="M665" s="49">
        <f t="shared" si="133"/>
        <v>-7.7949126026175411E-3</v>
      </c>
      <c r="N665" s="50">
        <f t="shared" si="133"/>
        <v>-0.21811102471411628</v>
      </c>
      <c r="O665" s="50">
        <f t="shared" si="133"/>
        <v>-0.98198444104988758</v>
      </c>
      <c r="P665" s="31"/>
      <c r="Q665" s="51" t="s">
        <v>67</v>
      </c>
    </row>
    <row r="666" spans="1:17">
      <c r="B666" s="48" t="e">
        <f t="shared" si="133"/>
        <v>#N/A</v>
      </c>
      <c r="C666" s="49" t="e">
        <f t="shared" si="133"/>
        <v>#N/A</v>
      </c>
      <c r="D666" s="48" t="e">
        <f t="shared" si="133"/>
        <v>#N/A</v>
      </c>
      <c r="E666" s="49" t="e">
        <f t="shared" si="133"/>
        <v>#N/A</v>
      </c>
      <c r="F666" s="48" t="e">
        <f t="shared" si="133"/>
        <v>#N/A</v>
      </c>
      <c r="G666" s="49" t="e">
        <f t="shared" si="133"/>
        <v>#N/A</v>
      </c>
      <c r="H666" s="48" t="e">
        <f t="shared" si="133"/>
        <v>#N/A</v>
      </c>
      <c r="I666" s="49">
        <f t="shared" si="133"/>
        <v>0.19931706413985123</v>
      </c>
      <c r="J666" s="48">
        <f t="shared" si="133"/>
        <v>-5.8559821597313107E-2</v>
      </c>
      <c r="K666" s="49">
        <f t="shared" si="133"/>
        <v>-9.8885598761475915E-2</v>
      </c>
      <c r="L666" s="48">
        <f t="shared" si="133"/>
        <v>-3.9144292018875232E-2</v>
      </c>
      <c r="M666" s="49">
        <f t="shared" si="133"/>
        <v>0.15177852853735418</v>
      </c>
      <c r="N666" s="50">
        <f t="shared" si="133"/>
        <v>4.4811183840310818E-2</v>
      </c>
      <c r="O666" s="50">
        <f t="shared" si="133"/>
        <v>-0.20831813294871976</v>
      </c>
      <c r="P666" s="31"/>
      <c r="Q666" s="51" t="s">
        <v>68</v>
      </c>
    </row>
    <row r="667" spans="1:17">
      <c r="B667" s="48" t="e">
        <f t="shared" si="133"/>
        <v>#N/A</v>
      </c>
      <c r="C667" s="49" t="e">
        <f t="shared" si="133"/>
        <v>#N/A</v>
      </c>
      <c r="D667" s="48" t="e">
        <f t="shared" si="133"/>
        <v>#N/A</v>
      </c>
      <c r="E667" s="49" t="e">
        <f t="shared" si="133"/>
        <v>#N/A</v>
      </c>
      <c r="F667" s="48" t="e">
        <f t="shared" si="133"/>
        <v>#N/A</v>
      </c>
      <c r="G667" s="49" t="e">
        <f t="shared" si="133"/>
        <v>#N/A</v>
      </c>
      <c r="H667" s="48" t="e">
        <f t="shared" si="133"/>
        <v>#N/A</v>
      </c>
      <c r="I667" s="49">
        <f t="shared" si="133"/>
        <v>0.40251463972176127</v>
      </c>
      <c r="J667" s="48">
        <f t="shared" si="133"/>
        <v>2.8361291466836688E-2</v>
      </c>
      <c r="K667" s="49">
        <f t="shared" si="133"/>
        <v>-0.14152564987456615</v>
      </c>
      <c r="L667" s="48">
        <f t="shared" si="133"/>
        <v>-8.422697395893905E-2</v>
      </c>
      <c r="M667" s="49">
        <f t="shared" si="133"/>
        <v>7.4598993993421014E-2</v>
      </c>
      <c r="N667" s="50">
        <f t="shared" si="133"/>
        <v>0.12279233837324727</v>
      </c>
      <c r="O667" s="50">
        <f t="shared" si="133"/>
        <v>-0.24335146399366692</v>
      </c>
      <c r="P667" s="31"/>
      <c r="Q667" s="51" t="s">
        <v>69</v>
      </c>
    </row>
    <row r="668" spans="1:17">
      <c r="B668" s="48" t="e">
        <f t="shared" si="133"/>
        <v>#N/A</v>
      </c>
      <c r="C668" s="49" t="e">
        <f t="shared" si="133"/>
        <v>#N/A</v>
      </c>
      <c r="D668" s="48" t="e">
        <f t="shared" si="133"/>
        <v>#N/A</v>
      </c>
      <c r="E668" s="49" t="e">
        <f t="shared" si="133"/>
        <v>#N/A</v>
      </c>
      <c r="F668" s="48" t="e">
        <f t="shared" si="133"/>
        <v>#N/A</v>
      </c>
      <c r="G668" s="49" t="e">
        <f t="shared" si="133"/>
        <v>#N/A</v>
      </c>
      <c r="H668" s="48" t="e">
        <f t="shared" si="133"/>
        <v>#N/A</v>
      </c>
      <c r="I668" s="49">
        <f t="shared" si="133"/>
        <v>0.54281425045444609</v>
      </c>
      <c r="J668" s="48">
        <f t="shared" si="133"/>
        <v>0.20061272332233676</v>
      </c>
      <c r="K668" s="49">
        <f t="shared" si="133"/>
        <v>5.4917511835543185E-2</v>
      </c>
      <c r="L668" s="48">
        <f t="shared" si="133"/>
        <v>-5.601743051852074E-2</v>
      </c>
      <c r="M668" s="49">
        <f t="shared" si="133"/>
        <v>1.5394399336459119E-2</v>
      </c>
      <c r="N668" s="50">
        <f t="shared" si="133"/>
        <v>-0.21490720397581833</v>
      </c>
      <c r="O668" s="50">
        <f t="shared" si="133"/>
        <v>-0.97881468945454908</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f t="shared" si="134"/>
        <v>0.43577957481786433</v>
      </c>
      <c r="J670" s="52">
        <f t="shared" si="134"/>
        <v>0.1143097821703051</v>
      </c>
      <c r="K670" s="53">
        <f t="shared" si="134"/>
        <v>-3.6275872501345903E-2</v>
      </c>
      <c r="L670" s="52">
        <f t="shared" si="134"/>
        <v>-7.0174485366019043E-2</v>
      </c>
      <c r="M670" s="53">
        <f t="shared" si="134"/>
        <v>5.849425231615419E-2</v>
      </c>
      <c r="N670" s="54">
        <f>AVERAGE(N665:N669)</f>
        <v>-0.25308294129527531</v>
      </c>
      <c r="O670" s="54">
        <f>AVERAGE(O665:O669)</f>
        <v>-0.6824937454893647</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7.4999999999999997E-2</v>
      </c>
      <c r="K672" s="56">
        <f t="shared" si="135"/>
        <v>0.2</v>
      </c>
      <c r="L672" s="56">
        <f t="shared" si="135"/>
        <v>0.375</v>
      </c>
      <c r="M672" s="56">
        <f t="shared" si="135"/>
        <v>0.625</v>
      </c>
      <c r="N672" s="57">
        <f t="shared" si="135"/>
        <v>1.0249999999999999</v>
      </c>
      <c r="O672" s="57">
        <f>+N$651+N672</f>
        <v>1.5249999999999999</v>
      </c>
      <c r="P672" s="31"/>
      <c r="Q672" s="36" t="s">
        <v>74</v>
      </c>
    </row>
    <row r="673" spans="1:17" s="3" customFormat="1" ht="14.25">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f t="shared" si="136"/>
        <v>2.1472593353566221</v>
      </c>
      <c r="J673" s="59">
        <f t="shared" si="136"/>
        <v>4.3739897454768535</v>
      </c>
      <c r="K673" s="59">
        <f t="shared" si="136"/>
        <v>6.8826131436256821</v>
      </c>
      <c r="L673" s="59">
        <f t="shared" si="136"/>
        <v>9.6246659018994034</v>
      </c>
      <c r="M673" s="59">
        <f t="shared" si="136"/>
        <v>10.931237855107787</v>
      </c>
      <c r="N673" s="60">
        <f t="shared" si="136"/>
        <v>15.248814194315615</v>
      </c>
      <c r="O673" s="60">
        <f t="shared" si="136"/>
        <v>33.274999999999999</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7.4999999999999997E-2</v>
      </c>
      <c r="K676" s="56">
        <f t="shared" si="138"/>
        <v>0.2</v>
      </c>
      <c r="L676" s="56">
        <f t="shared" si="138"/>
        <v>0.375</v>
      </c>
      <c r="M676" s="56">
        <f t="shared" si="138"/>
        <v>0.625</v>
      </c>
      <c r="N676" s="57">
        <f t="shared" si="138"/>
        <v>1.0249999999999999</v>
      </c>
      <c r="O676" s="57">
        <f>+N$651+N676</f>
        <v>1.5249999999999999</v>
      </c>
      <c r="P676" s="31"/>
      <c r="Q676" s="36" t="s">
        <v>74</v>
      </c>
    </row>
    <row r="677" spans="1:17" s="3" customFormat="1" ht="14.25">
      <c r="B677" s="58"/>
      <c r="C677" s="59" t="e">
        <f t="shared" ref="C677:O677" si="139">+C$661+C676</f>
        <v>#N/A</v>
      </c>
      <c r="D677" s="59" t="e">
        <f t="shared" si="139"/>
        <v>#N/A</v>
      </c>
      <c r="E677" s="59" t="e">
        <f t="shared" si="139"/>
        <v>#N/A</v>
      </c>
      <c r="F677" s="59" t="e">
        <f t="shared" si="139"/>
        <v>#N/A</v>
      </c>
      <c r="G677" s="59" t="e">
        <f t="shared" si="139"/>
        <v>#N/A</v>
      </c>
      <c r="H677" s="59" t="e">
        <f t="shared" si="139"/>
        <v>#N/A</v>
      </c>
      <c r="I677" s="59">
        <f t="shared" si="139"/>
        <v>2.1472593353566221</v>
      </c>
      <c r="J677" s="59">
        <f t="shared" si="139"/>
        <v>4.3739897454768535</v>
      </c>
      <c r="K677" s="59">
        <f t="shared" si="139"/>
        <v>6.8826131436256821</v>
      </c>
      <c r="L677" s="59">
        <f t="shared" si="139"/>
        <v>9.6246659018994034</v>
      </c>
      <c r="M677" s="59">
        <f t="shared" si="139"/>
        <v>10.931237855107787</v>
      </c>
      <c r="N677" s="60">
        <f t="shared" si="139"/>
        <v>15.248814194315615</v>
      </c>
      <c r="O677" s="60">
        <f t="shared" si="139"/>
        <v>33.274999999999999</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0</v>
      </c>
      <c r="I680" s="56">
        <f t="shared" si="141"/>
        <v>0</v>
      </c>
      <c r="J680" s="56">
        <f t="shared" si="141"/>
        <v>7.4999999999999997E-2</v>
      </c>
      <c r="K680" s="56">
        <f t="shared" si="141"/>
        <v>0.2</v>
      </c>
      <c r="L680" s="56">
        <f t="shared" si="141"/>
        <v>0.375</v>
      </c>
      <c r="M680" s="56">
        <f t="shared" si="141"/>
        <v>0.625</v>
      </c>
      <c r="N680" s="57">
        <f t="shared" si="141"/>
        <v>1.0249999999999999</v>
      </c>
      <c r="O680" s="57">
        <f>+N$651+N680</f>
        <v>1.5249999999999999</v>
      </c>
      <c r="P680" s="31"/>
      <c r="Q680" s="36" t="s">
        <v>74</v>
      </c>
    </row>
    <row r="681" spans="1:17" s="3" customFormat="1" ht="14.25">
      <c r="B681" s="58"/>
      <c r="C681" s="59"/>
      <c r="D681" s="59" t="e">
        <f t="shared" ref="D681:O681" si="142">+D$661+D680</f>
        <v>#N/A</v>
      </c>
      <c r="E681" s="59" t="e">
        <f t="shared" si="142"/>
        <v>#N/A</v>
      </c>
      <c r="F681" s="59" t="e">
        <f t="shared" si="142"/>
        <v>#N/A</v>
      </c>
      <c r="G681" s="59" t="e">
        <f t="shared" si="142"/>
        <v>#N/A</v>
      </c>
      <c r="H681" s="59" t="e">
        <f t="shared" si="142"/>
        <v>#N/A</v>
      </c>
      <c r="I681" s="59">
        <f t="shared" si="142"/>
        <v>2.1472593353566221</v>
      </c>
      <c r="J681" s="59">
        <f t="shared" si="142"/>
        <v>4.3739897454768535</v>
      </c>
      <c r="K681" s="59">
        <f t="shared" si="142"/>
        <v>6.8826131436256821</v>
      </c>
      <c r="L681" s="59">
        <f t="shared" si="142"/>
        <v>9.6246659018994034</v>
      </c>
      <c r="M681" s="59">
        <f t="shared" si="142"/>
        <v>10.931237855107787</v>
      </c>
      <c r="N681" s="60">
        <f t="shared" si="142"/>
        <v>15.248814194315615</v>
      </c>
      <c r="O681" s="60">
        <f t="shared" si="142"/>
        <v>33.274999999999999</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0</v>
      </c>
      <c r="I684" s="56">
        <f t="shared" si="144"/>
        <v>0</v>
      </c>
      <c r="J684" s="56">
        <f t="shared" si="144"/>
        <v>7.4999999999999997E-2</v>
      </c>
      <c r="K684" s="56">
        <f t="shared" si="144"/>
        <v>0.2</v>
      </c>
      <c r="L684" s="56">
        <f t="shared" si="144"/>
        <v>0.375</v>
      </c>
      <c r="M684" s="56">
        <f t="shared" si="144"/>
        <v>0.625</v>
      </c>
      <c r="N684" s="57">
        <f t="shared" si="144"/>
        <v>1.0249999999999999</v>
      </c>
      <c r="O684" s="57">
        <f>+N$651+N684</f>
        <v>1.5249999999999999</v>
      </c>
      <c r="P684" s="31"/>
      <c r="Q684" s="36" t="s">
        <v>74</v>
      </c>
    </row>
    <row r="685" spans="1:17" s="3" customFormat="1" ht="14.25">
      <c r="B685" s="58"/>
      <c r="C685" s="59"/>
      <c r="D685" s="59"/>
      <c r="E685" s="59" t="e">
        <f t="shared" ref="E685:O685" si="145">+E$661+E684</f>
        <v>#N/A</v>
      </c>
      <c r="F685" s="59" t="e">
        <f t="shared" si="145"/>
        <v>#N/A</v>
      </c>
      <c r="G685" s="59" t="e">
        <f t="shared" si="145"/>
        <v>#N/A</v>
      </c>
      <c r="H685" s="59" t="e">
        <f t="shared" si="145"/>
        <v>#N/A</v>
      </c>
      <c r="I685" s="59">
        <f t="shared" si="145"/>
        <v>2.1472593353566221</v>
      </c>
      <c r="J685" s="59">
        <f t="shared" si="145"/>
        <v>4.3739897454768535</v>
      </c>
      <c r="K685" s="59">
        <f t="shared" si="145"/>
        <v>6.8826131436256821</v>
      </c>
      <c r="L685" s="59">
        <f t="shared" si="145"/>
        <v>9.6246659018994034</v>
      </c>
      <c r="M685" s="59">
        <f t="shared" si="145"/>
        <v>10.931237855107787</v>
      </c>
      <c r="N685" s="60">
        <f t="shared" si="145"/>
        <v>15.248814194315615</v>
      </c>
      <c r="O685" s="60">
        <f t="shared" si="145"/>
        <v>33.274999999999999</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c r="B688" s="55"/>
      <c r="C688" s="56"/>
      <c r="D688" s="56"/>
      <c r="E688" s="56"/>
      <c r="F688" s="56"/>
      <c r="G688" s="56">
        <f t="shared" ref="G688:N688" si="147">+F$651+F688</f>
        <v>0</v>
      </c>
      <c r="H688" s="56">
        <f t="shared" si="147"/>
        <v>0</v>
      </c>
      <c r="I688" s="56">
        <f t="shared" si="147"/>
        <v>0</v>
      </c>
      <c r="J688" s="56">
        <f t="shared" si="147"/>
        <v>7.4999999999999997E-2</v>
      </c>
      <c r="K688" s="56">
        <f t="shared" si="147"/>
        <v>0.2</v>
      </c>
      <c r="L688" s="56">
        <f t="shared" si="147"/>
        <v>0.375</v>
      </c>
      <c r="M688" s="56">
        <f t="shared" si="147"/>
        <v>0.625</v>
      </c>
      <c r="N688" s="57">
        <f t="shared" si="147"/>
        <v>1.0249999999999999</v>
      </c>
      <c r="O688" s="57">
        <f>+N$651+N688</f>
        <v>1.5249999999999999</v>
      </c>
      <c r="P688" s="31"/>
      <c r="Q688" s="36" t="s">
        <v>74</v>
      </c>
    </row>
    <row r="689" spans="1:17" s="3" customFormat="1" ht="14.25">
      <c r="B689" s="58"/>
      <c r="C689" s="59"/>
      <c r="D689" s="59"/>
      <c r="E689" s="59"/>
      <c r="F689" s="59" t="e">
        <f t="shared" ref="F689:O689" si="148">+F$661+F688</f>
        <v>#N/A</v>
      </c>
      <c r="G689" s="59" t="e">
        <f t="shared" si="148"/>
        <v>#N/A</v>
      </c>
      <c r="H689" s="59" t="e">
        <f t="shared" si="148"/>
        <v>#N/A</v>
      </c>
      <c r="I689" s="59">
        <f t="shared" si="148"/>
        <v>2.1472593353566221</v>
      </c>
      <c r="J689" s="59">
        <f t="shared" si="148"/>
        <v>4.3739897454768535</v>
      </c>
      <c r="K689" s="59">
        <f t="shared" si="148"/>
        <v>6.8826131436256821</v>
      </c>
      <c r="L689" s="59">
        <f t="shared" si="148"/>
        <v>9.6246659018994034</v>
      </c>
      <c r="M689" s="59">
        <f t="shared" si="148"/>
        <v>10.931237855107787</v>
      </c>
      <c r="N689" s="60">
        <f t="shared" si="148"/>
        <v>15.248814194315615</v>
      </c>
      <c r="O689" s="60">
        <f t="shared" si="148"/>
        <v>33.274999999999999</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c r="B692" s="55"/>
      <c r="C692" s="56"/>
      <c r="D692" s="56"/>
      <c r="E692" s="56"/>
      <c r="F692" s="56"/>
      <c r="G692" s="56"/>
      <c r="H692" s="56">
        <f t="shared" ref="H692:N692" si="150">+G$651+G692</f>
        <v>0</v>
      </c>
      <c r="I692" s="56">
        <f t="shared" si="150"/>
        <v>0</v>
      </c>
      <c r="J692" s="56">
        <f t="shared" si="150"/>
        <v>7.4999999999999997E-2</v>
      </c>
      <c r="K692" s="56">
        <f t="shared" si="150"/>
        <v>0.2</v>
      </c>
      <c r="L692" s="56">
        <f t="shared" si="150"/>
        <v>0.375</v>
      </c>
      <c r="M692" s="56">
        <f t="shared" si="150"/>
        <v>0.625</v>
      </c>
      <c r="N692" s="57">
        <f t="shared" si="150"/>
        <v>1.0249999999999999</v>
      </c>
      <c r="O692" s="57">
        <f>+N$651+N692</f>
        <v>1.5249999999999999</v>
      </c>
      <c r="P692" s="31"/>
      <c r="Q692" s="36" t="s">
        <v>74</v>
      </c>
    </row>
    <row r="693" spans="1:17" s="3" customFormat="1" ht="14.25">
      <c r="B693" s="58"/>
      <c r="C693" s="59"/>
      <c r="D693" s="59"/>
      <c r="E693" s="59"/>
      <c r="F693" s="59"/>
      <c r="G693" s="59" t="e">
        <f t="shared" ref="G693:O693" si="151">+G$661+G692</f>
        <v>#N/A</v>
      </c>
      <c r="H693" s="59" t="e">
        <f t="shared" si="151"/>
        <v>#N/A</v>
      </c>
      <c r="I693" s="59">
        <f t="shared" si="151"/>
        <v>2.1472593353566221</v>
      </c>
      <c r="J693" s="59">
        <f t="shared" si="151"/>
        <v>4.3739897454768535</v>
      </c>
      <c r="K693" s="59">
        <f t="shared" si="151"/>
        <v>6.8826131436256821</v>
      </c>
      <c r="L693" s="59">
        <f t="shared" si="151"/>
        <v>9.6246659018994034</v>
      </c>
      <c r="M693" s="59">
        <f t="shared" si="151"/>
        <v>10.931237855107787</v>
      </c>
      <c r="N693" s="60">
        <f t="shared" si="151"/>
        <v>15.248814194315615</v>
      </c>
      <c r="O693" s="60">
        <f t="shared" si="151"/>
        <v>33.274999999999999</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c r="B696" s="55"/>
      <c r="C696" s="56"/>
      <c r="D696" s="56"/>
      <c r="E696" s="56"/>
      <c r="F696" s="56"/>
      <c r="G696" s="56"/>
      <c r="H696" s="56"/>
      <c r="I696" s="56">
        <f t="shared" ref="I696:N696" si="153">+H$651+H696</f>
        <v>0</v>
      </c>
      <c r="J696" s="56">
        <f t="shared" si="153"/>
        <v>7.4999999999999997E-2</v>
      </c>
      <c r="K696" s="56">
        <f t="shared" si="153"/>
        <v>0.2</v>
      </c>
      <c r="L696" s="56">
        <f t="shared" si="153"/>
        <v>0.375</v>
      </c>
      <c r="M696" s="56">
        <f t="shared" si="153"/>
        <v>0.625</v>
      </c>
      <c r="N696" s="57">
        <f t="shared" si="153"/>
        <v>1.0249999999999999</v>
      </c>
      <c r="O696" s="57">
        <f>+N$651+N696</f>
        <v>1.5249999999999999</v>
      </c>
      <c r="P696" s="31"/>
      <c r="Q696" s="36" t="s">
        <v>74</v>
      </c>
    </row>
    <row r="697" spans="1:17" s="3" customFormat="1" ht="14.25">
      <c r="B697" s="58"/>
      <c r="C697" s="59"/>
      <c r="D697" s="59"/>
      <c r="E697" s="59"/>
      <c r="F697" s="59"/>
      <c r="G697" s="59"/>
      <c r="H697" s="59" t="e">
        <f t="shared" ref="H697:O697" si="154">+H$661+H696</f>
        <v>#N/A</v>
      </c>
      <c r="I697" s="59">
        <f t="shared" si="154"/>
        <v>2.1472593353566221</v>
      </c>
      <c r="J697" s="59">
        <f t="shared" si="154"/>
        <v>4.3739897454768535</v>
      </c>
      <c r="K697" s="59">
        <f t="shared" si="154"/>
        <v>6.8826131436256821</v>
      </c>
      <c r="L697" s="59">
        <f t="shared" si="154"/>
        <v>9.6246659018994034</v>
      </c>
      <c r="M697" s="59">
        <f t="shared" si="154"/>
        <v>10.931237855107787</v>
      </c>
      <c r="N697" s="60">
        <f t="shared" si="154"/>
        <v>15.248814194315615</v>
      </c>
      <c r="O697" s="60">
        <f t="shared" si="154"/>
        <v>33.274999999999999</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25">
      <c r="B700" s="55"/>
      <c r="C700" s="56"/>
      <c r="D700" s="56"/>
      <c r="E700" s="56"/>
      <c r="F700" s="56"/>
      <c r="G700" s="56"/>
      <c r="H700" s="56"/>
      <c r="I700" s="56"/>
      <c r="J700" s="56">
        <f t="shared" ref="J700:N700" si="156">+I$651+I700</f>
        <v>7.4999999999999997E-2</v>
      </c>
      <c r="K700" s="56">
        <f t="shared" si="156"/>
        <v>0.2</v>
      </c>
      <c r="L700" s="56">
        <f t="shared" si="156"/>
        <v>0.375</v>
      </c>
      <c r="M700" s="56">
        <f t="shared" si="156"/>
        <v>0.625</v>
      </c>
      <c r="N700" s="57">
        <f t="shared" si="156"/>
        <v>1.0249999999999999</v>
      </c>
      <c r="O700" s="57">
        <f>+N$651+N700</f>
        <v>1.5249999999999999</v>
      </c>
      <c r="P700" s="31"/>
      <c r="Q700" s="36" t="s">
        <v>74</v>
      </c>
    </row>
    <row r="701" spans="1:17" s="3" customFormat="1" ht="14.25">
      <c r="B701" s="58"/>
      <c r="C701" s="59"/>
      <c r="D701" s="59"/>
      <c r="E701" s="59"/>
      <c r="F701" s="59"/>
      <c r="G701" s="59"/>
      <c r="H701" s="59"/>
      <c r="I701" s="59">
        <f t="shared" ref="I701:O701" si="157">+I$661+I700</f>
        <v>2.1472593353566221</v>
      </c>
      <c r="J701" s="59">
        <f t="shared" si="157"/>
        <v>4.3739897454768535</v>
      </c>
      <c r="K701" s="59">
        <f t="shared" si="157"/>
        <v>6.8826131436256821</v>
      </c>
      <c r="L701" s="59">
        <f t="shared" si="157"/>
        <v>9.6246659018994034</v>
      </c>
      <c r="M701" s="59">
        <f t="shared" si="157"/>
        <v>10.931237855107787</v>
      </c>
      <c r="N701" s="60">
        <f t="shared" si="157"/>
        <v>15.248814194315615</v>
      </c>
      <c r="O701" s="60">
        <f t="shared" si="157"/>
        <v>33.274999999999999</v>
      </c>
      <c r="P701" s="31"/>
      <c r="Q701" s="36" t="s">
        <v>75</v>
      </c>
    </row>
    <row r="702" spans="1:17" s="3" customFormat="1" ht="14.25">
      <c r="B702" s="72"/>
      <c r="I702" s="61"/>
      <c r="J702" s="61"/>
      <c r="K702" s="61"/>
      <c r="L702" s="61"/>
      <c r="M702" s="61"/>
      <c r="N702" s="62"/>
      <c r="O702" s="62">
        <f>+O701/I701-1</f>
        <v>14.496498001939578</v>
      </c>
      <c r="P702" s="31"/>
      <c r="Q702" s="63" t="s">
        <v>76</v>
      </c>
    </row>
    <row r="703" spans="1:17" s="70" customFormat="1" ht="14.25">
      <c r="A703" s="64"/>
      <c r="B703" s="65"/>
      <c r="C703" s="66"/>
      <c r="D703" s="66"/>
      <c r="E703" s="66"/>
      <c r="F703" s="66"/>
      <c r="G703" s="66"/>
      <c r="H703" s="66"/>
      <c r="I703" s="66"/>
      <c r="J703" s="66">
        <f t="shared" ref="J703:O703" si="158">RATE(J$348-$I$348,,-$I701,J701)</f>
        <v>1.0370104688590911</v>
      </c>
      <c r="K703" s="66">
        <f t="shared" si="158"/>
        <v>0.79033552780676686</v>
      </c>
      <c r="L703" s="66">
        <f t="shared" si="158"/>
        <v>0.64879649083877799</v>
      </c>
      <c r="M703" s="66">
        <f t="shared" si="158"/>
        <v>0.50209088657278622</v>
      </c>
      <c r="N703" s="67">
        <f t="shared" si="158"/>
        <v>0.48002930492897111</v>
      </c>
      <c r="O703" s="67">
        <f t="shared" si="158"/>
        <v>0.57896411800065384</v>
      </c>
      <c r="P703" s="68"/>
      <c r="Q703" s="69" t="s">
        <v>77</v>
      </c>
    </row>
    <row r="704" spans="1:17" s="3" customFormat="1" ht="14.25">
      <c r="B704" s="55"/>
      <c r="C704" s="56"/>
      <c r="D704" s="56"/>
      <c r="E704" s="56"/>
      <c r="F704" s="56"/>
      <c r="G704" s="56"/>
      <c r="H704" s="56"/>
      <c r="I704" s="56"/>
      <c r="J704" s="56"/>
      <c r="K704" s="56">
        <f>+J$651+J704</f>
        <v>0.125</v>
      </c>
      <c r="L704" s="56">
        <f>+K$651+K704</f>
        <v>0.3</v>
      </c>
      <c r="M704" s="56">
        <f>+L$651+L704</f>
        <v>0.55000000000000004</v>
      </c>
      <c r="N704" s="57">
        <f>+M$651+M704</f>
        <v>0.95000000000000007</v>
      </c>
      <c r="O704" s="57">
        <f>+N$651+N704</f>
        <v>1.4500000000000002</v>
      </c>
      <c r="P704" s="31"/>
      <c r="Q704" s="36" t="s">
        <v>74</v>
      </c>
    </row>
    <row r="705" spans="1:17" s="3" customFormat="1" ht="14.25">
      <c r="B705" s="58"/>
      <c r="C705" s="59"/>
      <c r="D705" s="59"/>
      <c r="E705" s="59"/>
      <c r="F705" s="59"/>
      <c r="G705" s="59"/>
      <c r="H705" s="59"/>
      <c r="I705" s="59"/>
      <c r="J705" s="59">
        <f t="shared" ref="J705:O705" si="159">+J$661+J704</f>
        <v>4.2989897454768533</v>
      </c>
      <c r="K705" s="59">
        <f t="shared" si="159"/>
        <v>6.8076131436256819</v>
      </c>
      <c r="L705" s="59">
        <f t="shared" si="159"/>
        <v>9.5496659018994041</v>
      </c>
      <c r="M705" s="59">
        <f t="shared" si="159"/>
        <v>10.856237855107787</v>
      </c>
      <c r="N705" s="60">
        <f t="shared" si="159"/>
        <v>15.173814194315614</v>
      </c>
      <c r="O705" s="60">
        <f t="shared" si="159"/>
        <v>33.200000000000003</v>
      </c>
      <c r="P705" s="31"/>
      <c r="Q705" s="36" t="s">
        <v>75</v>
      </c>
    </row>
    <row r="706" spans="1:17" s="3" customFormat="1" ht="14.25">
      <c r="B706" s="72"/>
      <c r="I706" s="61"/>
      <c r="J706" s="61"/>
      <c r="K706" s="61"/>
      <c r="L706" s="61"/>
      <c r="M706" s="61"/>
      <c r="N706" s="62"/>
      <c r="O706" s="62">
        <f>+O705/J705-1</f>
        <v>6.7227446366744905</v>
      </c>
      <c r="P706" s="31"/>
      <c r="Q706" s="63" t="s">
        <v>76</v>
      </c>
    </row>
    <row r="707" spans="1:17" s="70" customFormat="1" ht="14.25">
      <c r="A707" s="64"/>
      <c r="B707" s="65"/>
      <c r="C707" s="66"/>
      <c r="D707" s="66"/>
      <c r="E707" s="66"/>
      <c r="F707" s="66"/>
      <c r="G707" s="66"/>
      <c r="H707" s="66"/>
      <c r="I707" s="66"/>
      <c r="J707" s="66"/>
      <c r="K707" s="66">
        <f>RATE(K$348-$J$348,,-$J705,K705)</f>
        <v>0.58353788835813269</v>
      </c>
      <c r="L707" s="66">
        <f>RATE(L$348-$J$348,,-$J705,L705)</f>
        <v>0.49042760022210458</v>
      </c>
      <c r="M707" s="66">
        <f>RATE(M$348-$J$348,,-$J705,M705)</f>
        <v>0.361771728382279</v>
      </c>
      <c r="N707" s="67">
        <f>RATE(N$348-$J$348,,-$J705,N705)</f>
        <v>0.37066741426772792</v>
      </c>
      <c r="O707" s="67">
        <f>RATE(O$348-$J$348,,-$J705,O705)</f>
        <v>0.50506180642216358</v>
      </c>
      <c r="P707" s="68"/>
      <c r="Q707" s="69" t="s">
        <v>77</v>
      </c>
    </row>
    <row r="708" spans="1:17" s="3" customFormat="1" ht="14.25">
      <c r="B708" s="73"/>
      <c r="C708" s="74"/>
      <c r="D708" s="74"/>
      <c r="E708" s="74"/>
      <c r="F708" s="74"/>
      <c r="G708" s="74"/>
      <c r="H708" s="74"/>
      <c r="I708" s="74"/>
      <c r="J708" s="74"/>
      <c r="K708" s="74"/>
      <c r="L708" s="74">
        <f>+K$651+K708</f>
        <v>0.17499999999999999</v>
      </c>
      <c r="M708" s="74">
        <f>+L$651+L708</f>
        <v>0.42499999999999999</v>
      </c>
      <c r="N708" s="75">
        <f>+M$651+M708</f>
        <v>0.82499999999999996</v>
      </c>
      <c r="O708" s="75">
        <f>+N$651+N708</f>
        <v>1.325</v>
      </c>
      <c r="P708" s="31"/>
      <c r="Q708" s="36" t="s">
        <v>74</v>
      </c>
    </row>
    <row r="709" spans="1:17" s="3" customFormat="1" ht="14.25">
      <c r="B709" s="76"/>
      <c r="C709" s="77"/>
      <c r="D709" s="77"/>
      <c r="E709" s="77"/>
      <c r="F709" s="77"/>
      <c r="G709" s="77"/>
      <c r="H709" s="77"/>
      <c r="I709" s="77"/>
      <c r="J709" s="77"/>
      <c r="K709" s="77">
        <f>+K$661+K708</f>
        <v>6.6826131436256819</v>
      </c>
      <c r="L709" s="77">
        <f>+L$661+L708</f>
        <v>9.4246659018994041</v>
      </c>
      <c r="M709" s="77">
        <f>+M$661+M708</f>
        <v>10.731237855107787</v>
      </c>
      <c r="N709" s="78">
        <f>+N$661+N708</f>
        <v>15.048814194315614</v>
      </c>
      <c r="O709" s="78">
        <f>+O$661+O708</f>
        <v>33.075000000000003</v>
      </c>
      <c r="P709" s="31"/>
      <c r="Q709" s="36" t="s">
        <v>75</v>
      </c>
    </row>
    <row r="710" spans="1:17" s="3" customFormat="1" ht="14.25">
      <c r="B710" s="72"/>
      <c r="I710" s="61"/>
      <c r="J710" s="61"/>
      <c r="K710" s="61"/>
      <c r="L710" s="61"/>
      <c r="M710" s="61"/>
      <c r="N710" s="62"/>
      <c r="O710" s="62">
        <f>+O709/K709-1</f>
        <v>3.949411149371878</v>
      </c>
      <c r="P710" s="31"/>
      <c r="Q710" s="63" t="s">
        <v>76</v>
      </c>
    </row>
    <row r="711" spans="1:17" s="70" customFormat="1" ht="14.25">
      <c r="A711" s="64"/>
      <c r="B711" s="65"/>
      <c r="C711" s="66"/>
      <c r="D711" s="66"/>
      <c r="E711" s="66"/>
      <c r="F711" s="66"/>
      <c r="G711" s="66"/>
      <c r="H711" s="66"/>
      <c r="I711" s="66"/>
      <c r="J711" s="66"/>
      <c r="K711" s="66"/>
      <c r="L711" s="66">
        <f>RATE(L$348-$K$348,,-$K709,L709)</f>
        <v>0.41032642460970103</v>
      </c>
      <c r="M711" s="66">
        <f>RATE(M$348-$K$348,,-$K709,M709)</f>
        <v>0.2672192169524214</v>
      </c>
      <c r="N711" s="67">
        <f>RATE(N$348-$K$348,,-$K709,N709)</f>
        <v>0.31074633837442578</v>
      </c>
      <c r="O711" s="67">
        <f>RATE(O$348-$K$348,,-$K709,O709)</f>
        <v>0.49155194608010672</v>
      </c>
      <c r="P711" s="68"/>
      <c r="Q711" s="69" t="s">
        <v>77</v>
      </c>
    </row>
    <row r="712" spans="1:17" s="3" customFormat="1" ht="14.25">
      <c r="B712" s="73"/>
      <c r="C712" s="74"/>
      <c r="D712" s="74"/>
      <c r="E712" s="74"/>
      <c r="F712" s="74"/>
      <c r="G712" s="74"/>
      <c r="H712" s="74"/>
      <c r="I712" s="74"/>
      <c r="J712" s="74"/>
      <c r="K712" s="74"/>
      <c r="L712" s="74"/>
      <c r="M712" s="74">
        <f>+L$651+L712</f>
        <v>0.25</v>
      </c>
      <c r="N712" s="75">
        <f>+M$651+M712</f>
        <v>0.65</v>
      </c>
      <c r="O712" s="75">
        <f>+N$651+N712</f>
        <v>1.1499999999999999</v>
      </c>
      <c r="P712" s="31"/>
      <c r="Q712" s="36" t="s">
        <v>74</v>
      </c>
    </row>
    <row r="713" spans="1:17" s="3" customFormat="1" ht="14.25">
      <c r="B713" s="76"/>
      <c r="C713" s="77"/>
      <c r="D713" s="77"/>
      <c r="E713" s="77"/>
      <c r="F713" s="77"/>
      <c r="G713" s="77"/>
      <c r="H713" s="77"/>
      <c r="I713" s="77"/>
      <c r="J713" s="77"/>
      <c r="K713" s="77"/>
      <c r="L713" s="77">
        <f>+L$661+L712</f>
        <v>9.2496659018994034</v>
      </c>
      <c r="M713" s="77">
        <f>+M$661+M712</f>
        <v>10.556237855107787</v>
      </c>
      <c r="N713" s="78">
        <f>+N$661+N712</f>
        <v>14.873814194315615</v>
      </c>
      <c r="O713" s="78">
        <f>+O$661+O712</f>
        <v>32.9</v>
      </c>
      <c r="P713" s="31"/>
      <c r="Q713" s="36" t="s">
        <v>75</v>
      </c>
    </row>
    <row r="714" spans="1:17" s="3" customFormat="1" ht="14.25">
      <c r="B714" s="72"/>
      <c r="I714" s="61"/>
      <c r="J714" s="61"/>
      <c r="K714" s="61"/>
      <c r="L714" s="61"/>
      <c r="M714" s="61"/>
      <c r="N714" s="62"/>
      <c r="O714" s="62">
        <f>+O713/L713-1</f>
        <v>2.556885226875496</v>
      </c>
      <c r="P714" s="31"/>
      <c r="Q714" s="63" t="s">
        <v>76</v>
      </c>
    </row>
    <row r="715" spans="1:17" s="70" customFormat="1" ht="14.25">
      <c r="A715" s="64"/>
      <c r="B715" s="65"/>
      <c r="C715" s="66"/>
      <c r="D715" s="66"/>
      <c r="E715" s="66"/>
      <c r="F715" s="66"/>
      <c r="G715" s="66"/>
      <c r="H715" s="66"/>
      <c r="I715" s="66"/>
      <c r="J715" s="66"/>
      <c r="K715" s="66"/>
      <c r="L715" s="66"/>
      <c r="M715" s="66">
        <f>RATE(M$348-$L$348,,-$L713,M713)</f>
        <v>0.14125612395795636</v>
      </c>
      <c r="N715" s="67">
        <f>RATE(N$348-$L$348,,-$L713,N713)</f>
        <v>0.26808437935441637</v>
      </c>
      <c r="O715" s="67">
        <f>RATE(O$348-$L$348,,-$L713,O713)</f>
        <v>0.52647589473753909</v>
      </c>
      <c r="P715" s="68"/>
      <c r="Q715" s="69" t="s">
        <v>77</v>
      </c>
    </row>
    <row r="716" spans="1:17" s="3" customFormat="1" ht="14.25">
      <c r="B716" s="73"/>
      <c r="C716" s="74"/>
      <c r="D716" s="74"/>
      <c r="E716" s="74"/>
      <c r="F716" s="74"/>
      <c r="G716" s="74"/>
      <c r="H716" s="74"/>
      <c r="I716" s="74"/>
      <c r="J716" s="74"/>
      <c r="K716" s="74"/>
      <c r="L716" s="74"/>
      <c r="M716" s="74"/>
      <c r="N716" s="75">
        <f>+M$651+M716</f>
        <v>0.4</v>
      </c>
      <c r="O716" s="75">
        <f>+N$651+N716</f>
        <v>0.9</v>
      </c>
      <c r="P716" s="31"/>
      <c r="Q716" s="36" t="s">
        <v>74</v>
      </c>
    </row>
    <row r="717" spans="1:17" s="3" customFormat="1" ht="14.25">
      <c r="B717" s="76"/>
      <c r="C717" s="77"/>
      <c r="D717" s="77"/>
      <c r="E717" s="77"/>
      <c r="F717" s="77"/>
      <c r="G717" s="77"/>
      <c r="H717" s="77"/>
      <c r="I717" s="77"/>
      <c r="J717" s="77"/>
      <c r="K717" s="77"/>
      <c r="L717" s="77"/>
      <c r="M717" s="77">
        <f>+M$661+M716</f>
        <v>10.306237855107787</v>
      </c>
      <c r="N717" s="78">
        <f>+N$661+N716</f>
        <v>14.623814194315615</v>
      </c>
      <c r="O717" s="78">
        <f>+O$661+O716</f>
        <v>32.65</v>
      </c>
      <c r="P717" s="31"/>
      <c r="Q717" s="36" t="s">
        <v>75</v>
      </c>
    </row>
    <row r="718" spans="1:17" s="3" customFormat="1" ht="14.25">
      <c r="B718" s="72"/>
      <c r="I718" s="61"/>
      <c r="J718" s="61"/>
      <c r="K718" s="61"/>
      <c r="L718" s="61"/>
      <c r="M718" s="61"/>
      <c r="N718" s="62"/>
      <c r="O718" s="62">
        <f>+O717/M717-1</f>
        <v>2.1679843274545241</v>
      </c>
      <c r="P718" s="31"/>
      <c r="Q718" s="63" t="s">
        <v>76</v>
      </c>
    </row>
    <row r="719" spans="1:17" s="70" customFormat="1" ht="14.25">
      <c r="A719" s="64"/>
      <c r="B719" s="65"/>
      <c r="C719" s="66"/>
      <c r="D719" s="66"/>
      <c r="E719" s="66"/>
      <c r="F719" s="66"/>
      <c r="G719" s="66"/>
      <c r="H719" s="66"/>
      <c r="I719" s="66"/>
      <c r="J719" s="66"/>
      <c r="K719" s="66"/>
      <c r="L719" s="66"/>
      <c r="M719" s="66"/>
      <c r="N719" s="67">
        <f>RATE(N$348-$M$348,,-$M717,N717)</f>
        <v>0.41892845865846495</v>
      </c>
      <c r="O719" s="67">
        <f>RATE(O$348-$M$348,,-$M717,O717)</f>
        <v>0.7798832342189298</v>
      </c>
      <c r="P719" s="68"/>
      <c r="Q719" s="69" t="s">
        <v>77</v>
      </c>
    </row>
    <row r="720" spans="1:17" s="3" customFormat="1" ht="14.25">
      <c r="B720" s="73"/>
      <c r="C720" s="74"/>
      <c r="D720" s="74"/>
      <c r="E720" s="74"/>
      <c r="F720" s="74"/>
      <c r="G720" s="74"/>
      <c r="H720" s="74"/>
      <c r="I720" s="74"/>
      <c r="J720" s="74"/>
      <c r="K720" s="74"/>
      <c r="L720" s="74"/>
      <c r="M720" s="74"/>
      <c r="N720" s="75"/>
      <c r="O720" s="75">
        <f>+N$651+N720</f>
        <v>0.5</v>
      </c>
      <c r="P720" s="31"/>
      <c r="Q720" s="36" t="s">
        <v>74</v>
      </c>
    </row>
    <row r="721" spans="1:17" s="3" customFormat="1" ht="14.25">
      <c r="B721" s="76"/>
      <c r="C721" s="77"/>
      <c r="D721" s="77"/>
      <c r="E721" s="77"/>
      <c r="F721" s="77"/>
      <c r="G721" s="77"/>
      <c r="H721" s="77"/>
      <c r="I721" s="77"/>
      <c r="J721" s="77"/>
      <c r="K721" s="77"/>
      <c r="L721" s="77"/>
      <c r="M721" s="77"/>
      <c r="N721" s="78">
        <f>+N$661+N720</f>
        <v>14.223814194315615</v>
      </c>
      <c r="O721" s="78">
        <f>+O$661+O720</f>
        <v>32.25</v>
      </c>
      <c r="P721" s="31"/>
      <c r="Q721" s="36" t="s">
        <v>75</v>
      </c>
    </row>
    <row r="722" spans="1:17" s="3" customFormat="1" ht="14.25">
      <c r="B722" s="72"/>
      <c r="I722" s="61"/>
      <c r="J722" s="61"/>
      <c r="K722" s="61"/>
      <c r="L722" s="61"/>
      <c r="M722" s="61"/>
      <c r="N722" s="62"/>
      <c r="O722" s="62">
        <f>+O721/N721-1</f>
        <v>1.2673243308316233</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1.2673243308316235</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085" priority="1192" operator="lessThan">
      <formula>0</formula>
    </cfRule>
  </conditionalFormatting>
  <conditionalFormatting sqref="P583">
    <cfRule type="cellIs" dxfId="9084" priority="1187" operator="lessThan">
      <formula>0</formula>
    </cfRule>
  </conditionalFormatting>
  <conditionalFormatting sqref="B348:N348">
    <cfRule type="cellIs" dxfId="9083" priority="1186" operator="lessThan">
      <formula>0</formula>
    </cfRule>
  </conditionalFormatting>
  <conditionalFormatting sqref="P514:P515">
    <cfRule type="cellIs" dxfId="9082" priority="1188" operator="lessThan">
      <formula>0</formula>
    </cfRule>
  </conditionalFormatting>
  <conditionalFormatting sqref="P523 Q529 Q539:Q545">
    <cfRule type="cellIs" dxfId="9081" priority="1189" operator="lessThan">
      <formula>0</formula>
    </cfRule>
  </conditionalFormatting>
  <conditionalFormatting sqref="P531">
    <cfRule type="cellIs" dxfId="9080" priority="1190" operator="lessThan">
      <formula>0</formula>
    </cfRule>
  </conditionalFormatting>
  <conditionalFormatting sqref="P562">
    <cfRule type="cellIs" dxfId="9079" priority="1191" operator="lessThan">
      <formula>0</formula>
    </cfRule>
  </conditionalFormatting>
  <conditionalFormatting sqref="B348:N348">
    <cfRule type="cellIs" dxfId="9078" priority="1185" operator="lessThan">
      <formula>0</formula>
    </cfRule>
  </conditionalFormatting>
  <conditionalFormatting sqref="Q588">
    <cfRule type="cellIs" dxfId="9077" priority="1170" operator="lessThan">
      <formula>0</formula>
    </cfRule>
  </conditionalFormatting>
  <conditionalFormatting sqref="Q499:Q502">
    <cfRule type="cellIs" dxfId="9076" priority="1184" operator="lessThan">
      <formula>0</formula>
    </cfRule>
  </conditionalFormatting>
  <conditionalFormatting sqref="Q503">
    <cfRule type="cellIs" dxfId="9075" priority="1183" operator="lessThan">
      <formula>0</formula>
    </cfRule>
  </conditionalFormatting>
  <conditionalFormatting sqref="Q503">
    <cfRule type="cellIs" dxfId="9074" priority="1182" operator="lessThan">
      <formula>0</formula>
    </cfRule>
  </conditionalFormatting>
  <conditionalFormatting sqref="B514">
    <cfRule type="cellIs" dxfId="9073" priority="1180" operator="lessThan">
      <formula>0</formula>
    </cfRule>
  </conditionalFormatting>
  <conditionalFormatting sqref="B531">
    <cfRule type="cellIs" dxfId="9072" priority="1179" operator="lessThan">
      <formula>0</formula>
    </cfRule>
  </conditionalFormatting>
  <conditionalFormatting sqref="Q520">
    <cfRule type="cellIs" dxfId="9071" priority="1178" operator="lessThan">
      <formula>0</formula>
    </cfRule>
  </conditionalFormatting>
  <conditionalFormatting sqref="Q520">
    <cfRule type="cellIs" dxfId="9070" priority="1177" operator="lessThan">
      <formula>0</formula>
    </cfRule>
  </conditionalFormatting>
  <conditionalFormatting sqref="Q567">
    <cfRule type="cellIs" dxfId="9069" priority="1172" operator="lessThan">
      <formula>0</formula>
    </cfRule>
  </conditionalFormatting>
  <conditionalFormatting sqref="B523 B515">
    <cfRule type="cellIs" dxfId="9068" priority="1181" operator="lessThan">
      <formula>0</formula>
    </cfRule>
  </conditionalFormatting>
  <conditionalFormatting sqref="Q528">
    <cfRule type="cellIs" dxfId="9067" priority="1175" operator="lessThan">
      <formula>0</formula>
    </cfRule>
  </conditionalFormatting>
  <conditionalFormatting sqref="Q536">
    <cfRule type="cellIs" dxfId="9066" priority="1174" operator="lessThan">
      <formula>0</formula>
    </cfRule>
  </conditionalFormatting>
  <conditionalFormatting sqref="Q536">
    <cfRule type="cellIs" dxfId="9065" priority="1173" operator="lessThan">
      <formula>0</formula>
    </cfRule>
  </conditionalFormatting>
  <conditionalFormatting sqref="P539">
    <cfRule type="cellIs" dxfId="9064" priority="1161" operator="lessThan">
      <formula>0</formula>
    </cfRule>
  </conditionalFormatting>
  <conditionalFormatting sqref="Q528">
    <cfRule type="cellIs" dxfId="9063" priority="1176" operator="lessThan">
      <formula>0</formula>
    </cfRule>
  </conditionalFormatting>
  <conditionalFormatting sqref="Q567">
    <cfRule type="cellIs" dxfId="9062" priority="1171" operator="lessThan">
      <formula>0</formula>
    </cfRule>
  </conditionalFormatting>
  <conditionalFormatting sqref="P584:P587">
    <cfRule type="cellIs" dxfId="9061" priority="1163" operator="lessThan">
      <formula>0</formula>
    </cfRule>
  </conditionalFormatting>
  <conditionalFormatting sqref="P563:P566">
    <cfRule type="cellIs" dxfId="9060" priority="1164" operator="lessThan">
      <formula>0</formula>
    </cfRule>
  </conditionalFormatting>
  <conditionalFormatting sqref="Q366">
    <cfRule type="cellIs" dxfId="9059" priority="1126" operator="lessThan">
      <formula>0</formula>
    </cfRule>
  </conditionalFormatting>
  <conditionalFormatting sqref="Q588">
    <cfRule type="cellIs" dxfId="9058" priority="1169" operator="lessThan">
      <formula>0</formula>
    </cfRule>
  </conditionalFormatting>
  <conditionalFormatting sqref="Q544">
    <cfRule type="cellIs" dxfId="9057" priority="1160" operator="lessThan">
      <formula>0</formula>
    </cfRule>
  </conditionalFormatting>
  <conditionalFormatting sqref="J353:N354 K351:N352">
    <cfRule type="cellIs" dxfId="9056" priority="1149" operator="lessThan">
      <formula>0</formula>
    </cfRule>
  </conditionalFormatting>
  <conditionalFormatting sqref="P516:P519">
    <cfRule type="cellIs" dxfId="9055" priority="1168" operator="lessThan">
      <formula>0</formula>
    </cfRule>
  </conditionalFormatting>
  <conditionalFormatting sqref="P524:P527">
    <cfRule type="cellIs" dxfId="9054" priority="1167" operator="lessThan">
      <formula>0</formula>
    </cfRule>
  </conditionalFormatting>
  <conditionalFormatting sqref="P539:P543">
    <cfRule type="cellIs" dxfId="9053" priority="1166" operator="lessThan">
      <formula>0</formula>
    </cfRule>
  </conditionalFormatting>
  <conditionalFormatting sqref="P532:P535">
    <cfRule type="cellIs" dxfId="9052" priority="1165" operator="lessThan">
      <formula>0</formula>
    </cfRule>
  </conditionalFormatting>
  <conditionalFormatting sqref="Q544">
    <cfRule type="cellIs" dxfId="9051" priority="1159" operator="lessThan">
      <formula>0</formula>
    </cfRule>
  </conditionalFormatting>
  <conditionalFormatting sqref="Q354">
    <cfRule type="cellIs" dxfId="9050" priority="1142" operator="lessThan">
      <formula>0</formula>
    </cfRule>
  </conditionalFormatting>
  <conditionalFormatting sqref="Q540:Q543 B539">
    <cfRule type="cellIs" dxfId="9049" priority="1162" operator="lessThan">
      <formula>0</formula>
    </cfRule>
  </conditionalFormatting>
  <conditionalFormatting sqref="P555:P558">
    <cfRule type="cellIs" dxfId="9048" priority="1154" operator="lessThan">
      <formula>0</formula>
    </cfRule>
  </conditionalFormatting>
  <conditionalFormatting sqref="Q555:Q558 Q560">
    <cfRule type="cellIs" dxfId="9047" priority="1157" operator="lessThan">
      <formula>0</formula>
    </cfRule>
  </conditionalFormatting>
  <conditionalFormatting sqref="Q559">
    <cfRule type="cellIs" dxfId="9046" priority="1156" operator="lessThan">
      <formula>0</formula>
    </cfRule>
  </conditionalFormatting>
  <conditionalFormatting sqref="Q468:Q472">
    <cfRule type="cellIs" dxfId="9045" priority="1153" operator="lessThan">
      <formula>0</formula>
    </cfRule>
  </conditionalFormatting>
  <conditionalFormatting sqref="Q559">
    <cfRule type="cellIs" dxfId="9044" priority="1155" operator="lessThan">
      <formula>0</formula>
    </cfRule>
  </conditionalFormatting>
  <conditionalFormatting sqref="J351">
    <cfRule type="cellIs" dxfId="9043" priority="1148" operator="lessThan">
      <formula>0</formula>
    </cfRule>
  </conditionalFormatting>
  <conditionalFormatting sqref="P540:P543">
    <cfRule type="cellIs" dxfId="9042" priority="1158" operator="lessThan">
      <formula>0</formula>
    </cfRule>
  </conditionalFormatting>
  <conditionalFormatting sqref="P349:Q350 Q351:Q353">
    <cfRule type="cellIs" dxfId="9041" priority="1152" operator="lessThan">
      <formula>0</formula>
    </cfRule>
  </conditionalFormatting>
  <conditionalFormatting sqref="Q396">
    <cfRule type="cellIs" dxfId="9040" priority="1079" operator="lessThan">
      <formula>0</formula>
    </cfRule>
  </conditionalFormatting>
  <conditionalFormatting sqref="B349">
    <cfRule type="cellIs" dxfId="9039" priority="1147" operator="lessThan">
      <formula>0</formula>
    </cfRule>
  </conditionalFormatting>
  <conditionalFormatting sqref="P393:P395">
    <cfRule type="cellIs" dxfId="9038" priority="1083" operator="lessThan">
      <formula>0</formula>
    </cfRule>
  </conditionalFormatting>
  <conditionalFormatting sqref="Q397">
    <cfRule type="cellIs" dxfId="9037" priority="1081" operator="lessThan">
      <formula>0</formula>
    </cfRule>
  </conditionalFormatting>
  <conditionalFormatting sqref="P349:P350">
    <cfRule type="cellIs" dxfId="9036" priority="1151" operator="lessThan">
      <formula>0</formula>
    </cfRule>
  </conditionalFormatting>
  <conditionalFormatting sqref="P351:P354">
    <cfRule type="cellIs" dxfId="9035" priority="1150" operator="lessThan">
      <formula>0</formula>
    </cfRule>
  </conditionalFormatting>
  <conditionalFormatting sqref="C397:M397">
    <cfRule type="cellIs" dxfId="9034" priority="1078" operator="lessThan">
      <formula>0</formula>
    </cfRule>
  </conditionalFormatting>
  <conditionalFormatting sqref="Q355">
    <cfRule type="cellIs" dxfId="9033" priority="1145" operator="lessThan">
      <formula>0</formula>
    </cfRule>
  </conditionalFormatting>
  <conditionalFormatting sqref="P398:Q398 Q399:Q401">
    <cfRule type="cellIs" dxfId="9032" priority="1077" operator="lessThan">
      <formula>0</formula>
    </cfRule>
  </conditionalFormatting>
  <conditionalFormatting sqref="P399:P401">
    <cfRule type="cellIs" dxfId="9031" priority="1075" operator="lessThan">
      <formula>0</formula>
    </cfRule>
  </conditionalFormatting>
  <conditionalFormatting sqref="H385">
    <cfRule type="cellIs" dxfId="9030" priority="1040" operator="lessThan">
      <formula>0</formula>
    </cfRule>
  </conditionalFormatting>
  <conditionalFormatting sqref="Q402">
    <cfRule type="cellIs" dxfId="9029" priority="1073" operator="lessThan">
      <formula>0</formula>
    </cfRule>
  </conditionalFormatting>
  <conditionalFormatting sqref="B350">
    <cfRule type="cellIs" dxfId="9028" priority="1146" operator="lessThan">
      <formula>0</formula>
    </cfRule>
  </conditionalFormatting>
  <conditionalFormatting sqref="J352">
    <cfRule type="cellIs" dxfId="9027" priority="1143" operator="lessThan">
      <formula>0</formula>
    </cfRule>
  </conditionalFormatting>
  <conditionalFormatting sqref="P355">
    <cfRule type="cellIs" dxfId="9026" priority="1144" operator="lessThan">
      <formula>0</formula>
    </cfRule>
  </conditionalFormatting>
  <conditionalFormatting sqref="P440">
    <cfRule type="cellIs" dxfId="9025" priority="1027" operator="lessThan">
      <formula>0</formula>
    </cfRule>
  </conditionalFormatting>
  <conditionalFormatting sqref="Q354">
    <cfRule type="cellIs" dxfId="9024" priority="1141" operator="lessThan">
      <formula>0</formula>
    </cfRule>
  </conditionalFormatting>
  <conditionalFormatting sqref="P356:Q356 Q357:Q359">
    <cfRule type="cellIs" dxfId="9023" priority="1140" operator="lessThan">
      <formula>0</formula>
    </cfRule>
  </conditionalFormatting>
  <conditionalFormatting sqref="P356">
    <cfRule type="cellIs" dxfId="9022" priority="1139" operator="lessThan">
      <formula>0</formula>
    </cfRule>
  </conditionalFormatting>
  <conditionalFormatting sqref="P357:P360">
    <cfRule type="cellIs" dxfId="9021" priority="1138" operator="lessThan">
      <formula>0</formula>
    </cfRule>
  </conditionalFormatting>
  <conditionalFormatting sqref="B356">
    <cfRule type="cellIs" dxfId="9020" priority="1137" operator="lessThan">
      <formula>0</formula>
    </cfRule>
  </conditionalFormatting>
  <conditionalFormatting sqref="Q361">
    <cfRule type="cellIs" dxfId="9019" priority="1136" operator="lessThan">
      <formula>0</formula>
    </cfRule>
  </conditionalFormatting>
  <conditionalFormatting sqref="Q360">
    <cfRule type="cellIs" dxfId="9018" priority="1135" operator="lessThan">
      <formula>0</formula>
    </cfRule>
  </conditionalFormatting>
  <conditionalFormatting sqref="Q360">
    <cfRule type="cellIs" dxfId="9017" priority="1134" operator="lessThan">
      <formula>0</formula>
    </cfRule>
  </conditionalFormatting>
  <conditionalFormatting sqref="P362:Q362 Q363:Q365">
    <cfRule type="cellIs" dxfId="9016" priority="1133" operator="lessThan">
      <formula>0</formula>
    </cfRule>
  </conditionalFormatting>
  <conditionalFormatting sqref="P362">
    <cfRule type="cellIs" dxfId="9015" priority="1132" operator="lessThan">
      <formula>0</formula>
    </cfRule>
  </conditionalFormatting>
  <conditionalFormatting sqref="J363">
    <cfRule type="cellIs" dxfId="9014" priority="1130" operator="lessThan">
      <formula>0</formula>
    </cfRule>
  </conditionalFormatting>
  <conditionalFormatting sqref="K363:N364 J365:M366">
    <cfRule type="cellIs" dxfId="9013" priority="1131" operator="lessThan">
      <formula>0</formula>
    </cfRule>
  </conditionalFormatting>
  <conditionalFormatting sqref="P368">
    <cfRule type="cellIs" dxfId="9012" priority="1123" operator="lessThan">
      <formula>0</formula>
    </cfRule>
  </conditionalFormatting>
  <conditionalFormatting sqref="Q367">
    <cfRule type="cellIs" dxfId="9011" priority="1128" operator="lessThan">
      <formula>0</formula>
    </cfRule>
  </conditionalFormatting>
  <conditionalFormatting sqref="B362">
    <cfRule type="cellIs" dxfId="9010" priority="1129" operator="lessThan">
      <formula>0</formula>
    </cfRule>
  </conditionalFormatting>
  <conditionalFormatting sqref="P405:P407">
    <cfRule type="cellIs" dxfId="9009" priority="1061" operator="lessThan">
      <formula>0</formula>
    </cfRule>
  </conditionalFormatting>
  <conditionalFormatting sqref="J364">
    <cfRule type="cellIs" dxfId="9008" priority="1127" operator="lessThan">
      <formula>0</formula>
    </cfRule>
  </conditionalFormatting>
  <conditionalFormatting sqref="Q366">
    <cfRule type="cellIs" dxfId="9007" priority="1125" operator="lessThan">
      <formula>0</formula>
    </cfRule>
  </conditionalFormatting>
  <conditionalFormatting sqref="P368:Q368 Q369:Q371">
    <cfRule type="cellIs" dxfId="9006" priority="1124" operator="lessThan">
      <formula>0</formula>
    </cfRule>
  </conditionalFormatting>
  <conditionalFormatting sqref="Q372">
    <cfRule type="cellIs" dxfId="9005" priority="1115" operator="lessThan">
      <formula>0</formula>
    </cfRule>
  </conditionalFormatting>
  <conditionalFormatting sqref="I370 K369:N370 C371:M372">
    <cfRule type="cellIs" dxfId="9004" priority="1122" operator="lessThan">
      <formula>0</formula>
    </cfRule>
  </conditionalFormatting>
  <conditionalFormatting sqref="I369">
    <cfRule type="cellIs" dxfId="9003" priority="1120" operator="lessThan">
      <formula>0</formula>
    </cfRule>
  </conditionalFormatting>
  <conditionalFormatting sqref="C369:J369">
    <cfRule type="cellIs" dxfId="9002" priority="1121" operator="lessThan">
      <formula>0</formula>
    </cfRule>
  </conditionalFormatting>
  <conditionalFormatting sqref="B368">
    <cfRule type="cellIs" dxfId="9001" priority="1119" operator="lessThan">
      <formula>0</formula>
    </cfRule>
  </conditionalFormatting>
  <conditionalFormatting sqref="Q373">
    <cfRule type="cellIs" dxfId="9000" priority="1118" operator="lessThan">
      <formula>0</formula>
    </cfRule>
  </conditionalFormatting>
  <conditionalFormatting sqref="P411:P413">
    <cfRule type="cellIs" dxfId="8999" priority="1054" operator="lessThan">
      <formula>0</formula>
    </cfRule>
  </conditionalFormatting>
  <conditionalFormatting sqref="C370:J370">
    <cfRule type="cellIs" dxfId="8998" priority="1117" operator="lessThan">
      <formula>0</formula>
    </cfRule>
  </conditionalFormatting>
  <conditionalFormatting sqref="Q372">
    <cfRule type="cellIs" dxfId="8997" priority="1116" operator="lessThan">
      <formula>0</formula>
    </cfRule>
  </conditionalFormatting>
  <conditionalFormatting sqref="P374:Q374 Q375:Q377">
    <cfRule type="cellIs" dxfId="8996" priority="1114" operator="lessThan">
      <formula>0</formula>
    </cfRule>
  </conditionalFormatting>
  <conditionalFormatting sqref="P374">
    <cfRule type="cellIs" dxfId="8995" priority="1113" operator="lessThan">
      <formula>0</formula>
    </cfRule>
  </conditionalFormatting>
  <conditionalFormatting sqref="P375:P377">
    <cfRule type="cellIs" dxfId="8994" priority="1112" operator="lessThan">
      <formula>0</formula>
    </cfRule>
  </conditionalFormatting>
  <conditionalFormatting sqref="I376 K375:N376 C377:M378">
    <cfRule type="cellIs" dxfId="8993" priority="1111" operator="lessThan">
      <formula>0</formula>
    </cfRule>
  </conditionalFormatting>
  <conditionalFormatting sqref="I375">
    <cfRule type="cellIs" dxfId="8992" priority="1109" operator="lessThan">
      <formula>0</formula>
    </cfRule>
  </conditionalFormatting>
  <conditionalFormatting sqref="C375:J375">
    <cfRule type="cellIs" dxfId="8991" priority="1110" operator="lessThan">
      <formula>0</formula>
    </cfRule>
  </conditionalFormatting>
  <conditionalFormatting sqref="B374">
    <cfRule type="cellIs" dxfId="8990" priority="1108" operator="lessThan">
      <formula>0</formula>
    </cfRule>
  </conditionalFormatting>
  <conditionalFormatting sqref="Q379">
    <cfRule type="cellIs" dxfId="8989" priority="1107" operator="lessThan">
      <formula>0</formula>
    </cfRule>
  </conditionalFormatting>
  <conditionalFormatting sqref="C376:J376">
    <cfRule type="cellIs" dxfId="8988" priority="1106" operator="lessThan">
      <formula>0</formula>
    </cfRule>
  </conditionalFormatting>
  <conditionalFormatting sqref="Q378">
    <cfRule type="cellIs" dxfId="8987" priority="1105" operator="lessThan">
      <formula>0</formula>
    </cfRule>
  </conditionalFormatting>
  <conditionalFormatting sqref="Q378">
    <cfRule type="cellIs" dxfId="8986" priority="1104" operator="lessThan">
      <formula>0</formula>
    </cfRule>
  </conditionalFormatting>
  <conditionalFormatting sqref="P380:Q380 Q381:Q383">
    <cfRule type="cellIs" dxfId="8985" priority="1103" operator="lessThan">
      <formula>0</formula>
    </cfRule>
  </conditionalFormatting>
  <conditionalFormatting sqref="P380">
    <cfRule type="cellIs" dxfId="8984" priority="1102" operator="lessThan">
      <formula>0</formula>
    </cfRule>
  </conditionalFormatting>
  <conditionalFormatting sqref="P381:P383">
    <cfRule type="cellIs" dxfId="8983" priority="1101" operator="lessThan">
      <formula>0</formula>
    </cfRule>
  </conditionalFormatting>
  <conditionalFormatting sqref="I382 K381:N382 C383:N383 C384:M384">
    <cfRule type="cellIs" dxfId="8982" priority="1100" operator="lessThan">
      <formula>0</formula>
    </cfRule>
  </conditionalFormatting>
  <conditionalFormatting sqref="I381">
    <cfRule type="cellIs" dxfId="8981" priority="1098" operator="lessThan">
      <formula>0</formula>
    </cfRule>
  </conditionalFormatting>
  <conditionalFormatting sqref="C381:J381">
    <cfRule type="cellIs" dxfId="8980" priority="1099" operator="lessThan">
      <formula>0</formula>
    </cfRule>
  </conditionalFormatting>
  <conditionalFormatting sqref="B380">
    <cfRule type="cellIs" dxfId="8979" priority="1097" operator="lessThan">
      <formula>0</formula>
    </cfRule>
  </conditionalFormatting>
  <conditionalFormatting sqref="Q385">
    <cfRule type="cellIs" dxfId="8978" priority="1096" operator="lessThan">
      <formula>0</formula>
    </cfRule>
  </conditionalFormatting>
  <conditionalFormatting sqref="C382:J382">
    <cfRule type="cellIs" dxfId="8977" priority="1095" operator="lessThan">
      <formula>0</formula>
    </cfRule>
  </conditionalFormatting>
  <conditionalFormatting sqref="Q384">
    <cfRule type="cellIs" dxfId="8976" priority="1094" operator="lessThan">
      <formula>0</formula>
    </cfRule>
  </conditionalFormatting>
  <conditionalFormatting sqref="Q384">
    <cfRule type="cellIs" dxfId="8975" priority="1093" operator="lessThan">
      <formula>0</formula>
    </cfRule>
  </conditionalFormatting>
  <conditionalFormatting sqref="P386:Q386 Q387:Q389">
    <cfRule type="cellIs" dxfId="8974" priority="1092" operator="lessThan">
      <formula>0</formula>
    </cfRule>
  </conditionalFormatting>
  <conditionalFormatting sqref="P386">
    <cfRule type="cellIs" dxfId="8973" priority="1091" operator="lessThan">
      <formula>0</formula>
    </cfRule>
  </conditionalFormatting>
  <conditionalFormatting sqref="P387:P389">
    <cfRule type="cellIs" dxfId="8972" priority="1090" operator="lessThan">
      <formula>0</formula>
    </cfRule>
  </conditionalFormatting>
  <conditionalFormatting sqref="B386">
    <cfRule type="cellIs" dxfId="8971" priority="1089" operator="lessThan">
      <formula>0</formula>
    </cfRule>
  </conditionalFormatting>
  <conditionalFormatting sqref="Q391">
    <cfRule type="cellIs" dxfId="8970" priority="1088" operator="lessThan">
      <formula>0</formula>
    </cfRule>
  </conditionalFormatting>
  <conditionalFormatting sqref="Q390">
    <cfRule type="cellIs" dxfId="8969" priority="1087" operator="lessThan">
      <formula>0</formula>
    </cfRule>
  </conditionalFormatting>
  <conditionalFormatting sqref="Q390">
    <cfRule type="cellIs" dxfId="8968" priority="1086" operator="lessThan">
      <formula>0</formula>
    </cfRule>
  </conditionalFormatting>
  <conditionalFormatting sqref="P392:Q392 Q393:Q395">
    <cfRule type="cellIs" dxfId="8967" priority="1085" operator="lessThan">
      <formula>0</formula>
    </cfRule>
  </conditionalFormatting>
  <conditionalFormatting sqref="P392">
    <cfRule type="cellIs" dxfId="8966" priority="1084" operator="lessThan">
      <formula>0</formula>
    </cfRule>
  </conditionalFormatting>
  <conditionalFormatting sqref="H397">
    <cfRule type="cellIs" dxfId="8965" priority="1043" operator="lessThan">
      <formula>0</formula>
    </cfRule>
  </conditionalFormatting>
  <conditionalFormatting sqref="B392">
    <cfRule type="cellIs" dxfId="8964" priority="1082" operator="lessThan">
      <formula>0</formula>
    </cfRule>
  </conditionalFormatting>
  <conditionalFormatting sqref="H378">
    <cfRule type="cellIs" dxfId="8963" priority="1039" operator="lessThan">
      <formula>0</formula>
    </cfRule>
  </conditionalFormatting>
  <conditionalFormatting sqref="Q396">
    <cfRule type="cellIs" dxfId="8962" priority="1080" operator="lessThan">
      <formula>0</formula>
    </cfRule>
  </conditionalFormatting>
  <conditionalFormatting sqref="H361">
    <cfRule type="cellIs" dxfId="8961" priority="1037" operator="lessThan">
      <formula>0</formula>
    </cfRule>
  </conditionalFormatting>
  <conditionalFormatting sqref="P398">
    <cfRule type="cellIs" dxfId="8960" priority="1076" operator="lessThan">
      <formula>0</formula>
    </cfRule>
  </conditionalFormatting>
  <conditionalFormatting sqref="Q438">
    <cfRule type="cellIs" dxfId="8959" priority="1030" operator="lessThan">
      <formula>0</formula>
    </cfRule>
  </conditionalFormatting>
  <conditionalFormatting sqref="H372">
    <cfRule type="cellIs" dxfId="8958" priority="1036" operator="lessThan">
      <formula>0</formula>
    </cfRule>
  </conditionalFormatting>
  <conditionalFormatting sqref="Q402">
    <cfRule type="cellIs" dxfId="8957" priority="1074" operator="lessThan">
      <formula>0</formula>
    </cfRule>
  </conditionalFormatting>
  <conditionalFormatting sqref="P440:Q440 Q441:Q443">
    <cfRule type="cellIs" dxfId="8956" priority="1028" operator="lessThan">
      <formula>0</formula>
    </cfRule>
  </conditionalFormatting>
  <conditionalFormatting sqref="C391:M391">
    <cfRule type="cellIs" dxfId="8955" priority="1072" operator="lessThan">
      <formula>0</formula>
    </cfRule>
  </conditionalFormatting>
  <conditionalFormatting sqref="C385:M385">
    <cfRule type="cellIs" dxfId="8954" priority="1071" operator="lessThan">
      <formula>0</formula>
    </cfRule>
  </conditionalFormatting>
  <conditionalFormatting sqref="C379:M379">
    <cfRule type="cellIs" dxfId="8953" priority="1070" operator="lessThan">
      <formula>0</formula>
    </cfRule>
  </conditionalFormatting>
  <conditionalFormatting sqref="C373:M373">
    <cfRule type="cellIs" dxfId="8952" priority="1069" operator="lessThan">
      <formula>0</formula>
    </cfRule>
  </conditionalFormatting>
  <conditionalFormatting sqref="J367:M367">
    <cfRule type="cellIs" dxfId="8951" priority="1068" operator="lessThan">
      <formula>0</formula>
    </cfRule>
  </conditionalFormatting>
  <conditionalFormatting sqref="C361:M361">
    <cfRule type="cellIs" dxfId="8950" priority="1067" operator="lessThan">
      <formula>0</formula>
    </cfRule>
  </conditionalFormatting>
  <conditionalFormatting sqref="J355:N355">
    <cfRule type="cellIs" dxfId="8949" priority="1066" operator="lessThan">
      <formula>0</formula>
    </cfRule>
  </conditionalFormatting>
  <conditionalFormatting sqref="B398">
    <cfRule type="cellIs" dxfId="8948" priority="1065" operator="lessThan">
      <formula>0</formula>
    </cfRule>
  </conditionalFormatting>
  <conditionalFormatting sqref="B403">
    <cfRule type="cellIs" dxfId="8947" priority="1064" operator="lessThan">
      <formula>0</formula>
    </cfRule>
  </conditionalFormatting>
  <conditionalFormatting sqref="Q408">
    <cfRule type="cellIs" dxfId="8946" priority="1058" operator="lessThan">
      <formula>0</formula>
    </cfRule>
  </conditionalFormatting>
  <conditionalFormatting sqref="Q409">
    <cfRule type="cellIs" dxfId="8945" priority="1060" operator="lessThan">
      <formula>0</formula>
    </cfRule>
  </conditionalFormatting>
  <conditionalFormatting sqref="P404:Q404 Q405:Q407">
    <cfRule type="cellIs" dxfId="8944" priority="1063" operator="lessThan">
      <formula>0</formula>
    </cfRule>
  </conditionalFormatting>
  <conditionalFormatting sqref="P404">
    <cfRule type="cellIs" dxfId="8943" priority="1062" operator="lessThan">
      <formula>0</formula>
    </cfRule>
  </conditionalFormatting>
  <conditionalFormatting sqref="Q408">
    <cfRule type="cellIs" dxfId="8942" priority="1059" operator="lessThan">
      <formula>0</formula>
    </cfRule>
  </conditionalFormatting>
  <conditionalFormatting sqref="B404">
    <cfRule type="cellIs" dxfId="8941" priority="1057" operator="lessThan">
      <formula>0</formula>
    </cfRule>
  </conditionalFormatting>
  <conditionalFormatting sqref="Q414">
    <cfRule type="cellIs" dxfId="8940" priority="1051" operator="lessThan">
      <formula>0</formula>
    </cfRule>
  </conditionalFormatting>
  <conditionalFormatting sqref="Q415">
    <cfRule type="cellIs" dxfId="8939" priority="1053" operator="lessThan">
      <formula>0</formula>
    </cfRule>
  </conditionalFormatting>
  <conditionalFormatting sqref="P410:Q410 Q411:Q413">
    <cfRule type="cellIs" dxfId="8938" priority="1056" operator="lessThan">
      <formula>0</formula>
    </cfRule>
  </conditionalFormatting>
  <conditionalFormatting sqref="P410">
    <cfRule type="cellIs" dxfId="8937" priority="1055" operator="lessThan">
      <formula>0</formula>
    </cfRule>
  </conditionalFormatting>
  <conditionalFormatting sqref="Q414">
    <cfRule type="cellIs" dxfId="8936" priority="1052" operator="lessThan">
      <formula>0</formula>
    </cfRule>
  </conditionalFormatting>
  <conditionalFormatting sqref="B410">
    <cfRule type="cellIs" dxfId="8935" priority="1050" operator="lessThan">
      <formula>0</formula>
    </cfRule>
  </conditionalFormatting>
  <conditionalFormatting sqref="Q432">
    <cfRule type="cellIs" dxfId="8934" priority="1044" operator="lessThan">
      <formula>0</formula>
    </cfRule>
  </conditionalFormatting>
  <conditionalFormatting sqref="P429:P431">
    <cfRule type="cellIs" dxfId="8933" priority="1047" operator="lessThan">
      <formula>0</formula>
    </cfRule>
  </conditionalFormatting>
  <conditionalFormatting sqref="Q433">
    <cfRule type="cellIs" dxfId="8932" priority="1046" operator="lessThan">
      <formula>0</formula>
    </cfRule>
  </conditionalFormatting>
  <conditionalFormatting sqref="P428:Q428 Q429:Q431">
    <cfRule type="cellIs" dxfId="8931" priority="1049" operator="lessThan">
      <formula>0</formula>
    </cfRule>
  </conditionalFormatting>
  <conditionalFormatting sqref="P428">
    <cfRule type="cellIs" dxfId="8930" priority="1048" operator="lessThan">
      <formula>0</formula>
    </cfRule>
  </conditionalFormatting>
  <conditionalFormatting sqref="Q432">
    <cfRule type="cellIs" dxfId="8929" priority="1045" operator="lessThan">
      <formula>0</formula>
    </cfRule>
  </conditionalFormatting>
  <conditionalFormatting sqref="H391">
    <cfRule type="cellIs" dxfId="8928" priority="1042" operator="lessThan">
      <formula>0</formula>
    </cfRule>
  </conditionalFormatting>
  <conditionalFormatting sqref="P435:P437">
    <cfRule type="cellIs" dxfId="8927" priority="1032" operator="lessThan">
      <formula>0</formula>
    </cfRule>
  </conditionalFormatting>
  <conditionalFormatting sqref="Q444">
    <cfRule type="cellIs" dxfId="8926" priority="1024" operator="lessThan">
      <formula>0</formula>
    </cfRule>
  </conditionalFormatting>
  <conditionalFormatting sqref="H384">
    <cfRule type="cellIs" dxfId="8925" priority="1041" operator="lessThan">
      <formula>0</formula>
    </cfRule>
  </conditionalFormatting>
  <conditionalFormatting sqref="H379">
    <cfRule type="cellIs" dxfId="8924" priority="1038" operator="lessThan">
      <formula>0</formula>
    </cfRule>
  </conditionalFormatting>
  <conditionalFormatting sqref="Q438">
    <cfRule type="cellIs" dxfId="8923" priority="1031" operator="lessThan">
      <formula>0</formula>
    </cfRule>
  </conditionalFormatting>
  <conditionalFormatting sqref="H373">
    <cfRule type="cellIs" dxfId="8922" priority="1035" operator="lessThan">
      <formula>0</formula>
    </cfRule>
  </conditionalFormatting>
  <conditionalFormatting sqref="P441:P443">
    <cfRule type="cellIs" dxfId="8921" priority="1026" operator="lessThan">
      <formula>0</formula>
    </cfRule>
  </conditionalFormatting>
  <conditionalFormatting sqref="P434:Q434 Q435:Q437">
    <cfRule type="cellIs" dxfId="8920" priority="1034" operator="lessThan">
      <formula>0</formula>
    </cfRule>
  </conditionalFormatting>
  <conditionalFormatting sqref="P434">
    <cfRule type="cellIs" dxfId="8919" priority="1033" operator="lessThan">
      <formula>0</formula>
    </cfRule>
  </conditionalFormatting>
  <conditionalFormatting sqref="B434">
    <cfRule type="cellIs" dxfId="8918" priority="1029" operator="lessThan">
      <formula>0</formula>
    </cfRule>
  </conditionalFormatting>
  <conditionalFormatting sqref="Q445:Q446">
    <cfRule type="cellIs" dxfId="8917" priority="1020" operator="lessThan">
      <formula>0</formula>
    </cfRule>
  </conditionalFormatting>
  <conditionalFormatting sqref="Q444">
    <cfRule type="cellIs" dxfId="8916" priority="1023" operator="lessThan">
      <formula>0</formula>
    </cfRule>
  </conditionalFormatting>
  <conditionalFormatting sqref="B446">
    <cfRule type="cellIs" dxfId="8915" priority="1019" operator="lessThan">
      <formula>0</formula>
    </cfRule>
  </conditionalFormatting>
  <conditionalFormatting sqref="B440">
    <cfRule type="cellIs" dxfId="8914" priority="1022" operator="lessThan">
      <formula>0</formula>
    </cfRule>
  </conditionalFormatting>
  <conditionalFormatting sqref="P446">
    <cfRule type="cellIs" dxfId="8913" priority="1025" operator="lessThan">
      <formula>0</formula>
    </cfRule>
  </conditionalFormatting>
  <conditionalFormatting sqref="B447">
    <cfRule type="cellIs" dxfId="8912" priority="1018" operator="lessThan">
      <formula>0</formula>
    </cfRule>
  </conditionalFormatting>
  <conditionalFormatting sqref="Q439">
    <cfRule type="cellIs" dxfId="8911" priority="1021" operator="lessThan">
      <formula>0</formula>
    </cfRule>
  </conditionalFormatting>
  <conditionalFormatting sqref="Q448:Q450">
    <cfRule type="cellIs" dxfId="8910" priority="1017" operator="lessThan">
      <formula>0</formula>
    </cfRule>
  </conditionalFormatting>
  <conditionalFormatting sqref="P448:P450">
    <cfRule type="cellIs" dxfId="8909" priority="1016" operator="lessThan">
      <formula>0</formula>
    </cfRule>
  </conditionalFormatting>
  <conditionalFormatting sqref="Q603">
    <cfRule type="cellIs" dxfId="8908" priority="991" operator="lessThan">
      <formula>0</formula>
    </cfRule>
  </conditionalFormatting>
  <conditionalFormatting sqref="B625">
    <cfRule type="cellIs" dxfId="8907" priority="955" operator="lessThan">
      <formula>0</formula>
    </cfRule>
  </conditionalFormatting>
  <conditionalFormatting sqref="P454:P456">
    <cfRule type="cellIs" dxfId="8906" priority="1012" operator="lessThan">
      <formula>0</formula>
    </cfRule>
  </conditionalFormatting>
  <conditionalFormatting sqref="Q457">
    <cfRule type="cellIs" dxfId="8905" priority="1011" operator="lessThan">
      <formula>0</formula>
    </cfRule>
  </conditionalFormatting>
  <conditionalFormatting sqref="Q597">
    <cfRule type="cellIs" dxfId="8904" priority="1000" operator="lessThan">
      <formula>0</formula>
    </cfRule>
  </conditionalFormatting>
  <conditionalFormatting sqref="Q451">
    <cfRule type="cellIs" dxfId="8903" priority="1015" operator="lessThan">
      <formula>0</formula>
    </cfRule>
  </conditionalFormatting>
  <conditionalFormatting sqref="Q451">
    <cfRule type="cellIs" dxfId="8902" priority="1014" operator="lessThan">
      <formula>0</formula>
    </cfRule>
  </conditionalFormatting>
  <conditionalFormatting sqref="Q457">
    <cfRule type="cellIs" dxfId="8901" priority="1010" operator="lessThan">
      <formula>0</formula>
    </cfRule>
  </conditionalFormatting>
  <conditionalFormatting sqref="J593:N595 J596:M596">
    <cfRule type="cellIs" dxfId="8900" priority="1004" operator="lessThan">
      <formula>0</formula>
    </cfRule>
  </conditionalFormatting>
  <conditionalFormatting sqref="B453">
    <cfRule type="cellIs" dxfId="8899" priority="1008" operator="lessThan">
      <formula>0</formula>
    </cfRule>
  </conditionalFormatting>
  <conditionalFormatting sqref="P599:P602">
    <cfRule type="cellIs" dxfId="8898" priority="997" operator="lessThan">
      <formula>0</formula>
    </cfRule>
  </conditionalFormatting>
  <conditionalFormatting sqref="Q454:Q456">
    <cfRule type="cellIs" dxfId="8897" priority="1013" operator="lessThan">
      <formula>0</formula>
    </cfRule>
  </conditionalFormatting>
  <conditionalFormatting sqref="Q593:Q595">
    <cfRule type="cellIs" dxfId="8896" priority="1007" operator="lessThan">
      <formula>0</formula>
    </cfRule>
  </conditionalFormatting>
  <conditionalFormatting sqref="Q596">
    <cfRule type="cellIs" dxfId="8895" priority="1002" operator="lessThan">
      <formula>0</formula>
    </cfRule>
  </conditionalFormatting>
  <conditionalFormatting sqref="Q452">
    <cfRule type="cellIs" dxfId="8894" priority="1009" operator="lessThan">
      <formula>0</formula>
    </cfRule>
  </conditionalFormatting>
  <conditionalFormatting sqref="B592">
    <cfRule type="cellIs" dxfId="8893" priority="999" operator="lessThan">
      <formula>0</formula>
    </cfRule>
  </conditionalFormatting>
  <conditionalFormatting sqref="P593:P595">
    <cfRule type="cellIs" dxfId="8892" priority="1006" operator="lessThan">
      <formula>0</formula>
    </cfRule>
  </conditionalFormatting>
  <conditionalFormatting sqref="J594">
    <cfRule type="cellIs" dxfId="8891" priority="1003" operator="lessThan">
      <formula>0</formula>
    </cfRule>
  </conditionalFormatting>
  <conditionalFormatting sqref="Q602">
    <cfRule type="cellIs" dxfId="8890" priority="992" operator="lessThan">
      <formula>0</formula>
    </cfRule>
  </conditionalFormatting>
  <conditionalFormatting sqref="J595:N595 K593:N594 J596:M596">
    <cfRule type="cellIs" dxfId="8889" priority="1005" operator="lessThan">
      <formula>0</formula>
    </cfRule>
  </conditionalFormatting>
  <conditionalFormatting sqref="Q596">
    <cfRule type="cellIs" dxfId="8888" priority="1001" operator="lessThan">
      <formula>0</formula>
    </cfRule>
  </conditionalFormatting>
  <conditionalFormatting sqref="J599:N599 J601:N602 J600:M600">
    <cfRule type="cellIs" dxfId="8887" priority="995" operator="lessThan">
      <formula>0</formula>
    </cfRule>
  </conditionalFormatting>
  <conditionalFormatting sqref="P616:P619">
    <cfRule type="cellIs" dxfId="8886" priority="989" operator="lessThan">
      <formula>0</formula>
    </cfRule>
  </conditionalFormatting>
  <conditionalFormatting sqref="Q602">
    <cfRule type="cellIs" dxfId="8885" priority="993" operator="lessThan">
      <formula>0</formula>
    </cfRule>
  </conditionalFormatting>
  <conditionalFormatting sqref="J600">
    <cfRule type="cellIs" dxfId="8884" priority="994" operator="lessThan">
      <formula>0</formula>
    </cfRule>
  </conditionalFormatting>
  <conditionalFormatting sqref="J601:N602 K599:N599 K600:M600">
    <cfRule type="cellIs" dxfId="8883" priority="996" operator="lessThan">
      <formula>0</formula>
    </cfRule>
  </conditionalFormatting>
  <conditionalFormatting sqref="Q599:Q601">
    <cfRule type="cellIs" dxfId="8882" priority="998" operator="lessThan">
      <formula>0</formula>
    </cfRule>
  </conditionalFormatting>
  <conditionalFormatting sqref="Q629">
    <cfRule type="cellIs" dxfId="8881" priority="959" operator="lessThan">
      <formula>0</formula>
    </cfRule>
  </conditionalFormatting>
  <conditionalFormatting sqref="I626">
    <cfRule type="cellIs" dxfId="8880" priority="962" operator="lessThan">
      <formula>0</formula>
    </cfRule>
  </conditionalFormatting>
  <conditionalFormatting sqref="C616:N619">
    <cfRule type="cellIs" dxfId="8879" priority="987" operator="lessThan">
      <formula>0</formula>
    </cfRule>
  </conditionalFormatting>
  <conditionalFormatting sqref="Q619">
    <cfRule type="cellIs" dxfId="8878" priority="983" operator="lessThan">
      <formula>0</formula>
    </cfRule>
  </conditionalFormatting>
  <conditionalFormatting sqref="I616">
    <cfRule type="cellIs" dxfId="8877" priority="986" operator="lessThan">
      <formula>0</formula>
    </cfRule>
  </conditionalFormatting>
  <conditionalFormatting sqref="H621:H624">
    <cfRule type="cellIs" dxfId="8876" priority="969" operator="lessThan">
      <formula>0</formula>
    </cfRule>
  </conditionalFormatting>
  <conditionalFormatting sqref="Q619">
    <cfRule type="cellIs" dxfId="8875" priority="984" operator="lessThan">
      <formula>0</formula>
    </cfRule>
  </conditionalFormatting>
  <conditionalFormatting sqref="H616">
    <cfRule type="cellIs" dxfId="8874" priority="980" operator="lessThan">
      <formula>0</formula>
    </cfRule>
  </conditionalFormatting>
  <conditionalFormatting sqref="H616:H619">
    <cfRule type="cellIs" dxfId="8873" priority="981" operator="lessThan">
      <formula>0</formula>
    </cfRule>
  </conditionalFormatting>
  <conditionalFormatting sqref="C617:J617">
    <cfRule type="cellIs" dxfId="8872" priority="985" operator="lessThan">
      <formula>0</formula>
    </cfRule>
  </conditionalFormatting>
  <conditionalFormatting sqref="H617:H619">
    <cfRule type="cellIs" dxfId="8871" priority="982" operator="lessThan">
      <formula>0</formula>
    </cfRule>
  </conditionalFormatting>
  <conditionalFormatting sqref="I617 K616:N617 C618:N619">
    <cfRule type="cellIs" dxfId="8870" priority="988" operator="lessThan">
      <formula>0</formula>
    </cfRule>
  </conditionalFormatting>
  <conditionalFormatting sqref="Q616:Q618">
    <cfRule type="cellIs" dxfId="8869" priority="990" operator="lessThan">
      <formula>0</formula>
    </cfRule>
  </conditionalFormatting>
  <conditionalFormatting sqref="B615">
    <cfRule type="cellIs" dxfId="8868" priority="979" operator="lessThan">
      <formula>0</formula>
    </cfRule>
  </conditionalFormatting>
  <conditionalFormatting sqref="Q624">
    <cfRule type="cellIs" dxfId="8867" priority="971" operator="lessThan">
      <formula>0</formula>
    </cfRule>
  </conditionalFormatting>
  <conditionalFormatting sqref="I621">
    <cfRule type="cellIs" dxfId="8866" priority="974" operator="lessThan">
      <formula>0</formula>
    </cfRule>
  </conditionalFormatting>
  <conditionalFormatting sqref="C621:N624">
    <cfRule type="cellIs" dxfId="8865" priority="975" operator="lessThan">
      <formula>0</formula>
    </cfRule>
  </conditionalFormatting>
  <conditionalFormatting sqref="Q624">
    <cfRule type="cellIs" dxfId="8864" priority="972" operator="lessThan">
      <formula>0</formula>
    </cfRule>
  </conditionalFormatting>
  <conditionalFormatting sqref="H621">
    <cfRule type="cellIs" dxfId="8863" priority="968" operator="lessThan">
      <formula>0</formula>
    </cfRule>
  </conditionalFormatting>
  <conditionalFormatting sqref="P621:P624">
    <cfRule type="cellIs" dxfId="8862" priority="977" operator="lessThan">
      <formula>0</formula>
    </cfRule>
  </conditionalFormatting>
  <conditionalFormatting sqref="C622:J622">
    <cfRule type="cellIs" dxfId="8861" priority="973" operator="lessThan">
      <formula>0</formula>
    </cfRule>
  </conditionalFormatting>
  <conditionalFormatting sqref="H622:H624">
    <cfRule type="cellIs" dxfId="8860" priority="970" operator="lessThan">
      <formula>0</formula>
    </cfRule>
  </conditionalFormatting>
  <conditionalFormatting sqref="I622 K621:N622 C623:N624">
    <cfRule type="cellIs" dxfId="8859" priority="976" operator="lessThan">
      <formula>0</formula>
    </cfRule>
  </conditionalFormatting>
  <conditionalFormatting sqref="Q621:Q623">
    <cfRule type="cellIs" dxfId="8858" priority="978" operator="lessThan">
      <formula>0</formula>
    </cfRule>
  </conditionalFormatting>
  <conditionalFormatting sqref="B620">
    <cfRule type="cellIs" dxfId="8857" priority="967" operator="lessThan">
      <formula>0</formula>
    </cfRule>
  </conditionalFormatting>
  <conditionalFormatting sqref="C626:N629">
    <cfRule type="cellIs" dxfId="8856" priority="963" operator="lessThan">
      <formula>0</formula>
    </cfRule>
  </conditionalFormatting>
  <conditionalFormatting sqref="Q629">
    <cfRule type="cellIs" dxfId="8855" priority="960" operator="lessThan">
      <formula>0</formula>
    </cfRule>
  </conditionalFormatting>
  <conditionalFormatting sqref="H626">
    <cfRule type="cellIs" dxfId="8854" priority="956" operator="lessThan">
      <formula>0</formula>
    </cfRule>
  </conditionalFormatting>
  <conditionalFormatting sqref="H626:H629">
    <cfRule type="cellIs" dxfId="8853" priority="957" operator="lessThan">
      <formula>0</formula>
    </cfRule>
  </conditionalFormatting>
  <conditionalFormatting sqref="P626:P629">
    <cfRule type="cellIs" dxfId="8852" priority="965" operator="lessThan">
      <formula>0</formula>
    </cfRule>
  </conditionalFormatting>
  <conditionalFormatting sqref="C627:J627">
    <cfRule type="cellIs" dxfId="8851" priority="961" operator="lessThan">
      <formula>0</formula>
    </cfRule>
  </conditionalFormatting>
  <conditionalFormatting sqref="H627:H629">
    <cfRule type="cellIs" dxfId="8850" priority="958" operator="lessThan">
      <formula>0</formula>
    </cfRule>
  </conditionalFormatting>
  <conditionalFormatting sqref="I627 K626:N627 C628:N629">
    <cfRule type="cellIs" dxfId="8849" priority="964" operator="lessThan">
      <formula>0</formula>
    </cfRule>
  </conditionalFormatting>
  <conditionalFormatting sqref="Q626:Q628">
    <cfRule type="cellIs" dxfId="8848" priority="966" operator="lessThan">
      <formula>0</formula>
    </cfRule>
  </conditionalFormatting>
  <conditionalFormatting sqref="C351:I351">
    <cfRule type="cellIs" dxfId="8847" priority="952" operator="lessThan">
      <formula>0</formula>
    </cfRule>
  </conditionalFormatting>
  <conditionalFormatting sqref="C353:I354">
    <cfRule type="cellIs" dxfId="8846" priority="953" operator="lessThan">
      <formula>0</formula>
    </cfRule>
  </conditionalFormatting>
  <conditionalFormatting sqref="P506:Q506">
    <cfRule type="cellIs" dxfId="8845" priority="936" operator="lessThan">
      <formula>0</formula>
    </cfRule>
  </conditionalFormatting>
  <conditionalFormatting sqref="P499:P502">
    <cfRule type="cellIs" dxfId="8844" priority="937" operator="lessThan">
      <formula>0</formula>
    </cfRule>
  </conditionalFormatting>
  <conditionalFormatting sqref="Q611:Q613">
    <cfRule type="cellIs" dxfId="8843" priority="899" operator="lessThan">
      <formula>0</formula>
    </cfRule>
  </conditionalFormatting>
  <conditionalFormatting sqref="B498">
    <cfRule type="cellIs" dxfId="8842" priority="954" operator="lessThan">
      <formula>0</formula>
    </cfRule>
  </conditionalFormatting>
  <conditionalFormatting sqref="N427">
    <cfRule type="cellIs" dxfId="8841" priority="678" operator="lessThan">
      <formula>0</formula>
    </cfRule>
  </conditionalFormatting>
  <conditionalFormatting sqref="C352:I352">
    <cfRule type="cellIs" dxfId="8840" priority="951" operator="lessThan">
      <formula>0</formula>
    </cfRule>
  </conditionalFormatting>
  <conditionalFormatting sqref="C355:I355">
    <cfRule type="cellIs" dxfId="8839" priority="950" operator="lessThan">
      <formula>0</formula>
    </cfRule>
  </conditionalFormatting>
  <conditionalFormatting sqref="C365:I366">
    <cfRule type="cellIs" dxfId="8838" priority="949" operator="lessThan">
      <formula>0</formula>
    </cfRule>
  </conditionalFormatting>
  <conditionalFormatting sqref="C363:I363">
    <cfRule type="cellIs" dxfId="8837" priority="948" operator="lessThan">
      <formula>0</formula>
    </cfRule>
  </conditionalFormatting>
  <conditionalFormatting sqref="C364:I364">
    <cfRule type="cellIs" dxfId="8836" priority="947" operator="lessThan">
      <formula>0</formula>
    </cfRule>
  </conditionalFormatting>
  <conditionalFormatting sqref="C367:I367">
    <cfRule type="cellIs" dxfId="8835" priority="946" operator="lessThan">
      <formula>0</formula>
    </cfRule>
  </conditionalFormatting>
  <conditionalFormatting sqref="C593:I596">
    <cfRule type="cellIs" dxfId="8834" priority="944" operator="lessThan">
      <formula>0</formula>
    </cfRule>
  </conditionalFormatting>
  <conditionalFormatting sqref="C594:I594">
    <cfRule type="cellIs" dxfId="8833" priority="943" operator="lessThan">
      <formula>0</formula>
    </cfRule>
  </conditionalFormatting>
  <conditionalFormatting sqref="C595:I596">
    <cfRule type="cellIs" dxfId="8832" priority="945" operator="lessThan">
      <formula>0</formula>
    </cfRule>
  </conditionalFormatting>
  <conditionalFormatting sqref="Q551">
    <cfRule type="cellIs" dxfId="8831" priority="925" operator="lessThan">
      <formula>0</formula>
    </cfRule>
  </conditionalFormatting>
  <conditionalFormatting sqref="Q551">
    <cfRule type="cellIs" dxfId="8830" priority="926" operator="lessThan">
      <formula>0</formula>
    </cfRule>
  </conditionalFormatting>
  <conditionalFormatting sqref="C599:I602">
    <cfRule type="cellIs" dxfId="8829" priority="941" operator="lessThan">
      <formula>0</formula>
    </cfRule>
  </conditionalFormatting>
  <conditionalFormatting sqref="C600:I600">
    <cfRule type="cellIs" dxfId="8828" priority="940" operator="lessThan">
      <formula>0</formula>
    </cfRule>
  </conditionalFormatting>
  <conditionalFormatting sqref="C601:I602">
    <cfRule type="cellIs" dxfId="8827" priority="942" operator="lessThan">
      <formula>0</formula>
    </cfRule>
  </conditionalFormatting>
  <conditionalFormatting sqref="C461:C464">
    <cfRule type="cellIs" dxfId="8826" priority="939" operator="lessThan">
      <formula>0</formula>
    </cfRule>
  </conditionalFormatting>
  <conditionalFormatting sqref="P468:P471">
    <cfRule type="cellIs" dxfId="8825" priority="938" operator="lessThan">
      <formula>0</formula>
    </cfRule>
  </conditionalFormatting>
  <conditionalFormatting sqref="Q507:Q510">
    <cfRule type="cellIs" dxfId="8824" priority="935" operator="lessThan">
      <formula>0</formula>
    </cfRule>
  </conditionalFormatting>
  <conditionalFormatting sqref="Q511:Q512">
    <cfRule type="cellIs" dxfId="8823" priority="934" operator="lessThan">
      <formula>0</formula>
    </cfRule>
  </conditionalFormatting>
  <conditionalFormatting sqref="Q512">
    <cfRule type="cellIs" dxfId="8822" priority="933" operator="lessThan">
      <formula>0</formula>
    </cfRule>
  </conditionalFormatting>
  <conditionalFormatting sqref="Q511">
    <cfRule type="cellIs" dxfId="8821" priority="932" operator="lessThan">
      <formula>0</formula>
    </cfRule>
  </conditionalFormatting>
  <conditionalFormatting sqref="P507:P510">
    <cfRule type="cellIs" dxfId="8820" priority="931" operator="lessThan">
      <formula>0</formula>
    </cfRule>
  </conditionalFormatting>
  <conditionalFormatting sqref="B506">
    <cfRule type="cellIs" dxfId="8819" priority="930" operator="lessThan">
      <formula>0</formula>
    </cfRule>
  </conditionalFormatting>
  <conditionalFormatting sqref="C611:N614">
    <cfRule type="cellIs" dxfId="8818" priority="896" operator="lessThan">
      <formula>0</formula>
    </cfRule>
  </conditionalFormatting>
  <conditionalFormatting sqref="Q614">
    <cfRule type="cellIs" dxfId="8817" priority="893" operator="lessThan">
      <formula>0</formula>
    </cfRule>
  </conditionalFormatting>
  <conditionalFormatting sqref="P547:P550">
    <cfRule type="cellIs" dxfId="8816" priority="924" operator="lessThan">
      <formula>0</formula>
    </cfRule>
  </conditionalFormatting>
  <conditionalFormatting sqref="H611:H614">
    <cfRule type="cellIs" dxfId="8815" priority="890" operator="lessThan">
      <formula>0</formula>
    </cfRule>
  </conditionalFormatting>
  <conditionalFormatting sqref="Q504">
    <cfRule type="cellIs" dxfId="8814" priority="929" operator="lessThan">
      <formula>0</formula>
    </cfRule>
  </conditionalFormatting>
  <conditionalFormatting sqref="Q547:Q550 Q552 Q554:Q560">
    <cfRule type="cellIs" dxfId="8813" priority="928" operator="lessThan">
      <formula>0</formula>
    </cfRule>
  </conditionalFormatting>
  <conditionalFormatting sqref="P546">
    <cfRule type="cellIs" dxfId="8812" priority="927" operator="lessThan">
      <formula>0</formula>
    </cfRule>
  </conditionalFormatting>
  <conditionalFormatting sqref="P554:P558">
    <cfRule type="cellIs" dxfId="8811" priority="923" operator="lessThan">
      <formula>0</formula>
    </cfRule>
  </conditionalFormatting>
  <conditionalFormatting sqref="Q570:Q573 Q575">
    <cfRule type="cellIs" dxfId="8810" priority="921" operator="lessThan">
      <formula>0</formula>
    </cfRule>
  </conditionalFormatting>
  <conditionalFormatting sqref="B546">
    <cfRule type="cellIs" dxfId="8809" priority="922" operator="lessThan">
      <formula>0</formula>
    </cfRule>
  </conditionalFormatting>
  <conditionalFormatting sqref="P569">
    <cfRule type="cellIs" dxfId="8808" priority="920" operator="lessThan">
      <formula>0</formula>
    </cfRule>
  </conditionalFormatting>
  <conditionalFormatting sqref="Q574">
    <cfRule type="cellIs" dxfId="8807" priority="919" operator="lessThan">
      <formula>0</formula>
    </cfRule>
  </conditionalFormatting>
  <conditionalFormatting sqref="Q574">
    <cfRule type="cellIs" dxfId="8806" priority="918" operator="lessThan">
      <formula>0</formula>
    </cfRule>
  </conditionalFormatting>
  <conditionalFormatting sqref="P570:P573">
    <cfRule type="cellIs" dxfId="8805" priority="917" operator="lessThan">
      <formula>0</formula>
    </cfRule>
  </conditionalFormatting>
  <conditionalFormatting sqref="Q582 Q577:Q580">
    <cfRule type="cellIs" dxfId="8804" priority="915" operator="lessThan">
      <formula>0</formula>
    </cfRule>
  </conditionalFormatting>
  <conditionalFormatting sqref="Q581">
    <cfRule type="cellIs" dxfId="8803" priority="913" operator="lessThan">
      <formula>0</formula>
    </cfRule>
  </conditionalFormatting>
  <conditionalFormatting sqref="B569">
    <cfRule type="cellIs" dxfId="8802" priority="916" operator="lessThan">
      <formula>0</formula>
    </cfRule>
  </conditionalFormatting>
  <conditionalFormatting sqref="P576">
    <cfRule type="cellIs" dxfId="8801" priority="914" operator="lessThan">
      <formula>0</formula>
    </cfRule>
  </conditionalFormatting>
  <conditionalFormatting sqref="P577:P580">
    <cfRule type="cellIs" dxfId="8800" priority="911" operator="lessThan">
      <formula>0</formula>
    </cfRule>
  </conditionalFormatting>
  <conditionalFormatting sqref="Q581">
    <cfRule type="cellIs" dxfId="8799" priority="912" operator="lessThan">
      <formula>0</formula>
    </cfRule>
  </conditionalFormatting>
  <conditionalFormatting sqref="P605:P607 P609">
    <cfRule type="cellIs" dxfId="8798" priority="909" operator="lessThan">
      <formula>0</formula>
    </cfRule>
  </conditionalFormatting>
  <conditionalFormatting sqref="Q605:Q607">
    <cfRule type="cellIs" dxfId="8797" priority="910" operator="lessThan">
      <formula>0</formula>
    </cfRule>
  </conditionalFormatting>
  <conditionalFormatting sqref="C607:I607">
    <cfRule type="cellIs" dxfId="8796" priority="902" operator="lessThan">
      <formula>0</formula>
    </cfRule>
  </conditionalFormatting>
  <conditionalFormatting sqref="C605:I607">
    <cfRule type="cellIs" dxfId="8795" priority="901" operator="lessThan">
      <formula>0</formula>
    </cfRule>
  </conditionalFormatting>
  <conditionalFormatting sqref="B604">
    <cfRule type="cellIs" dxfId="8794" priority="903" operator="lessThan">
      <formula>0</formula>
    </cfRule>
  </conditionalFormatting>
  <conditionalFormatting sqref="J605:N607">
    <cfRule type="cellIs" dxfId="8793" priority="907" operator="lessThan">
      <formula>0</formula>
    </cfRule>
  </conditionalFormatting>
  <conditionalFormatting sqref="P611:P614">
    <cfRule type="cellIs" dxfId="8792" priority="898" operator="lessThan">
      <formula>0</formula>
    </cfRule>
  </conditionalFormatting>
  <conditionalFormatting sqref="Q608:Q609">
    <cfRule type="cellIs" dxfId="8791" priority="904" operator="lessThan">
      <formula>0</formula>
    </cfRule>
  </conditionalFormatting>
  <conditionalFormatting sqref="C433:M433">
    <cfRule type="cellIs" dxfId="8790" priority="676" operator="lessThan">
      <formula>0</formula>
    </cfRule>
  </conditionalFormatting>
  <conditionalFormatting sqref="Q608:Q609">
    <cfRule type="cellIs" dxfId="8789" priority="905" operator="lessThan">
      <formula>0</formula>
    </cfRule>
  </conditionalFormatting>
  <conditionalFormatting sqref="J606">
    <cfRule type="cellIs" dxfId="8788" priority="906" operator="lessThan">
      <formula>0</formula>
    </cfRule>
  </conditionalFormatting>
  <conditionalFormatting sqref="J607:N607 K605:N606">
    <cfRule type="cellIs" dxfId="8787" priority="908" operator="lessThan">
      <formula>0</formula>
    </cfRule>
  </conditionalFormatting>
  <conditionalFormatting sqref="I612 K611:N612 C613:N614">
    <cfRule type="cellIs" dxfId="8786" priority="897" operator="lessThan">
      <formula>0</formula>
    </cfRule>
  </conditionalFormatting>
  <conditionalFormatting sqref="N427">
    <cfRule type="cellIs" dxfId="8785" priority="679" operator="lessThan">
      <formula>0</formula>
    </cfRule>
  </conditionalFormatting>
  <conditionalFormatting sqref="B429:N429">
    <cfRule type="cellIs" dxfId="8784" priority="671" operator="lessThan">
      <formula>0</formula>
    </cfRule>
  </conditionalFormatting>
  <conditionalFormatting sqref="C606:I606">
    <cfRule type="cellIs" dxfId="8783" priority="900" operator="lessThan">
      <formula>0</formula>
    </cfRule>
  </conditionalFormatting>
  <conditionalFormatting sqref="B429:N429">
    <cfRule type="cellIs" dxfId="8782" priority="672" operator="lessThan">
      <formula>0</formula>
    </cfRule>
  </conditionalFormatting>
  <conditionalFormatting sqref="H433">
    <cfRule type="cellIs" dxfId="8781" priority="675" operator="lessThan">
      <formula>0</formula>
    </cfRule>
  </conditionalFormatting>
  <conditionalFormatting sqref="B433">
    <cfRule type="cellIs" dxfId="8780" priority="674" operator="lessThan">
      <formula>0</formula>
    </cfRule>
  </conditionalFormatting>
  <conditionalFormatting sqref="B433">
    <cfRule type="cellIs" dxfId="8779" priority="673" operator="lessThan">
      <formula>0</formula>
    </cfRule>
  </conditionalFormatting>
  <conditionalFormatting sqref="B429:N429">
    <cfRule type="cellIs" dxfId="8778" priority="669" operator="lessThan">
      <formula>0</formula>
    </cfRule>
  </conditionalFormatting>
  <conditionalFormatting sqref="B429:N429">
    <cfRule type="cellIs" dxfId="8777" priority="670" operator="lessThan">
      <formula>0</formula>
    </cfRule>
  </conditionalFormatting>
  <conditionalFormatting sqref="B435:N435">
    <cfRule type="cellIs" dxfId="8776" priority="656" operator="lessThan">
      <formula>0</formula>
    </cfRule>
  </conditionalFormatting>
  <conditionalFormatting sqref="H611">
    <cfRule type="cellIs" dxfId="8775" priority="889" operator="lessThan">
      <formula>0</formula>
    </cfRule>
  </conditionalFormatting>
  <conditionalFormatting sqref="C433:M433">
    <cfRule type="cellIs" dxfId="8774" priority="677" operator="lessThan">
      <formula>0</formula>
    </cfRule>
  </conditionalFormatting>
  <conditionalFormatting sqref="H612:H614">
    <cfRule type="cellIs" dxfId="8773" priority="891" operator="lessThan">
      <formula>0</formula>
    </cfRule>
  </conditionalFormatting>
  <conditionalFormatting sqref="Q614">
    <cfRule type="cellIs" dxfId="8772" priority="892" operator="lessThan">
      <formula>0</formula>
    </cfRule>
  </conditionalFormatting>
  <conditionalFormatting sqref="I611">
    <cfRule type="cellIs" dxfId="8771" priority="895" operator="lessThan">
      <formula>0</formula>
    </cfRule>
  </conditionalFormatting>
  <conditionalFormatting sqref="N439">
    <cfRule type="cellIs" dxfId="8770" priority="649" operator="lessThan">
      <formula>0</formula>
    </cfRule>
  </conditionalFormatting>
  <conditionalFormatting sqref="C612:J612">
    <cfRule type="cellIs" dxfId="8769" priority="894" operator="lessThan">
      <formula>0</formula>
    </cfRule>
  </conditionalFormatting>
  <conditionalFormatting sqref="B610">
    <cfRule type="cellIs" dxfId="8768" priority="888" operator="lessThan">
      <formula>0</formula>
    </cfRule>
  </conditionalFormatting>
  <conditionalFormatting sqref="B435:N435">
    <cfRule type="cellIs" dxfId="8767" priority="655" operator="lessThan">
      <formula>0</formula>
    </cfRule>
  </conditionalFormatting>
  <conditionalFormatting sqref="C445:M445">
    <cfRule type="cellIs" dxfId="8766" priority="646" operator="lessThan">
      <formula>0</formula>
    </cfRule>
  </conditionalFormatting>
  <conditionalFormatting sqref="C445:M445">
    <cfRule type="cellIs" dxfId="8765" priority="647" operator="lessThan">
      <formula>0</formula>
    </cfRule>
  </conditionalFormatting>
  <conditionalFormatting sqref="B435:N435">
    <cfRule type="cellIs" dxfId="8764" priority="654" operator="lessThan">
      <formula>0</formula>
    </cfRule>
  </conditionalFormatting>
  <conditionalFormatting sqref="N438">
    <cfRule type="cellIs" dxfId="8763" priority="650" operator="lessThan">
      <formula>0</formula>
    </cfRule>
  </conditionalFormatting>
  <conditionalFormatting sqref="B435:N435">
    <cfRule type="cellIs" dxfId="8762" priority="653" operator="lessThan">
      <formula>0</formula>
    </cfRule>
  </conditionalFormatting>
  <conditionalFormatting sqref="B435:N435">
    <cfRule type="cellIs" dxfId="8761" priority="651" operator="lessThan">
      <formula>0</formula>
    </cfRule>
  </conditionalFormatting>
  <conditionalFormatting sqref="B598">
    <cfRule type="cellIs" dxfId="8760" priority="887" operator="lessThan">
      <formula>0</formula>
    </cfRule>
  </conditionalFormatting>
  <conditionalFormatting sqref="N439">
    <cfRule type="cellIs" dxfId="8759" priority="648" operator="lessThan">
      <formula>0</formula>
    </cfRule>
  </conditionalFormatting>
  <conditionalFormatting sqref="B435:N435">
    <cfRule type="cellIs" dxfId="8758" priority="652" operator="lessThan">
      <formula>0</formula>
    </cfRule>
  </conditionalFormatting>
  <conditionalFormatting sqref="B598">
    <cfRule type="cellIs" dxfId="8757" priority="886" operator="lessThan">
      <formula>0</formula>
    </cfRule>
  </conditionalFormatting>
  <conditionalFormatting sqref="B641">
    <cfRule type="cellIs" dxfId="8756" priority="874" operator="lessThan">
      <formula>0</formula>
    </cfRule>
  </conditionalFormatting>
  <conditionalFormatting sqref="B591">
    <cfRule type="cellIs" dxfId="8755" priority="884" operator="lessThan">
      <formula>0</formula>
    </cfRule>
  </conditionalFormatting>
  <conditionalFormatting sqref="B591">
    <cfRule type="cellIs" dxfId="8754" priority="885" operator="lessThan">
      <formula>0</formula>
    </cfRule>
  </conditionalFormatting>
  <conditionalFormatting sqref="B609">
    <cfRule type="cellIs" dxfId="8753" priority="882" operator="lessThan">
      <formula>0</formula>
    </cfRule>
  </conditionalFormatting>
  <conditionalFormatting sqref="B609">
    <cfRule type="cellIs" dxfId="875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751" priority="881" operator="lessThan">
      <formula>0</formula>
    </cfRule>
  </conditionalFormatting>
  <conditionalFormatting sqref="B646">
    <cfRule type="cellIs" dxfId="8750" priority="878" operator="lessThan">
      <formula>0</formula>
    </cfRule>
  </conditionalFormatting>
  <conditionalFormatting sqref="B631">
    <cfRule type="cellIs" dxfId="8749" priority="880" operator="lessThan">
      <formula>0</formula>
    </cfRule>
  </conditionalFormatting>
  <conditionalFormatting sqref="B635">
    <cfRule type="cellIs" dxfId="8748" priority="879" operator="lessThan">
      <formula>0</formula>
    </cfRule>
  </conditionalFormatting>
  <conditionalFormatting sqref="B662">
    <cfRule type="cellIs" dxfId="8747" priority="877" operator="lessThan">
      <formula>0</formula>
    </cfRule>
  </conditionalFormatting>
  <conditionalFormatting sqref="B671">
    <cfRule type="cellIs" dxfId="8746" priority="876" operator="lessThan">
      <formula>0</formula>
    </cfRule>
  </conditionalFormatting>
  <conditionalFormatting sqref="I674:N674 P672:Q675">
    <cfRule type="cellIs" dxfId="8745" priority="875" operator="lessThan">
      <formula>0</formula>
    </cfRule>
  </conditionalFormatting>
  <conditionalFormatting sqref="P641">
    <cfRule type="cellIs" dxfId="8744" priority="872" operator="lessThan">
      <formula>0</formula>
    </cfRule>
  </conditionalFormatting>
  <conditionalFormatting sqref="P641">
    <cfRule type="cellIs" dxfId="8743" priority="873" operator="lessThan">
      <formula>0</formula>
    </cfRule>
  </conditionalFormatting>
  <conditionalFormatting sqref="P422:Q422 Q423:Q425">
    <cfRule type="cellIs" dxfId="8742" priority="859" operator="lessThan">
      <formula>0</formula>
    </cfRule>
  </conditionalFormatting>
  <conditionalFormatting sqref="B416">
    <cfRule type="cellIs" dxfId="8741" priority="860" operator="lessThan">
      <formula>0</formula>
    </cfRule>
  </conditionalFormatting>
  <conditionalFormatting sqref="P423:P425">
    <cfRule type="cellIs" dxfId="8740" priority="857" operator="lessThan">
      <formula>0</formula>
    </cfRule>
  </conditionalFormatting>
  <conditionalFormatting sqref="P422">
    <cfRule type="cellIs" dxfId="8739" priority="858" operator="lessThan">
      <formula>0</formula>
    </cfRule>
  </conditionalFormatting>
  <conditionalFormatting sqref="Q426">
    <cfRule type="cellIs" dxfId="8738" priority="855" operator="lessThan">
      <formula>0</formula>
    </cfRule>
  </conditionalFormatting>
  <conditionalFormatting sqref="Q427">
    <cfRule type="cellIs" dxfId="8737" priority="856" operator="lessThan">
      <formula>0</formula>
    </cfRule>
  </conditionalFormatting>
  <conditionalFormatting sqref="B422">
    <cfRule type="cellIs" dxfId="8736" priority="853" operator="lessThan">
      <formula>0</formula>
    </cfRule>
  </conditionalFormatting>
  <conditionalFormatting sqref="Q426">
    <cfRule type="cellIs" dxfId="8735" priority="854" operator="lessThan">
      <formula>0</formula>
    </cfRule>
  </conditionalFormatting>
  <conditionalFormatting sqref="B454:N454">
    <cfRule type="cellIs" dxfId="8734" priority="609" operator="lessThan">
      <formula>0</formula>
    </cfRule>
  </conditionalFormatting>
  <conditionalFormatting sqref="B454:N454">
    <cfRule type="cellIs" dxfId="8733" priority="610" operator="lessThan">
      <formula>0</formula>
    </cfRule>
  </conditionalFormatting>
  <conditionalFormatting sqref="C652:I652">
    <cfRule type="cellIs" dxfId="8732" priority="871" operator="lessThan">
      <formula>0</formula>
    </cfRule>
  </conditionalFormatting>
  <conditionalFormatting sqref="C653:I653">
    <cfRule type="cellIs" dxfId="8731" priority="870" operator="lessThan">
      <formula>0</formula>
    </cfRule>
  </conditionalFormatting>
  <conditionalFormatting sqref="C658:M658">
    <cfRule type="cellIs" dxfId="8730" priority="869" operator="lessThan">
      <formula>0</formula>
    </cfRule>
  </conditionalFormatting>
  <conditionalFormatting sqref="C647:N647">
    <cfRule type="cellIs" dxfId="8729" priority="868" operator="lessThan">
      <formula>0</formula>
    </cfRule>
  </conditionalFormatting>
  <conditionalFormatting sqref="P650">
    <cfRule type="cellIs" dxfId="8728" priority="867" operator="lessThan">
      <formula>0</formula>
    </cfRule>
  </conditionalFormatting>
  <conditionalFormatting sqref="P417:P419">
    <cfRule type="cellIs" dxfId="8727" priority="864" operator="lessThan">
      <formula>0</formula>
    </cfRule>
  </conditionalFormatting>
  <conditionalFormatting sqref="Q420">
    <cfRule type="cellIs" dxfId="8726" priority="861" operator="lessThan">
      <formula>0</formula>
    </cfRule>
  </conditionalFormatting>
  <conditionalFormatting sqref="Q421">
    <cfRule type="cellIs" dxfId="8725" priority="863" operator="lessThan">
      <formula>0</formula>
    </cfRule>
  </conditionalFormatting>
  <conditionalFormatting sqref="P416:Q416 Q417:Q419">
    <cfRule type="cellIs" dxfId="8724" priority="866" operator="lessThan">
      <formula>0</formula>
    </cfRule>
  </conditionalFormatting>
  <conditionalFormatting sqref="P416">
    <cfRule type="cellIs" dxfId="8723" priority="865" operator="lessThan">
      <formula>0</formula>
    </cfRule>
  </conditionalFormatting>
  <conditionalFormatting sqref="Q420">
    <cfRule type="cellIs" dxfId="8722" priority="862" operator="lessThan">
      <formula>0</formula>
    </cfRule>
  </conditionalFormatting>
  <conditionalFormatting sqref="B454:N454">
    <cfRule type="cellIs" dxfId="8721" priority="608" operator="lessThan">
      <formula>0</formula>
    </cfRule>
  </conditionalFormatting>
  <conditionalFormatting sqref="B454:N454">
    <cfRule type="cellIs" dxfId="8720" priority="607" operator="lessThan">
      <formula>0</formula>
    </cfRule>
  </conditionalFormatting>
  <conditionalFormatting sqref="B454:N454">
    <cfRule type="cellIs" dxfId="8719" priority="606" operator="lessThan">
      <formula>0</formula>
    </cfRule>
  </conditionalFormatting>
  <conditionalFormatting sqref="B454:N454">
    <cfRule type="cellIs" dxfId="8718" priority="604" operator="lessThan">
      <formula>0</formula>
    </cfRule>
  </conditionalFormatting>
  <conditionalFormatting sqref="B454:N454">
    <cfRule type="cellIs" dxfId="8717" priority="605" operator="lessThan">
      <formula>0</formula>
    </cfRule>
  </conditionalFormatting>
  <conditionalFormatting sqref="N457">
    <cfRule type="cellIs" dxfId="8716" priority="602" operator="lessThan">
      <formula>0</formula>
    </cfRule>
  </conditionalFormatting>
  <conditionalFormatting sqref="B454:N454">
    <cfRule type="cellIs" dxfId="8715" priority="603" operator="lessThan">
      <formula>0</formula>
    </cfRule>
  </conditionalFormatting>
  <conditionalFormatting sqref="N458">
    <cfRule type="cellIs" dxfId="8714" priority="601" operator="lessThan">
      <formula>0</formula>
    </cfRule>
  </conditionalFormatting>
  <conditionalFormatting sqref="P530">
    <cfRule type="cellIs" dxfId="8713" priority="323" operator="lessThan">
      <formula>0</formula>
    </cfRule>
  </conditionalFormatting>
  <conditionalFormatting sqref="N458">
    <cfRule type="cellIs" dxfId="8712" priority="600" operator="lessThan">
      <formula>0</formula>
    </cfRule>
  </conditionalFormatting>
  <conditionalFormatting sqref="D461:N464">
    <cfRule type="cellIs" dxfId="8711" priority="597" operator="lessThan">
      <formula>0</formula>
    </cfRule>
  </conditionalFormatting>
  <conditionalFormatting sqref="P538">
    <cfRule type="cellIs" dxfId="8710" priority="320" operator="lessThan">
      <formula>0</formula>
    </cfRule>
  </conditionalFormatting>
  <conditionalFormatting sqref="B461:B464">
    <cfRule type="cellIs" dxfId="8709" priority="594" operator="lessThan">
      <formula>0</formula>
    </cfRule>
  </conditionalFormatting>
  <conditionalFormatting sqref="P553">
    <cfRule type="cellIs" dxfId="8708" priority="317" operator="lessThan">
      <formula>0</formula>
    </cfRule>
  </conditionalFormatting>
  <conditionalFormatting sqref="B512">
    <cfRule type="cellIs" dxfId="8707" priority="591" operator="lessThan">
      <formula>0</formula>
    </cfRule>
  </conditionalFormatting>
  <conditionalFormatting sqref="C512">
    <cfRule type="cellIs" dxfId="8706" priority="588" operator="lessThan">
      <formula>0</formula>
    </cfRule>
  </conditionalFormatting>
  <conditionalFormatting sqref="P561">
    <cfRule type="cellIs" dxfId="8705" priority="314" operator="lessThan">
      <formula>0</formula>
    </cfRule>
  </conditionalFormatting>
  <conditionalFormatting sqref="P590">
    <cfRule type="cellIs" dxfId="8704" priority="311" operator="lessThan">
      <formula>0</formula>
    </cfRule>
  </conditionalFormatting>
  <conditionalFormatting sqref="N365">
    <cfRule type="cellIs" dxfId="8703" priority="852" operator="lessThan">
      <formula>0</formula>
    </cfRule>
  </conditionalFormatting>
  <conditionalFormatting sqref="N371">
    <cfRule type="cellIs" dxfId="8702" priority="851" operator="lessThan">
      <formula>0</formula>
    </cfRule>
  </conditionalFormatting>
  <conditionalFormatting sqref="N377">
    <cfRule type="cellIs" dxfId="8701" priority="850" operator="lessThan">
      <formula>0</formula>
    </cfRule>
  </conditionalFormatting>
  <conditionalFormatting sqref="B376">
    <cfRule type="cellIs" dxfId="8700" priority="837" operator="lessThan">
      <formula>0</formula>
    </cfRule>
  </conditionalFormatting>
  <conditionalFormatting sqref="B588">
    <cfRule type="cellIs" dxfId="8699" priority="844" operator="lessThan">
      <formula>0</formula>
    </cfRule>
  </conditionalFormatting>
  <conditionalFormatting sqref="B371:B372">
    <cfRule type="cellIs" dxfId="8698" priority="842" operator="lessThan">
      <formula>0</formula>
    </cfRule>
  </conditionalFormatting>
  <conditionalFormatting sqref="B377:B378">
    <cfRule type="cellIs" dxfId="8697" priority="839" operator="lessThan">
      <formula>0</formula>
    </cfRule>
  </conditionalFormatting>
  <conditionalFormatting sqref="C351:M354">
    <cfRule type="cellIs" dxfId="8696" priority="849" operator="lessThan">
      <formula>0</formula>
    </cfRule>
  </conditionalFormatting>
  <conditionalFormatting sqref="B428">
    <cfRule type="cellIs" dxfId="8695" priority="848" operator="lessThan">
      <formula>0</formula>
    </cfRule>
  </conditionalFormatting>
  <conditionalFormatting sqref="B428">
    <cfRule type="cellIs" dxfId="8694" priority="847" operator="lessThan">
      <formula>0</formula>
    </cfRule>
  </conditionalFormatting>
  <conditionalFormatting sqref="B391 B397 B381:B385 B375:B379 B369:B373 B363:B367 B361 B351:B355">
    <cfRule type="cellIs" dxfId="8693" priority="846" operator="lessThan">
      <formula>0</formula>
    </cfRule>
  </conditionalFormatting>
  <conditionalFormatting sqref="B585:B587">
    <cfRule type="cellIs" dxfId="8692" priority="845" operator="lessThan">
      <formula>0</formula>
    </cfRule>
  </conditionalFormatting>
  <conditionalFormatting sqref="B584">
    <cfRule type="cellIs" dxfId="8691" priority="843" operator="lessThan">
      <formula>0</formula>
    </cfRule>
  </conditionalFormatting>
  <conditionalFormatting sqref="B397">
    <cfRule type="cellIs" dxfId="8690" priority="833" operator="lessThan">
      <formula>0</formula>
    </cfRule>
  </conditionalFormatting>
  <conditionalFormatting sqref="B369">
    <cfRule type="cellIs" dxfId="8689" priority="841" operator="lessThan">
      <formula>0</formula>
    </cfRule>
  </conditionalFormatting>
  <conditionalFormatting sqref="B370">
    <cfRule type="cellIs" dxfId="8688" priority="840" operator="lessThan">
      <formula>0</formula>
    </cfRule>
  </conditionalFormatting>
  <conditionalFormatting sqref="B375">
    <cfRule type="cellIs" dxfId="8687" priority="838" operator="lessThan">
      <formula>0</formula>
    </cfRule>
  </conditionalFormatting>
  <conditionalFormatting sqref="B383:B384">
    <cfRule type="cellIs" dxfId="8686" priority="836" operator="lessThan">
      <formula>0</formula>
    </cfRule>
  </conditionalFormatting>
  <conditionalFormatting sqref="B381">
    <cfRule type="cellIs" dxfId="8685" priority="835" operator="lessThan">
      <formula>0</formula>
    </cfRule>
  </conditionalFormatting>
  <conditionalFormatting sqref="B382">
    <cfRule type="cellIs" dxfId="8684" priority="834" operator="lessThan">
      <formula>0</formula>
    </cfRule>
  </conditionalFormatting>
  <conditionalFormatting sqref="B391">
    <cfRule type="cellIs" dxfId="8683" priority="832" operator="lessThan">
      <formula>0</formula>
    </cfRule>
  </conditionalFormatting>
  <conditionalFormatting sqref="B385">
    <cfRule type="cellIs" dxfId="8682" priority="831" operator="lessThan">
      <formula>0</formula>
    </cfRule>
  </conditionalFormatting>
  <conditionalFormatting sqref="B379">
    <cfRule type="cellIs" dxfId="8681" priority="830" operator="lessThan">
      <formula>0</formula>
    </cfRule>
  </conditionalFormatting>
  <conditionalFormatting sqref="B373">
    <cfRule type="cellIs" dxfId="8680" priority="829" operator="lessThan">
      <formula>0</formula>
    </cfRule>
  </conditionalFormatting>
  <conditionalFormatting sqref="B361">
    <cfRule type="cellIs" dxfId="8679" priority="828" operator="lessThan">
      <formula>0</formula>
    </cfRule>
  </conditionalFormatting>
  <conditionalFormatting sqref="B621:B624">
    <cfRule type="cellIs" dxfId="8678" priority="823" operator="lessThan">
      <formula>0</formula>
    </cfRule>
  </conditionalFormatting>
  <conditionalFormatting sqref="B616:B619">
    <cfRule type="cellIs" dxfId="8677" priority="826" operator="lessThan">
      <formula>0</formula>
    </cfRule>
  </conditionalFormatting>
  <conditionalFormatting sqref="B617">
    <cfRule type="cellIs" dxfId="8676" priority="825" operator="lessThan">
      <formula>0</formula>
    </cfRule>
  </conditionalFormatting>
  <conditionalFormatting sqref="B618:B619">
    <cfRule type="cellIs" dxfId="8675" priority="827" operator="lessThan">
      <formula>0</formula>
    </cfRule>
  </conditionalFormatting>
  <conditionalFormatting sqref="B628:B629">
    <cfRule type="cellIs" dxfId="8674" priority="821" operator="lessThan">
      <formula>0</formula>
    </cfRule>
  </conditionalFormatting>
  <conditionalFormatting sqref="B622">
    <cfRule type="cellIs" dxfId="8673" priority="822" operator="lessThan">
      <formula>0</formula>
    </cfRule>
  </conditionalFormatting>
  <conditionalFormatting sqref="B623:B624">
    <cfRule type="cellIs" dxfId="8672" priority="824" operator="lessThan">
      <formula>0</formula>
    </cfRule>
  </conditionalFormatting>
  <conditionalFormatting sqref="B626:B629">
    <cfRule type="cellIs" dxfId="8671" priority="820" operator="lessThan">
      <formula>0</formula>
    </cfRule>
  </conditionalFormatting>
  <conditionalFormatting sqref="B627">
    <cfRule type="cellIs" dxfId="8670" priority="819" operator="lessThan">
      <formula>0</formula>
    </cfRule>
  </conditionalFormatting>
  <conditionalFormatting sqref="B365:B366">
    <cfRule type="cellIs" dxfId="8669" priority="814" operator="lessThan">
      <formula>0</formula>
    </cfRule>
  </conditionalFormatting>
  <conditionalFormatting sqref="B355">
    <cfRule type="cellIs" dxfId="8668" priority="815" operator="lessThan">
      <formula>0</formula>
    </cfRule>
  </conditionalFormatting>
  <conditionalFormatting sqref="B393:N393">
    <cfRule type="cellIs" dxfId="8667" priority="770" operator="lessThan">
      <formula>0</formula>
    </cfRule>
  </conditionalFormatting>
  <conditionalFormatting sqref="B387:N387">
    <cfRule type="cellIs" dxfId="8666" priority="781" operator="lessThan">
      <formula>0</formula>
    </cfRule>
  </conditionalFormatting>
  <conditionalFormatting sqref="B387:N387">
    <cfRule type="cellIs" dxfId="8665" priority="780" operator="lessThan">
      <formula>0</formula>
    </cfRule>
  </conditionalFormatting>
  <conditionalFormatting sqref="B353:B354">
    <cfRule type="cellIs" dxfId="8664" priority="818" operator="lessThan">
      <formula>0</formula>
    </cfRule>
  </conditionalFormatting>
  <conditionalFormatting sqref="B351">
    <cfRule type="cellIs" dxfId="8663" priority="817" operator="lessThan">
      <formula>0</formula>
    </cfRule>
  </conditionalFormatting>
  <conditionalFormatting sqref="B352">
    <cfRule type="cellIs" dxfId="8662" priority="816" operator="lessThan">
      <formula>0</formula>
    </cfRule>
  </conditionalFormatting>
  <conditionalFormatting sqref="B363">
    <cfRule type="cellIs" dxfId="8661" priority="813" operator="lessThan">
      <formula>0</formula>
    </cfRule>
  </conditionalFormatting>
  <conditionalFormatting sqref="B364">
    <cfRule type="cellIs" dxfId="8660" priority="812" operator="lessThan">
      <formula>0</formula>
    </cfRule>
  </conditionalFormatting>
  <conditionalFormatting sqref="B367">
    <cfRule type="cellIs" dxfId="8659" priority="811" operator="lessThan">
      <formula>0</formula>
    </cfRule>
  </conditionalFormatting>
  <conditionalFormatting sqref="B593:B596">
    <cfRule type="cellIs" dxfId="8658" priority="809" operator="lessThan">
      <formula>0</formula>
    </cfRule>
  </conditionalFormatting>
  <conditionalFormatting sqref="B594">
    <cfRule type="cellIs" dxfId="8657" priority="808" operator="lessThan">
      <formula>0</formula>
    </cfRule>
  </conditionalFormatting>
  <conditionalFormatting sqref="B595:B596">
    <cfRule type="cellIs" dxfId="8656" priority="810" operator="lessThan">
      <formula>0</formula>
    </cfRule>
  </conditionalFormatting>
  <conditionalFormatting sqref="B603">
    <cfRule type="cellIs" dxfId="8655" priority="803" operator="lessThan">
      <formula>0</formula>
    </cfRule>
  </conditionalFormatting>
  <conditionalFormatting sqref="B603">
    <cfRule type="cellIs" dxfId="8654" priority="804" operator="lessThan">
      <formula>0</formula>
    </cfRule>
  </conditionalFormatting>
  <conditionalFormatting sqref="B599:B602">
    <cfRule type="cellIs" dxfId="8653" priority="806" operator="lessThan">
      <formula>0</formula>
    </cfRule>
  </conditionalFormatting>
  <conditionalFormatting sqref="B600">
    <cfRule type="cellIs" dxfId="8652" priority="805" operator="lessThan">
      <formula>0</formula>
    </cfRule>
  </conditionalFormatting>
  <conditionalFormatting sqref="B601:B602">
    <cfRule type="cellIs" dxfId="8651" priority="807" operator="lessThan">
      <formula>0</formula>
    </cfRule>
  </conditionalFormatting>
  <conditionalFormatting sqref="N390">
    <cfRule type="cellIs" dxfId="8650" priority="775" operator="lessThan">
      <formula>0</formula>
    </cfRule>
  </conditionalFormatting>
  <conditionalFormatting sqref="B393:N393">
    <cfRule type="cellIs" dxfId="8649" priority="773" operator="lessThan">
      <formula>0</formula>
    </cfRule>
  </conditionalFormatting>
  <conditionalFormatting sqref="B571:B573">
    <cfRule type="cellIs" dxfId="8648" priority="802" operator="lessThan">
      <formula>0</formula>
    </cfRule>
  </conditionalFormatting>
  <conditionalFormatting sqref="B574">
    <cfRule type="cellIs" dxfId="8647" priority="801" operator="lessThan">
      <formula>0</formula>
    </cfRule>
  </conditionalFormatting>
  <conditionalFormatting sqref="B570">
    <cfRule type="cellIs" dxfId="8646" priority="800" operator="lessThan">
      <formula>0</formula>
    </cfRule>
  </conditionalFormatting>
  <conditionalFormatting sqref="B607:B608">
    <cfRule type="cellIs" dxfId="8645" priority="799" operator="lessThan">
      <formula>0</formula>
    </cfRule>
  </conditionalFormatting>
  <conditionalFormatting sqref="B605:B608">
    <cfRule type="cellIs" dxfId="8644" priority="798" operator="lessThan">
      <formula>0</formula>
    </cfRule>
  </conditionalFormatting>
  <conditionalFormatting sqref="B589">
    <cfRule type="cellIs" dxfId="8643" priority="525" operator="lessThan">
      <formula>0</formula>
    </cfRule>
  </conditionalFormatting>
  <conditionalFormatting sqref="B613:B614">
    <cfRule type="cellIs" dxfId="8642" priority="796" operator="lessThan">
      <formula>0</formula>
    </cfRule>
  </conditionalFormatting>
  <conditionalFormatting sqref="B606">
    <cfRule type="cellIs" dxfId="8641" priority="797" operator="lessThan">
      <formula>0</formula>
    </cfRule>
  </conditionalFormatting>
  <conditionalFormatting sqref="B611:B614">
    <cfRule type="cellIs" dxfId="8640" priority="795" operator="lessThan">
      <formula>0</formula>
    </cfRule>
  </conditionalFormatting>
  <conditionalFormatting sqref="O616:O619">
    <cfRule type="cellIs" dxfId="8639" priority="277" operator="lessThan">
      <formula>0</formula>
    </cfRule>
  </conditionalFormatting>
  <conditionalFormatting sqref="O599 O601:O602">
    <cfRule type="cellIs" dxfId="8638" priority="279" operator="lessThan">
      <formula>0</formula>
    </cfRule>
  </conditionalFormatting>
  <conditionalFormatting sqref="B612">
    <cfRule type="cellIs" dxfId="8637" priority="794" operator="lessThan">
      <formula>0</formula>
    </cfRule>
  </conditionalFormatting>
  <conditionalFormatting sqref="D589">
    <cfRule type="cellIs" dxfId="8636" priority="519" operator="lessThan">
      <formula>0</formula>
    </cfRule>
  </conditionalFormatting>
  <conditionalFormatting sqref="O605:O607">
    <cfRule type="cellIs" dxfId="8635" priority="271" operator="lessThan">
      <formula>0</formula>
    </cfRule>
  </conditionalFormatting>
  <conditionalFormatting sqref="O626:O629">
    <cfRule type="cellIs" dxfId="8634" priority="273" operator="lessThan">
      <formula>0</formula>
    </cfRule>
  </conditionalFormatting>
  <conditionalFormatting sqref="B650 B655:B657 B663 B665:B668 B642:B645 B670">
    <cfRule type="cellIs" dxfId="8633" priority="793" operator="lessThan">
      <formula>0</formula>
    </cfRule>
  </conditionalFormatting>
  <conditionalFormatting sqref="N378">
    <cfRule type="cellIs" dxfId="8632" priority="785" operator="lessThan">
      <formula>0</formula>
    </cfRule>
  </conditionalFormatting>
  <conditionalFormatting sqref="N372">
    <cfRule type="cellIs" dxfId="8631" priority="786" operator="lessThan">
      <formula>0</formula>
    </cfRule>
  </conditionalFormatting>
  <conditionalFormatting sqref="B387:N387">
    <cfRule type="cellIs" dxfId="8630" priority="783" operator="lessThan">
      <formula>0</formula>
    </cfRule>
  </conditionalFormatting>
  <conditionalFormatting sqref="N384">
    <cfRule type="cellIs" dxfId="8629" priority="784" operator="lessThan">
      <formula>0</formula>
    </cfRule>
  </conditionalFormatting>
  <conditionalFormatting sqref="B387:N387">
    <cfRule type="cellIs" dxfId="8628" priority="782" operator="lessThan">
      <formula>0</formula>
    </cfRule>
  </conditionalFormatting>
  <conditionalFormatting sqref="B387:N387">
    <cfRule type="cellIs" dxfId="8627" priority="779" operator="lessThan">
      <formula>0</formula>
    </cfRule>
  </conditionalFormatting>
  <conditionalFormatting sqref="B652">
    <cfRule type="cellIs" dxfId="8626" priority="792" operator="lessThan">
      <formula>0</formula>
    </cfRule>
  </conditionalFormatting>
  <conditionalFormatting sqref="B653">
    <cfRule type="cellIs" dxfId="8625" priority="791" operator="lessThan">
      <formula>0</formula>
    </cfRule>
  </conditionalFormatting>
  <conditionalFormatting sqref="B658">
    <cfRule type="cellIs" dxfId="8624" priority="790" operator="lessThan">
      <formula>0</formula>
    </cfRule>
  </conditionalFormatting>
  <conditionalFormatting sqref="B647">
    <cfRule type="cellIs" dxfId="8623" priority="789" operator="lessThan">
      <formula>0</formula>
    </cfRule>
  </conditionalFormatting>
  <conditionalFormatting sqref="O365">
    <cfRule type="cellIs" dxfId="8622" priority="265" operator="lessThan">
      <formula>0</formula>
    </cfRule>
  </conditionalFormatting>
  <conditionalFormatting sqref="O371">
    <cfRule type="cellIs" dxfId="8621" priority="264" operator="lessThan">
      <formula>0</formula>
    </cfRule>
  </conditionalFormatting>
  <conditionalFormatting sqref="G589">
    <cfRule type="cellIs" dxfId="8620" priority="510" operator="lessThan">
      <formula>0</formula>
    </cfRule>
  </conditionalFormatting>
  <conditionalFormatting sqref="H589">
    <cfRule type="cellIs" dxfId="8619" priority="507" operator="lessThan">
      <formula>0</formula>
    </cfRule>
  </conditionalFormatting>
  <conditionalFormatting sqref="B351:B354">
    <cfRule type="cellIs" dxfId="8618" priority="788" operator="lessThan">
      <formula>0</formula>
    </cfRule>
  </conditionalFormatting>
  <conditionalFormatting sqref="N366">
    <cfRule type="cellIs" dxfId="8617" priority="787" operator="lessThan">
      <formula>0</formula>
    </cfRule>
  </conditionalFormatting>
  <conditionalFormatting sqref="B387:N387">
    <cfRule type="cellIs" dxfId="8616" priority="778" operator="lessThan">
      <formula>0</formula>
    </cfRule>
  </conditionalFormatting>
  <conditionalFormatting sqref="B387:N387">
    <cfRule type="cellIs" dxfId="8615" priority="777" operator="lessThan">
      <formula>0</formula>
    </cfRule>
  </conditionalFormatting>
  <conditionalFormatting sqref="B387:N387">
    <cfRule type="cellIs" dxfId="8614" priority="776" operator="lessThan">
      <formula>0</formula>
    </cfRule>
  </conditionalFormatting>
  <conditionalFormatting sqref="B393:N393">
    <cfRule type="cellIs" dxfId="8613" priority="771" operator="lessThan">
      <formula>0</formula>
    </cfRule>
  </conditionalFormatting>
  <conditionalFormatting sqref="B393:N393">
    <cfRule type="cellIs" dxfId="8612" priority="774" operator="lessThan">
      <formula>0</formula>
    </cfRule>
  </conditionalFormatting>
  <conditionalFormatting sqref="B393:N393">
    <cfRule type="cellIs" dxfId="8611" priority="769" operator="lessThan">
      <formula>0</formula>
    </cfRule>
  </conditionalFormatting>
  <conditionalFormatting sqref="B393:N393">
    <cfRule type="cellIs" dxfId="8610" priority="772" operator="lessThan">
      <formula>0</formula>
    </cfRule>
  </conditionalFormatting>
  <conditionalFormatting sqref="B393:N393">
    <cfRule type="cellIs" dxfId="8609" priority="767" operator="lessThan">
      <formula>0</formula>
    </cfRule>
  </conditionalFormatting>
  <conditionalFormatting sqref="B393:N393">
    <cfRule type="cellIs" dxfId="8608" priority="768" operator="lessThan">
      <formula>0</formula>
    </cfRule>
  </conditionalFormatting>
  <conditionalFormatting sqref="B399:N399">
    <cfRule type="cellIs" dxfId="8607" priority="765" operator="lessThan">
      <formula>0</formula>
    </cfRule>
  </conditionalFormatting>
  <conditionalFormatting sqref="N396">
    <cfRule type="cellIs" dxfId="8606" priority="766" operator="lessThan">
      <formula>0</formula>
    </cfRule>
  </conditionalFormatting>
  <conditionalFormatting sqref="B399:N399">
    <cfRule type="cellIs" dxfId="8605" priority="764" operator="lessThan">
      <formula>0</formula>
    </cfRule>
  </conditionalFormatting>
  <conditionalFormatting sqref="B399:N399">
    <cfRule type="cellIs" dxfId="8604" priority="763" operator="lessThan">
      <formula>0</formula>
    </cfRule>
  </conditionalFormatting>
  <conditionalFormatting sqref="B399:N399">
    <cfRule type="cellIs" dxfId="8603" priority="762" operator="lessThan">
      <formula>0</formula>
    </cfRule>
  </conditionalFormatting>
  <conditionalFormatting sqref="B399:N399">
    <cfRule type="cellIs" dxfId="8602" priority="761" operator="lessThan">
      <formula>0</formula>
    </cfRule>
  </conditionalFormatting>
  <conditionalFormatting sqref="B399:N399">
    <cfRule type="cellIs" dxfId="8601" priority="760" operator="lessThan">
      <formula>0</formula>
    </cfRule>
  </conditionalFormatting>
  <conditionalFormatting sqref="B399:N399">
    <cfRule type="cellIs" dxfId="8600" priority="759" operator="lessThan">
      <formula>0</formula>
    </cfRule>
  </conditionalFormatting>
  <conditionalFormatting sqref="B399:N399">
    <cfRule type="cellIs" dxfId="8599" priority="758" operator="lessThan">
      <formula>0</formula>
    </cfRule>
  </conditionalFormatting>
  <conditionalFormatting sqref="N402">
    <cfRule type="cellIs" dxfId="8598" priority="757" operator="lessThan">
      <formula>0</formula>
    </cfRule>
  </conditionalFormatting>
  <conditionalFormatting sqref="N355">
    <cfRule type="cellIs" dxfId="8597" priority="756" operator="lessThan">
      <formula>0</formula>
    </cfRule>
  </conditionalFormatting>
  <conditionalFormatting sqref="N361">
    <cfRule type="cellIs" dxfId="8596" priority="755" operator="lessThan">
      <formula>0</formula>
    </cfRule>
  </conditionalFormatting>
  <conditionalFormatting sqref="N361">
    <cfRule type="cellIs" dxfId="8595" priority="754" operator="lessThan">
      <formula>0</formula>
    </cfRule>
  </conditionalFormatting>
  <conditionalFormatting sqref="N367">
    <cfRule type="cellIs" dxfId="8594" priority="753" operator="lessThan">
      <formula>0</formula>
    </cfRule>
  </conditionalFormatting>
  <conditionalFormatting sqref="N367">
    <cfRule type="cellIs" dxfId="8593" priority="752" operator="lessThan">
      <formula>0</formula>
    </cfRule>
  </conditionalFormatting>
  <conditionalFormatting sqref="N373">
    <cfRule type="cellIs" dxfId="8592" priority="751" operator="lessThan">
      <formula>0</formula>
    </cfRule>
  </conditionalFormatting>
  <conditionalFormatting sqref="N373">
    <cfRule type="cellIs" dxfId="8591" priority="750" operator="lessThan">
      <formula>0</formula>
    </cfRule>
  </conditionalFormatting>
  <conditionalFormatting sqref="N379">
    <cfRule type="cellIs" dxfId="8590" priority="749" operator="lessThan">
      <formula>0</formula>
    </cfRule>
  </conditionalFormatting>
  <conditionalFormatting sqref="N379">
    <cfRule type="cellIs" dxfId="8589" priority="748" operator="lessThan">
      <formula>0</formula>
    </cfRule>
  </conditionalFormatting>
  <conditionalFormatting sqref="N385">
    <cfRule type="cellIs" dxfId="8588" priority="747" operator="lessThan">
      <formula>0</formula>
    </cfRule>
  </conditionalFormatting>
  <conditionalFormatting sqref="N385">
    <cfRule type="cellIs" dxfId="8587" priority="746" operator="lessThan">
      <formula>0</formula>
    </cfRule>
  </conditionalFormatting>
  <conditionalFormatting sqref="N391">
    <cfRule type="cellIs" dxfId="8586" priority="745" operator="lessThan">
      <formula>0</formula>
    </cfRule>
  </conditionalFormatting>
  <conditionalFormatting sqref="N391">
    <cfRule type="cellIs" dxfId="8585" priority="744" operator="lessThan">
      <formula>0</formula>
    </cfRule>
  </conditionalFormatting>
  <conditionalFormatting sqref="N397">
    <cfRule type="cellIs" dxfId="8584" priority="743" operator="lessThan">
      <formula>0</formula>
    </cfRule>
  </conditionalFormatting>
  <conditionalFormatting sqref="N397">
    <cfRule type="cellIs" dxfId="8583" priority="742" operator="lessThan">
      <formula>0</formula>
    </cfRule>
  </conditionalFormatting>
  <conditionalFormatting sqref="C409:M409">
    <cfRule type="cellIs" dxfId="8582" priority="741" operator="lessThan">
      <formula>0</formula>
    </cfRule>
  </conditionalFormatting>
  <conditionalFormatting sqref="C409:M409">
    <cfRule type="cellIs" dxfId="8581" priority="740" operator="lessThan">
      <formula>0</formula>
    </cfRule>
  </conditionalFormatting>
  <conditionalFormatting sqref="H409">
    <cfRule type="cellIs" dxfId="8580" priority="739" operator="lessThan">
      <formula>0</formula>
    </cfRule>
  </conditionalFormatting>
  <conditionalFormatting sqref="B409">
    <cfRule type="cellIs" dxfId="8579" priority="738" operator="lessThan">
      <formula>0</formula>
    </cfRule>
  </conditionalFormatting>
  <conditionalFormatting sqref="B409">
    <cfRule type="cellIs" dxfId="8578" priority="737" operator="lessThan">
      <formula>0</formula>
    </cfRule>
  </conditionalFormatting>
  <conditionalFormatting sqref="B405:N405">
    <cfRule type="cellIs" dxfId="8577" priority="736" operator="lessThan">
      <formula>0</formula>
    </cfRule>
  </conditionalFormatting>
  <conditionalFormatting sqref="B405:N405">
    <cfRule type="cellIs" dxfId="8576" priority="735" operator="lessThan">
      <formula>0</formula>
    </cfRule>
  </conditionalFormatting>
  <conditionalFormatting sqref="B405:N405">
    <cfRule type="cellIs" dxfId="8575" priority="734" operator="lessThan">
      <formula>0</formula>
    </cfRule>
  </conditionalFormatting>
  <conditionalFormatting sqref="B405:N405">
    <cfRule type="cellIs" dxfId="8574" priority="733" operator="lessThan">
      <formula>0</formula>
    </cfRule>
  </conditionalFormatting>
  <conditionalFormatting sqref="B405:N405">
    <cfRule type="cellIs" dxfId="8573" priority="732" operator="lessThan">
      <formula>0</formula>
    </cfRule>
  </conditionalFormatting>
  <conditionalFormatting sqref="B405:N405">
    <cfRule type="cellIs" dxfId="8572" priority="731" operator="lessThan">
      <formula>0</formula>
    </cfRule>
  </conditionalFormatting>
  <conditionalFormatting sqref="B405:N405">
    <cfRule type="cellIs" dxfId="8571" priority="730" operator="lessThan">
      <formula>0</formula>
    </cfRule>
  </conditionalFormatting>
  <conditionalFormatting sqref="B405:N405">
    <cfRule type="cellIs" dxfId="8570" priority="729" operator="lessThan">
      <formula>0</formula>
    </cfRule>
  </conditionalFormatting>
  <conditionalFormatting sqref="N408">
    <cfRule type="cellIs" dxfId="8569" priority="728" operator="lessThan">
      <formula>0</formula>
    </cfRule>
  </conditionalFormatting>
  <conditionalFormatting sqref="N409">
    <cfRule type="cellIs" dxfId="8568" priority="727" operator="lessThan">
      <formula>0</formula>
    </cfRule>
  </conditionalFormatting>
  <conditionalFormatting sqref="N409">
    <cfRule type="cellIs" dxfId="8567" priority="726" operator="lessThan">
      <formula>0</formula>
    </cfRule>
  </conditionalFormatting>
  <conditionalFormatting sqref="C415:M415">
    <cfRule type="cellIs" dxfId="8566" priority="725" operator="lessThan">
      <formula>0</formula>
    </cfRule>
  </conditionalFormatting>
  <conditionalFormatting sqref="C415:M415">
    <cfRule type="cellIs" dxfId="8565" priority="724" operator="lessThan">
      <formula>0</formula>
    </cfRule>
  </conditionalFormatting>
  <conditionalFormatting sqref="H415">
    <cfRule type="cellIs" dxfId="8564" priority="723" operator="lessThan">
      <formula>0</formula>
    </cfRule>
  </conditionalFormatting>
  <conditionalFormatting sqref="B415">
    <cfRule type="cellIs" dxfId="8563" priority="722" operator="lessThan">
      <formula>0</formula>
    </cfRule>
  </conditionalFormatting>
  <conditionalFormatting sqref="B415">
    <cfRule type="cellIs" dxfId="8562" priority="721" operator="lessThan">
      <formula>0</formula>
    </cfRule>
  </conditionalFormatting>
  <conditionalFormatting sqref="B411:N411">
    <cfRule type="cellIs" dxfId="8561" priority="720" operator="lessThan">
      <formula>0</formula>
    </cfRule>
  </conditionalFormatting>
  <conditionalFormatting sqref="B411:N411">
    <cfRule type="cellIs" dxfId="8560" priority="719" operator="lessThan">
      <formula>0</formula>
    </cfRule>
  </conditionalFormatting>
  <conditionalFormatting sqref="B411:N411">
    <cfRule type="cellIs" dxfId="8559" priority="718" operator="lessThan">
      <formula>0</formula>
    </cfRule>
  </conditionalFormatting>
  <conditionalFormatting sqref="B411:N411">
    <cfRule type="cellIs" dxfId="8558" priority="717" operator="lessThan">
      <formula>0</formula>
    </cfRule>
  </conditionalFormatting>
  <conditionalFormatting sqref="B411:N411">
    <cfRule type="cellIs" dxfId="8557" priority="716" operator="lessThan">
      <formula>0</formula>
    </cfRule>
  </conditionalFormatting>
  <conditionalFormatting sqref="B411:N411">
    <cfRule type="cellIs" dxfId="8556" priority="715" operator="lessThan">
      <formula>0</formula>
    </cfRule>
  </conditionalFormatting>
  <conditionalFormatting sqref="B411:N411">
    <cfRule type="cellIs" dxfId="8555" priority="714" operator="lessThan">
      <formula>0</formula>
    </cfRule>
  </conditionalFormatting>
  <conditionalFormatting sqref="B411:N411">
    <cfRule type="cellIs" dxfId="8554" priority="713" operator="lessThan">
      <formula>0</formula>
    </cfRule>
  </conditionalFormatting>
  <conditionalFormatting sqref="N414">
    <cfRule type="cellIs" dxfId="8553" priority="712" operator="lessThan">
      <formula>0</formula>
    </cfRule>
  </conditionalFormatting>
  <conditionalFormatting sqref="N415">
    <cfRule type="cellIs" dxfId="8552" priority="711" operator="lessThan">
      <formula>0</formula>
    </cfRule>
  </conditionalFormatting>
  <conditionalFormatting sqref="N415">
    <cfRule type="cellIs" dxfId="8551" priority="710" operator="lessThan">
      <formula>0</formula>
    </cfRule>
  </conditionalFormatting>
  <conditionalFormatting sqref="C421:M421">
    <cfRule type="cellIs" dxfId="8550" priority="709" operator="lessThan">
      <formula>0</formula>
    </cfRule>
  </conditionalFormatting>
  <conditionalFormatting sqref="C421:M421">
    <cfRule type="cellIs" dxfId="8549" priority="708" operator="lessThan">
      <formula>0</formula>
    </cfRule>
  </conditionalFormatting>
  <conditionalFormatting sqref="H421">
    <cfRule type="cellIs" dxfId="8548" priority="707" operator="lessThan">
      <formula>0</formula>
    </cfRule>
  </conditionalFormatting>
  <conditionalFormatting sqref="B421">
    <cfRule type="cellIs" dxfId="8547" priority="706" operator="lessThan">
      <formula>0</formula>
    </cfRule>
  </conditionalFormatting>
  <conditionalFormatting sqref="B421">
    <cfRule type="cellIs" dxfId="8546" priority="705" operator="lessThan">
      <formula>0</formula>
    </cfRule>
  </conditionalFormatting>
  <conditionalFormatting sqref="B417:N417">
    <cfRule type="cellIs" dxfId="8545" priority="704" operator="lessThan">
      <formula>0</formula>
    </cfRule>
  </conditionalFormatting>
  <conditionalFormatting sqref="B417:N417">
    <cfRule type="cellIs" dxfId="8544" priority="703" operator="lessThan">
      <formula>0</formula>
    </cfRule>
  </conditionalFormatting>
  <conditionalFormatting sqref="B417:N417">
    <cfRule type="cellIs" dxfId="8543" priority="702" operator="lessThan">
      <formula>0</formula>
    </cfRule>
  </conditionalFormatting>
  <conditionalFormatting sqref="B417:N417">
    <cfRule type="cellIs" dxfId="8542" priority="701" operator="lessThan">
      <formula>0</formula>
    </cfRule>
  </conditionalFormatting>
  <conditionalFormatting sqref="B417:N417">
    <cfRule type="cellIs" dxfId="8541" priority="700" operator="lessThan">
      <formula>0</formula>
    </cfRule>
  </conditionalFormatting>
  <conditionalFormatting sqref="B417:N417">
    <cfRule type="cellIs" dxfId="8540" priority="699" operator="lessThan">
      <formula>0</formula>
    </cfRule>
  </conditionalFormatting>
  <conditionalFormatting sqref="B417:N417">
    <cfRule type="cellIs" dxfId="8539" priority="698" operator="lessThan">
      <formula>0</formula>
    </cfRule>
  </conditionalFormatting>
  <conditionalFormatting sqref="B417:N417">
    <cfRule type="cellIs" dxfId="8538" priority="697" operator="lessThan">
      <formula>0</formula>
    </cfRule>
  </conditionalFormatting>
  <conditionalFormatting sqref="N420">
    <cfRule type="cellIs" dxfId="8537" priority="696" operator="lessThan">
      <formula>0</formula>
    </cfRule>
  </conditionalFormatting>
  <conditionalFormatting sqref="N421">
    <cfRule type="cellIs" dxfId="8536" priority="695" operator="lessThan">
      <formula>0</formula>
    </cfRule>
  </conditionalFormatting>
  <conditionalFormatting sqref="N421">
    <cfRule type="cellIs" dxfId="8535" priority="694" operator="lessThan">
      <formula>0</formula>
    </cfRule>
  </conditionalFormatting>
  <conditionalFormatting sqref="C427:M427">
    <cfRule type="cellIs" dxfId="8534" priority="693" operator="lessThan">
      <formula>0</formula>
    </cfRule>
  </conditionalFormatting>
  <conditionalFormatting sqref="C427:M427">
    <cfRule type="cellIs" dxfId="8533" priority="692" operator="lessThan">
      <formula>0</formula>
    </cfRule>
  </conditionalFormatting>
  <conditionalFormatting sqref="H427">
    <cfRule type="cellIs" dxfId="8532" priority="691" operator="lessThan">
      <formula>0</formula>
    </cfRule>
  </conditionalFormatting>
  <conditionalFormatting sqref="B427">
    <cfRule type="cellIs" dxfId="8531" priority="690" operator="lessThan">
      <formula>0</formula>
    </cfRule>
  </conditionalFormatting>
  <conditionalFormatting sqref="B427">
    <cfRule type="cellIs" dxfId="8530" priority="689" operator="lessThan">
      <formula>0</formula>
    </cfRule>
  </conditionalFormatting>
  <conditionalFormatting sqref="B423:N423">
    <cfRule type="cellIs" dxfId="8529" priority="688" operator="lessThan">
      <formula>0</formula>
    </cfRule>
  </conditionalFormatting>
  <conditionalFormatting sqref="B423:N423">
    <cfRule type="cellIs" dxfId="8528" priority="687" operator="lessThan">
      <formula>0</formula>
    </cfRule>
  </conditionalFormatting>
  <conditionalFormatting sqref="B423:N423">
    <cfRule type="cellIs" dxfId="8527" priority="686" operator="lessThan">
      <formula>0</formula>
    </cfRule>
  </conditionalFormatting>
  <conditionalFormatting sqref="B423:N423">
    <cfRule type="cellIs" dxfId="8526" priority="685" operator="lessThan">
      <formula>0</formula>
    </cfRule>
  </conditionalFormatting>
  <conditionalFormatting sqref="B423:N423">
    <cfRule type="cellIs" dxfId="8525" priority="684" operator="lessThan">
      <formula>0</formula>
    </cfRule>
  </conditionalFormatting>
  <conditionalFormatting sqref="B423:N423">
    <cfRule type="cellIs" dxfId="8524" priority="683" operator="lessThan">
      <formula>0</formula>
    </cfRule>
  </conditionalFormatting>
  <conditionalFormatting sqref="B423:N423">
    <cfRule type="cellIs" dxfId="8523" priority="682" operator="lessThan">
      <formula>0</formula>
    </cfRule>
  </conditionalFormatting>
  <conditionalFormatting sqref="B423:N423">
    <cfRule type="cellIs" dxfId="8522" priority="681" operator="lessThan">
      <formula>0</formula>
    </cfRule>
  </conditionalFormatting>
  <conditionalFormatting sqref="N426">
    <cfRule type="cellIs" dxfId="8521" priority="680" operator="lessThan">
      <formula>0</formula>
    </cfRule>
  </conditionalFormatting>
  <conditionalFormatting sqref="C537:N537">
    <cfRule type="cellIs" dxfId="8520" priority="400" operator="lessThan">
      <formula>0</formula>
    </cfRule>
  </conditionalFormatting>
  <conditionalFormatting sqref="C568:N568">
    <cfRule type="cellIs" dxfId="8519" priority="397" operator="lessThan">
      <formula>0</formula>
    </cfRule>
  </conditionalFormatting>
  <conditionalFormatting sqref="I552:N552">
    <cfRule type="cellIs" dxfId="8518" priority="394" operator="lessThan">
      <formula>0</formula>
    </cfRule>
  </conditionalFormatting>
  <conditionalFormatting sqref="I560:N560">
    <cfRule type="cellIs" dxfId="8517" priority="391" operator="lessThan">
      <formula>0</formula>
    </cfRule>
  </conditionalFormatting>
  <conditionalFormatting sqref="B429:N429">
    <cfRule type="cellIs" dxfId="8516" priority="668" operator="lessThan">
      <formula>0</formula>
    </cfRule>
  </conditionalFormatting>
  <conditionalFormatting sqref="B429:N429">
    <cfRule type="cellIs" dxfId="8515" priority="667" operator="lessThan">
      <formula>0</formula>
    </cfRule>
  </conditionalFormatting>
  <conditionalFormatting sqref="B429:N429">
    <cfRule type="cellIs" dxfId="8514" priority="666" operator="lessThan">
      <formula>0</formula>
    </cfRule>
  </conditionalFormatting>
  <conditionalFormatting sqref="B429:N429">
    <cfRule type="cellIs" dxfId="8513" priority="665" operator="lessThan">
      <formula>0</formula>
    </cfRule>
  </conditionalFormatting>
  <conditionalFormatting sqref="N432">
    <cfRule type="cellIs" dxfId="8512" priority="664" operator="lessThan">
      <formula>0</formula>
    </cfRule>
  </conditionalFormatting>
  <conditionalFormatting sqref="C439:M439">
    <cfRule type="cellIs" dxfId="8511" priority="663" operator="lessThan">
      <formula>0</formula>
    </cfRule>
  </conditionalFormatting>
  <conditionalFormatting sqref="C439:M439">
    <cfRule type="cellIs" dxfId="8510" priority="662" operator="lessThan">
      <formula>0</formula>
    </cfRule>
  </conditionalFormatting>
  <conditionalFormatting sqref="H439">
    <cfRule type="cellIs" dxfId="8509" priority="661" operator="lessThan">
      <formula>0</formula>
    </cfRule>
  </conditionalFormatting>
  <conditionalFormatting sqref="B439">
    <cfRule type="cellIs" dxfId="8508" priority="660" operator="lessThan">
      <formula>0</formula>
    </cfRule>
  </conditionalFormatting>
  <conditionalFormatting sqref="B439">
    <cfRule type="cellIs" dxfId="8507" priority="659" operator="lessThan">
      <formula>0</formula>
    </cfRule>
  </conditionalFormatting>
  <conditionalFormatting sqref="B435:N435">
    <cfRule type="cellIs" dxfId="8506" priority="658" operator="lessThan">
      <formula>0</formula>
    </cfRule>
  </conditionalFormatting>
  <conditionalFormatting sqref="B435:N435">
    <cfRule type="cellIs" dxfId="8505" priority="657" operator="lessThan">
      <formula>0</formula>
    </cfRule>
  </conditionalFormatting>
  <conditionalFormatting sqref="C641:N645">
    <cfRule type="cellIs" dxfId="8504" priority="376" operator="lessThan">
      <formula>0</formula>
    </cfRule>
  </conditionalFormatting>
  <conditionalFormatting sqref="C597:N597">
    <cfRule type="cellIs" dxfId="8503" priority="375" operator="lessThan">
      <formula>0</formula>
    </cfRule>
  </conditionalFormatting>
  <conditionalFormatting sqref="C603:N603">
    <cfRule type="cellIs" dxfId="8502" priority="372" operator="lessThan">
      <formula>0</formula>
    </cfRule>
  </conditionalFormatting>
  <conditionalFormatting sqref="C603:N603">
    <cfRule type="cellIs" dxfId="8501" priority="371" operator="lessThan">
      <formula>0</formula>
    </cfRule>
  </conditionalFormatting>
  <conditionalFormatting sqref="C603:N603">
    <cfRule type="cellIs" dxfId="8500" priority="370" operator="lessThan">
      <formula>0</formula>
    </cfRule>
  </conditionalFormatting>
  <conditionalFormatting sqref="H445">
    <cfRule type="cellIs" dxfId="8499" priority="645" operator="lessThan">
      <formula>0</formula>
    </cfRule>
  </conditionalFormatting>
  <conditionalFormatting sqref="B445">
    <cfRule type="cellIs" dxfId="8498" priority="644" operator="lessThan">
      <formula>0</formula>
    </cfRule>
  </conditionalFormatting>
  <conditionalFormatting sqref="B445">
    <cfRule type="cellIs" dxfId="8497" priority="643" operator="lessThan">
      <formula>0</formula>
    </cfRule>
  </conditionalFormatting>
  <conditionalFormatting sqref="B441:N441">
    <cfRule type="cellIs" dxfId="8496" priority="642" operator="lessThan">
      <formula>0</formula>
    </cfRule>
  </conditionalFormatting>
  <conditionalFormatting sqref="B441:N441">
    <cfRule type="cellIs" dxfId="8495" priority="641" operator="lessThan">
      <formula>0</formula>
    </cfRule>
  </conditionalFormatting>
  <conditionalFormatting sqref="B441:N441">
    <cfRule type="cellIs" dxfId="8494" priority="640" operator="lessThan">
      <formula>0</formula>
    </cfRule>
  </conditionalFormatting>
  <conditionalFormatting sqref="B441:N441">
    <cfRule type="cellIs" dxfId="8493" priority="639" operator="lessThan">
      <formula>0</formula>
    </cfRule>
  </conditionalFormatting>
  <conditionalFormatting sqref="B441:N441">
    <cfRule type="cellIs" dxfId="8492" priority="638" operator="lessThan">
      <formula>0</formula>
    </cfRule>
  </conditionalFormatting>
  <conditionalFormatting sqref="B441:N441">
    <cfRule type="cellIs" dxfId="8491" priority="637" operator="lessThan">
      <formula>0</formula>
    </cfRule>
  </conditionalFormatting>
  <conditionalFormatting sqref="B441:N441">
    <cfRule type="cellIs" dxfId="8490" priority="636" operator="lessThan">
      <formula>0</formula>
    </cfRule>
  </conditionalFormatting>
  <conditionalFormatting sqref="B441:N441">
    <cfRule type="cellIs" dxfId="8489" priority="635" operator="lessThan">
      <formula>0</formula>
    </cfRule>
  </conditionalFormatting>
  <conditionalFormatting sqref="N444">
    <cfRule type="cellIs" dxfId="8488" priority="634" operator="lessThan">
      <formula>0</formula>
    </cfRule>
  </conditionalFormatting>
  <conditionalFormatting sqref="N445">
    <cfRule type="cellIs" dxfId="8487" priority="633" operator="lessThan">
      <formula>0</formula>
    </cfRule>
  </conditionalFormatting>
  <conditionalFormatting sqref="N445">
    <cfRule type="cellIs" dxfId="8486" priority="632" operator="lessThan">
      <formula>0</formula>
    </cfRule>
  </conditionalFormatting>
  <conditionalFormatting sqref="C452:M452">
    <cfRule type="cellIs" dxfId="8485" priority="631" operator="lessThan">
      <formula>0</formula>
    </cfRule>
  </conditionalFormatting>
  <conditionalFormatting sqref="C452:M452">
    <cfRule type="cellIs" dxfId="8484" priority="630" operator="lessThan">
      <formula>0</formula>
    </cfRule>
  </conditionalFormatting>
  <conditionalFormatting sqref="H452">
    <cfRule type="cellIs" dxfId="8483" priority="629" operator="lessThan">
      <formula>0</formula>
    </cfRule>
  </conditionalFormatting>
  <conditionalFormatting sqref="B452">
    <cfRule type="cellIs" dxfId="8482" priority="628" operator="lessThan">
      <formula>0</formula>
    </cfRule>
  </conditionalFormatting>
  <conditionalFormatting sqref="B452">
    <cfRule type="cellIs" dxfId="8481" priority="627" operator="lessThan">
      <formula>0</formula>
    </cfRule>
  </conditionalFormatting>
  <conditionalFormatting sqref="B448:N448">
    <cfRule type="cellIs" dxfId="8480" priority="626" operator="lessThan">
      <formula>0</formula>
    </cfRule>
  </conditionalFormatting>
  <conditionalFormatting sqref="B448:N448">
    <cfRule type="cellIs" dxfId="8479" priority="625" operator="lessThan">
      <formula>0</formula>
    </cfRule>
  </conditionalFormatting>
  <conditionalFormatting sqref="B448:N448">
    <cfRule type="cellIs" dxfId="8478" priority="624" operator="lessThan">
      <formula>0</formula>
    </cfRule>
  </conditionalFormatting>
  <conditionalFormatting sqref="B448:N448">
    <cfRule type="cellIs" dxfId="8477" priority="623" operator="lessThan">
      <formula>0</formula>
    </cfRule>
  </conditionalFormatting>
  <conditionalFormatting sqref="B448:N448">
    <cfRule type="cellIs" dxfId="8476" priority="622" operator="lessThan">
      <formula>0</formula>
    </cfRule>
  </conditionalFormatting>
  <conditionalFormatting sqref="B448:N448">
    <cfRule type="cellIs" dxfId="8475" priority="621" operator="lessThan">
      <formula>0</formula>
    </cfRule>
  </conditionalFormatting>
  <conditionalFormatting sqref="B448:N448">
    <cfRule type="cellIs" dxfId="8474" priority="620" operator="lessThan">
      <formula>0</formula>
    </cfRule>
  </conditionalFormatting>
  <conditionalFormatting sqref="B448:N448">
    <cfRule type="cellIs" dxfId="8473" priority="619" operator="lessThan">
      <formula>0</formula>
    </cfRule>
  </conditionalFormatting>
  <conditionalFormatting sqref="N451">
    <cfRule type="cellIs" dxfId="8472" priority="618" operator="lessThan">
      <formula>0</formula>
    </cfRule>
  </conditionalFormatting>
  <conditionalFormatting sqref="N452">
    <cfRule type="cellIs" dxfId="8471" priority="617" operator="lessThan">
      <formula>0</formula>
    </cfRule>
  </conditionalFormatting>
  <conditionalFormatting sqref="N452">
    <cfRule type="cellIs" dxfId="8470" priority="616" operator="lessThan">
      <formula>0</formula>
    </cfRule>
  </conditionalFormatting>
  <conditionalFormatting sqref="C458:M458">
    <cfRule type="cellIs" dxfId="8469" priority="615" operator="lessThan">
      <formula>0</formula>
    </cfRule>
  </conditionalFormatting>
  <conditionalFormatting sqref="C458:M458">
    <cfRule type="cellIs" dxfId="8468" priority="614" operator="lessThan">
      <formula>0</formula>
    </cfRule>
  </conditionalFormatting>
  <conditionalFormatting sqref="H458">
    <cfRule type="cellIs" dxfId="8467" priority="613" operator="lessThan">
      <formula>0</formula>
    </cfRule>
  </conditionalFormatting>
  <conditionalFormatting sqref="B458">
    <cfRule type="cellIs" dxfId="8466" priority="612" operator="lessThan">
      <formula>0</formula>
    </cfRule>
  </conditionalFormatting>
  <conditionalFormatting sqref="B458">
    <cfRule type="cellIs" dxfId="8465" priority="611" operator="lessThan">
      <formula>0</formula>
    </cfRule>
  </conditionalFormatting>
  <conditionalFormatting sqref="Q505">
    <cfRule type="cellIs" dxfId="8464" priority="333" operator="lessThan">
      <formula>0</formula>
    </cfRule>
  </conditionalFormatting>
  <conditionalFormatting sqref="P505">
    <cfRule type="cellIs" dxfId="8463" priority="332" operator="lessThan">
      <formula>0</formula>
    </cfRule>
  </conditionalFormatting>
  <conditionalFormatting sqref="Q513">
    <cfRule type="cellIs" dxfId="8462" priority="330" operator="lessThan">
      <formula>0</formula>
    </cfRule>
  </conditionalFormatting>
  <conditionalFormatting sqref="P513">
    <cfRule type="cellIs" dxfId="8461" priority="329" operator="lessThan">
      <formula>0</formula>
    </cfRule>
  </conditionalFormatting>
  <conditionalFormatting sqref="Q522">
    <cfRule type="cellIs" dxfId="8460" priority="327" operator="lessThan">
      <formula>0</formula>
    </cfRule>
  </conditionalFormatting>
  <conditionalFormatting sqref="P522">
    <cfRule type="cellIs" dxfId="8459" priority="326" operator="lessThan">
      <formula>0</formula>
    </cfRule>
  </conditionalFormatting>
  <conditionalFormatting sqref="Q530">
    <cfRule type="cellIs" dxfId="8458" priority="324" operator="lessThan">
      <formula>0</formula>
    </cfRule>
  </conditionalFormatting>
  <conditionalFormatting sqref="C461:C464">
    <cfRule type="expression" dxfId="8457" priority="598">
      <formula>C461/B461&gt;1</formula>
    </cfRule>
    <cfRule type="expression" dxfId="8456" priority="599">
      <formula>C461/B461&lt;1</formula>
    </cfRule>
  </conditionalFormatting>
  <conditionalFormatting sqref="Q538">
    <cfRule type="cellIs" dxfId="8455" priority="321" operator="lessThan">
      <formula>0</formula>
    </cfRule>
  </conditionalFormatting>
  <conditionalFormatting sqref="D461:N464">
    <cfRule type="expression" dxfId="8454" priority="595">
      <formula>D461/C461&gt;1</formula>
    </cfRule>
    <cfRule type="expression" dxfId="8453" priority="596">
      <formula>D461/C461&lt;1</formula>
    </cfRule>
  </conditionalFormatting>
  <conditionalFormatting sqref="Q553">
    <cfRule type="cellIs" dxfId="8452" priority="318" operator="lessThan">
      <formula>0</formula>
    </cfRule>
  </conditionalFormatting>
  <conditionalFormatting sqref="B461:B464 B552:N552 B560:N560 B575:N575 B589:N589">
    <cfRule type="expression" dxfId="8451" priority="592">
      <formula>B461/#REF!&gt;1</formula>
    </cfRule>
    <cfRule type="expression" dxfId="8450" priority="593">
      <formula>B461/#REF!&lt;1</formula>
    </cfRule>
  </conditionalFormatting>
  <conditionalFormatting sqref="Q561">
    <cfRule type="cellIs" dxfId="8449" priority="315" operator="lessThan">
      <formula>0</formula>
    </cfRule>
  </conditionalFormatting>
  <conditionalFormatting sqref="B512">
    <cfRule type="expression" dxfId="8448" priority="589">
      <formula>B512/#REF!&gt;1</formula>
    </cfRule>
    <cfRule type="expression" dxfId="8447" priority="590">
      <formula>B512/#REF!&lt;1</formula>
    </cfRule>
  </conditionalFormatting>
  <conditionalFormatting sqref="Q590">
    <cfRule type="cellIs" dxfId="8446" priority="312" operator="lessThan">
      <formula>0</formula>
    </cfRule>
  </conditionalFormatting>
  <conditionalFormatting sqref="C512">
    <cfRule type="expression" dxfId="8445" priority="586">
      <formula>C512/B512&gt;1</formula>
    </cfRule>
    <cfRule type="expression" dxfId="8444" priority="587">
      <formula>C512/B512&lt;1</formula>
    </cfRule>
  </conditionalFormatting>
  <conditionalFormatting sqref="D512">
    <cfRule type="cellIs" dxfId="8443" priority="585" operator="lessThan">
      <formula>0</formula>
    </cfRule>
  </conditionalFormatting>
  <conditionalFormatting sqref="D512">
    <cfRule type="expression" dxfId="8442" priority="583">
      <formula>D512/C512&gt;1</formula>
    </cfRule>
    <cfRule type="expression" dxfId="8441" priority="584">
      <formula>D512/C512&lt;1</formula>
    </cfRule>
  </conditionalFormatting>
  <conditionalFormatting sqref="E512">
    <cfRule type="cellIs" dxfId="8440" priority="582" operator="lessThan">
      <formula>0</formula>
    </cfRule>
  </conditionalFormatting>
  <conditionalFormatting sqref="E512">
    <cfRule type="expression" dxfId="8439" priority="580">
      <formula>E512/D512&gt;1</formula>
    </cfRule>
    <cfRule type="expression" dxfId="8438" priority="581">
      <formula>E512/D512&lt;1</formula>
    </cfRule>
  </conditionalFormatting>
  <conditionalFormatting sqref="F512">
    <cfRule type="cellIs" dxfId="8437" priority="579" operator="lessThan">
      <formula>0</formula>
    </cfRule>
  </conditionalFormatting>
  <conditionalFormatting sqref="F512">
    <cfRule type="expression" dxfId="8436" priority="577">
      <formula>F512/E512&gt;1</formula>
    </cfRule>
    <cfRule type="expression" dxfId="8435" priority="578">
      <formula>F512/E512&lt;1</formula>
    </cfRule>
  </conditionalFormatting>
  <conditionalFormatting sqref="G512">
    <cfRule type="cellIs" dxfId="8434" priority="576" operator="lessThan">
      <formula>0</formula>
    </cfRule>
  </conditionalFormatting>
  <conditionalFormatting sqref="G512">
    <cfRule type="expression" dxfId="8433" priority="574">
      <formula>G512/F512&gt;1</formula>
    </cfRule>
    <cfRule type="expression" dxfId="8432" priority="575">
      <formula>G512/F512&lt;1</formula>
    </cfRule>
  </conditionalFormatting>
  <conditionalFormatting sqref="H512">
    <cfRule type="cellIs" dxfId="8431" priority="573" operator="lessThan">
      <formula>0</formula>
    </cfRule>
  </conditionalFormatting>
  <conditionalFormatting sqref="H512">
    <cfRule type="expression" dxfId="8430" priority="571">
      <formula>H512/G512&gt;1</formula>
    </cfRule>
    <cfRule type="expression" dxfId="8429" priority="572">
      <formula>H512/G512&lt;1</formula>
    </cfRule>
  </conditionalFormatting>
  <conditionalFormatting sqref="I512:N512">
    <cfRule type="cellIs" dxfId="8428" priority="570" operator="lessThan">
      <formula>0</formula>
    </cfRule>
  </conditionalFormatting>
  <conditionalFormatting sqref="I512:N512">
    <cfRule type="expression" dxfId="8427" priority="568">
      <formula>I512/H512&gt;1</formula>
    </cfRule>
    <cfRule type="expression" dxfId="8426" priority="569">
      <formula>I512/H512&lt;1</formula>
    </cfRule>
  </conditionalFormatting>
  <conditionalFormatting sqref="B552">
    <cfRule type="cellIs" dxfId="8425" priority="567" operator="lessThan">
      <formula>0</formula>
    </cfRule>
  </conditionalFormatting>
  <conditionalFormatting sqref="B552">
    <cfRule type="expression" dxfId="8424" priority="565">
      <formula>B552/#REF!&gt;1</formula>
    </cfRule>
    <cfRule type="expression" dxfId="8423" priority="566">
      <formula>B552/#REF!&lt;1</formula>
    </cfRule>
  </conditionalFormatting>
  <conditionalFormatting sqref="C552">
    <cfRule type="cellIs" dxfId="8422" priority="564" operator="lessThan">
      <formula>0</formula>
    </cfRule>
  </conditionalFormatting>
  <conditionalFormatting sqref="C552">
    <cfRule type="expression" dxfId="8421" priority="562">
      <formula>C552/B552&gt;1</formula>
    </cfRule>
    <cfRule type="expression" dxfId="8420" priority="563">
      <formula>C552/B552&lt;1</formula>
    </cfRule>
  </conditionalFormatting>
  <conditionalFormatting sqref="D552">
    <cfRule type="cellIs" dxfId="8419" priority="561" operator="lessThan">
      <formula>0</formula>
    </cfRule>
  </conditionalFormatting>
  <conditionalFormatting sqref="D552">
    <cfRule type="expression" dxfId="8418" priority="559">
      <formula>D552/C552&gt;1</formula>
    </cfRule>
    <cfRule type="expression" dxfId="8417" priority="560">
      <formula>D552/C552&lt;1</formula>
    </cfRule>
  </conditionalFormatting>
  <conditionalFormatting sqref="E552">
    <cfRule type="cellIs" dxfId="8416" priority="558" operator="lessThan">
      <formula>0</formula>
    </cfRule>
  </conditionalFormatting>
  <conditionalFormatting sqref="E552">
    <cfRule type="expression" dxfId="8415" priority="556">
      <formula>E552/D552&gt;1</formula>
    </cfRule>
    <cfRule type="expression" dxfId="8414" priority="557">
      <formula>E552/D552&lt;1</formula>
    </cfRule>
  </conditionalFormatting>
  <conditionalFormatting sqref="F552">
    <cfRule type="cellIs" dxfId="8413" priority="555" operator="lessThan">
      <formula>0</formula>
    </cfRule>
  </conditionalFormatting>
  <conditionalFormatting sqref="F552">
    <cfRule type="expression" dxfId="8412" priority="553">
      <formula>F552/E552&gt;1</formula>
    </cfRule>
    <cfRule type="expression" dxfId="8411" priority="554">
      <formula>F552/E552&lt;1</formula>
    </cfRule>
  </conditionalFormatting>
  <conditionalFormatting sqref="G552">
    <cfRule type="cellIs" dxfId="8410" priority="552" operator="lessThan">
      <formula>0</formula>
    </cfRule>
  </conditionalFormatting>
  <conditionalFormatting sqref="G552">
    <cfRule type="expression" dxfId="8409" priority="550">
      <formula>G552/F552&gt;1</formula>
    </cfRule>
    <cfRule type="expression" dxfId="8408" priority="551">
      <formula>G552/F552&lt;1</formula>
    </cfRule>
  </conditionalFormatting>
  <conditionalFormatting sqref="H552">
    <cfRule type="cellIs" dxfId="8407" priority="549" operator="lessThan">
      <formula>0</formula>
    </cfRule>
  </conditionalFormatting>
  <conditionalFormatting sqref="H552">
    <cfRule type="expression" dxfId="8406" priority="547">
      <formula>H552/G552&gt;1</formula>
    </cfRule>
    <cfRule type="expression" dxfId="8405" priority="548">
      <formula>H552/G552&lt;1</formula>
    </cfRule>
  </conditionalFormatting>
  <conditionalFormatting sqref="B560">
    <cfRule type="cellIs" dxfId="8404" priority="546" operator="lessThan">
      <formula>0</formula>
    </cfRule>
  </conditionalFormatting>
  <conditionalFormatting sqref="B560">
    <cfRule type="expression" dxfId="8403" priority="544">
      <formula>B560/#REF!&gt;1</formula>
    </cfRule>
    <cfRule type="expression" dxfId="8402" priority="545">
      <formula>B560/#REF!&lt;1</formula>
    </cfRule>
  </conditionalFormatting>
  <conditionalFormatting sqref="C560">
    <cfRule type="cellIs" dxfId="8401" priority="543" operator="lessThan">
      <formula>0</formula>
    </cfRule>
  </conditionalFormatting>
  <conditionalFormatting sqref="C560">
    <cfRule type="expression" dxfId="8400" priority="541">
      <formula>C560/B560&gt;1</formula>
    </cfRule>
    <cfRule type="expression" dxfId="8399" priority="542">
      <formula>C560/B560&lt;1</formula>
    </cfRule>
  </conditionalFormatting>
  <conditionalFormatting sqref="D560">
    <cfRule type="cellIs" dxfId="8398" priority="540" operator="lessThan">
      <formula>0</formula>
    </cfRule>
  </conditionalFormatting>
  <conditionalFormatting sqref="D560">
    <cfRule type="expression" dxfId="8397" priority="538">
      <formula>D560/C560&gt;1</formula>
    </cfRule>
    <cfRule type="expression" dxfId="8396" priority="539">
      <formula>D560/C560&lt;1</formula>
    </cfRule>
  </conditionalFormatting>
  <conditionalFormatting sqref="E560">
    <cfRule type="cellIs" dxfId="8395" priority="537" operator="lessThan">
      <formula>0</formula>
    </cfRule>
  </conditionalFormatting>
  <conditionalFormatting sqref="E560">
    <cfRule type="expression" dxfId="8394" priority="535">
      <formula>E560/D560&gt;1</formula>
    </cfRule>
    <cfRule type="expression" dxfId="8393" priority="536">
      <formula>E560/D560&lt;1</formula>
    </cfRule>
  </conditionalFormatting>
  <conditionalFormatting sqref="F560">
    <cfRule type="cellIs" dxfId="8392" priority="534" operator="lessThan">
      <formula>0</formula>
    </cfRule>
  </conditionalFormatting>
  <conditionalFormatting sqref="F560">
    <cfRule type="expression" dxfId="8391" priority="532">
      <formula>F560/E560&gt;1</formula>
    </cfRule>
    <cfRule type="expression" dxfId="8390" priority="533">
      <formula>F560/E560&lt;1</formula>
    </cfRule>
  </conditionalFormatting>
  <conditionalFormatting sqref="G560">
    <cfRule type="cellIs" dxfId="8389" priority="531" operator="lessThan">
      <formula>0</formula>
    </cfRule>
  </conditionalFormatting>
  <conditionalFormatting sqref="G560">
    <cfRule type="expression" dxfId="8388" priority="529">
      <formula>G560/F560&gt;1</formula>
    </cfRule>
    <cfRule type="expression" dxfId="8387" priority="530">
      <formula>G560/F560&lt;1</formula>
    </cfRule>
  </conditionalFormatting>
  <conditionalFormatting sqref="H560">
    <cfRule type="cellIs" dxfId="8386" priority="528" operator="lessThan">
      <formula>0</formula>
    </cfRule>
  </conditionalFormatting>
  <conditionalFormatting sqref="H560">
    <cfRule type="expression" dxfId="8385" priority="526">
      <formula>H560/G560&gt;1</formula>
    </cfRule>
    <cfRule type="expression" dxfId="8384" priority="527">
      <formula>H560/G560&lt;1</formula>
    </cfRule>
  </conditionalFormatting>
  <conditionalFormatting sqref="O616:O619">
    <cfRule type="cellIs" dxfId="8383" priority="278" operator="lessThan">
      <formula>0</formula>
    </cfRule>
  </conditionalFormatting>
  <conditionalFormatting sqref="B589">
    <cfRule type="expression" dxfId="8382" priority="523">
      <formula>B589/#REF!&gt;1</formula>
    </cfRule>
    <cfRule type="expression" dxfId="8381" priority="524">
      <formula>B589/#REF!&lt;1</formula>
    </cfRule>
  </conditionalFormatting>
  <conditionalFormatting sqref="C589">
    <cfRule type="cellIs" dxfId="8380" priority="522" operator="lessThan">
      <formula>0</formula>
    </cfRule>
  </conditionalFormatting>
  <conditionalFormatting sqref="C589">
    <cfRule type="expression" dxfId="8379" priority="520">
      <formula>C589/B589&gt;1</formula>
    </cfRule>
    <cfRule type="expression" dxfId="8378" priority="521">
      <formula>C589/B589&lt;1</formula>
    </cfRule>
  </conditionalFormatting>
  <conditionalFormatting sqref="O605:O607">
    <cfRule type="cellIs" dxfId="8377" priority="272" operator="lessThan">
      <formula>0</formula>
    </cfRule>
  </conditionalFormatting>
  <conditionalFormatting sqref="D589">
    <cfRule type="expression" dxfId="8376" priority="517">
      <formula>D589/C589&gt;1</formula>
    </cfRule>
    <cfRule type="expression" dxfId="8375" priority="518">
      <formula>D589/C589&lt;1</formula>
    </cfRule>
  </conditionalFormatting>
  <conditionalFormatting sqref="E589">
    <cfRule type="cellIs" dxfId="8374" priority="516" operator="lessThan">
      <formula>0</formula>
    </cfRule>
  </conditionalFormatting>
  <conditionalFormatting sqref="E589">
    <cfRule type="expression" dxfId="8373" priority="514">
      <formula>E589/D589&gt;1</formula>
    </cfRule>
    <cfRule type="expression" dxfId="8372" priority="515">
      <formula>E589/D589&lt;1</formula>
    </cfRule>
  </conditionalFormatting>
  <conditionalFormatting sqref="F589">
    <cfRule type="cellIs" dxfId="8371" priority="513" operator="lessThan">
      <formula>0</formula>
    </cfRule>
  </conditionalFormatting>
  <conditionalFormatting sqref="F589">
    <cfRule type="expression" dxfId="8370" priority="511">
      <formula>F589/E589&gt;1</formula>
    </cfRule>
    <cfRule type="expression" dxfId="8369" priority="512">
      <formula>F589/E589&lt;1</formula>
    </cfRule>
  </conditionalFormatting>
  <conditionalFormatting sqref="O377">
    <cfRule type="cellIs" dxfId="8368" priority="263" operator="lessThan">
      <formula>0</formula>
    </cfRule>
  </conditionalFormatting>
  <conditionalFormatting sqref="G589">
    <cfRule type="expression" dxfId="8367" priority="508">
      <formula>G589/F589&gt;1</formula>
    </cfRule>
    <cfRule type="expression" dxfId="8366" priority="509">
      <formula>G589/F589&lt;1</formula>
    </cfRule>
  </conditionalFormatting>
  <conditionalFormatting sqref="O366">
    <cfRule type="cellIs" dxfId="8365" priority="262" operator="lessThan">
      <formula>0</formula>
    </cfRule>
  </conditionalFormatting>
  <conditionalFormatting sqref="H589">
    <cfRule type="expression" dxfId="8364" priority="505">
      <formula>H589/G589&gt;1</formula>
    </cfRule>
    <cfRule type="expression" dxfId="8363" priority="506">
      <formula>H589/G589&lt;1</formula>
    </cfRule>
  </conditionalFormatting>
  <conditionalFormatting sqref="N596">
    <cfRule type="cellIs" dxfId="8362" priority="504" operator="lessThan">
      <formula>0</formula>
    </cfRule>
  </conditionalFormatting>
  <conditionalFormatting sqref="O387">
    <cfRule type="cellIs" dxfId="8361" priority="257" operator="lessThan">
      <formula>0</formula>
    </cfRule>
  </conditionalFormatting>
  <conditionalFormatting sqref="O387">
    <cfRule type="cellIs" dxfId="8360" priority="258" operator="lessThan">
      <formula>0</formula>
    </cfRule>
  </conditionalFormatting>
  <conditionalFormatting sqref="O387">
    <cfRule type="cellIs" dxfId="8359" priority="255" operator="lessThan">
      <formula>0</formula>
    </cfRule>
  </conditionalFormatting>
  <conditionalFormatting sqref="O387">
    <cfRule type="cellIs" dxfId="8358" priority="256" operator="lessThan">
      <formula>0</formula>
    </cfRule>
  </conditionalFormatting>
  <conditionalFormatting sqref="N600">
    <cfRule type="cellIs" dxfId="8357" priority="503" operator="lessThan">
      <formula>0</formula>
    </cfRule>
  </conditionalFormatting>
  <conditionalFormatting sqref="N600">
    <cfRule type="cellIs" dxfId="8356" priority="502" operator="lessThan">
      <formula>0</formula>
    </cfRule>
  </conditionalFormatting>
  <conditionalFormatting sqref="P363">
    <cfRule type="cellIs" dxfId="8355" priority="501" operator="lessThan">
      <formula>0</formula>
    </cfRule>
  </conditionalFormatting>
  <conditionalFormatting sqref="P364:P365">
    <cfRule type="cellIs" dxfId="8354" priority="500" operator="lessThan">
      <formula>0</formula>
    </cfRule>
  </conditionalFormatting>
  <conditionalFormatting sqref="P461:P464">
    <cfRule type="cellIs" dxfId="8353" priority="499" operator="lessThan">
      <formula>0</formula>
    </cfRule>
  </conditionalFormatting>
  <conditionalFormatting sqref="P361">
    <cfRule type="cellIs" dxfId="8352" priority="498" operator="lessThan">
      <formula>0</formula>
    </cfRule>
  </conditionalFormatting>
  <conditionalFormatting sqref="P366:P367">
    <cfRule type="cellIs" dxfId="8351" priority="497" operator="lessThan">
      <formula>0</formula>
    </cfRule>
  </conditionalFormatting>
  <conditionalFormatting sqref="P369:P373">
    <cfRule type="cellIs" dxfId="8350" priority="496" operator="lessThan">
      <formula>0</formula>
    </cfRule>
  </conditionalFormatting>
  <conditionalFormatting sqref="P378:P379">
    <cfRule type="cellIs" dxfId="8349" priority="495" operator="lessThan">
      <formula>0</formula>
    </cfRule>
  </conditionalFormatting>
  <conditionalFormatting sqref="P384:P385">
    <cfRule type="cellIs" dxfId="8348" priority="494" operator="lessThan">
      <formula>0</formula>
    </cfRule>
  </conditionalFormatting>
  <conditionalFormatting sqref="P390:P391">
    <cfRule type="cellIs" dxfId="8347" priority="493" operator="lessThan">
      <formula>0</formula>
    </cfRule>
  </conditionalFormatting>
  <conditionalFormatting sqref="P396:P397">
    <cfRule type="cellIs" dxfId="8346" priority="492" operator="lessThan">
      <formula>0</formula>
    </cfRule>
  </conditionalFormatting>
  <conditionalFormatting sqref="P402">
    <cfRule type="cellIs" dxfId="8345" priority="491" operator="lessThan">
      <formula>0</formula>
    </cfRule>
  </conditionalFormatting>
  <conditionalFormatting sqref="P408:P409">
    <cfRule type="cellIs" dxfId="8344" priority="490" operator="lessThan">
      <formula>0</formula>
    </cfRule>
  </conditionalFormatting>
  <conditionalFormatting sqref="P414:P415">
    <cfRule type="cellIs" dxfId="8343" priority="489" operator="lessThan">
      <formula>0</formula>
    </cfRule>
  </conditionalFormatting>
  <conditionalFormatting sqref="P420:P421">
    <cfRule type="cellIs" dxfId="8342" priority="488" operator="lessThan">
      <formula>0</formula>
    </cfRule>
  </conditionalFormatting>
  <conditionalFormatting sqref="P426:P427">
    <cfRule type="cellIs" dxfId="8341" priority="487" operator="lessThan">
      <formula>0</formula>
    </cfRule>
  </conditionalFormatting>
  <conditionalFormatting sqref="P432:P433">
    <cfRule type="cellIs" dxfId="8340" priority="486" operator="lessThan">
      <formula>0</formula>
    </cfRule>
  </conditionalFormatting>
  <conditionalFormatting sqref="P438:P439">
    <cfRule type="cellIs" dxfId="8339" priority="485" operator="lessThan">
      <formula>0</formula>
    </cfRule>
  </conditionalFormatting>
  <conditionalFormatting sqref="P444:P445">
    <cfRule type="cellIs" dxfId="8338" priority="484" operator="lessThan">
      <formula>0</formula>
    </cfRule>
  </conditionalFormatting>
  <conditionalFormatting sqref="P451:P452">
    <cfRule type="cellIs" dxfId="8337" priority="483" operator="lessThan">
      <formula>0</formula>
    </cfRule>
  </conditionalFormatting>
  <conditionalFormatting sqref="P457:P458">
    <cfRule type="cellIs" dxfId="8336" priority="482" operator="lessThan">
      <formula>0</formula>
    </cfRule>
  </conditionalFormatting>
  <conditionalFormatting sqref="P465">
    <cfRule type="cellIs" dxfId="8335" priority="481" operator="lessThan">
      <formula>0</formula>
    </cfRule>
  </conditionalFormatting>
  <conditionalFormatting sqref="P472">
    <cfRule type="cellIs" dxfId="8334" priority="480" operator="lessThan">
      <formula>0</formula>
    </cfRule>
  </conditionalFormatting>
  <conditionalFormatting sqref="P503:P504">
    <cfRule type="cellIs" dxfId="8333" priority="479" operator="lessThan">
      <formula>0</formula>
    </cfRule>
  </conditionalFormatting>
  <conditionalFormatting sqref="P511:P512">
    <cfRule type="cellIs" dxfId="8332" priority="478" operator="lessThan">
      <formula>0</formula>
    </cfRule>
  </conditionalFormatting>
  <conditionalFormatting sqref="P520:P521">
    <cfRule type="cellIs" dxfId="8331" priority="477" operator="lessThan">
      <formula>0</formula>
    </cfRule>
  </conditionalFormatting>
  <conditionalFormatting sqref="P528:P529">
    <cfRule type="cellIs" dxfId="8330" priority="476" operator="lessThan">
      <formula>0</formula>
    </cfRule>
  </conditionalFormatting>
  <conditionalFormatting sqref="P544:P545">
    <cfRule type="cellIs" dxfId="8329" priority="475" operator="lessThan">
      <formula>0</formula>
    </cfRule>
  </conditionalFormatting>
  <conditionalFormatting sqref="P536:P537">
    <cfRule type="cellIs" dxfId="8328" priority="474" operator="lessThan">
      <formula>0</formula>
    </cfRule>
  </conditionalFormatting>
  <conditionalFormatting sqref="P551:P552">
    <cfRule type="cellIs" dxfId="8327" priority="473" operator="lessThan">
      <formula>0</formula>
    </cfRule>
  </conditionalFormatting>
  <conditionalFormatting sqref="P559:P560">
    <cfRule type="cellIs" dxfId="8326" priority="472" operator="lessThan">
      <formula>0</formula>
    </cfRule>
  </conditionalFormatting>
  <conditionalFormatting sqref="P567:P568">
    <cfRule type="cellIs" dxfId="8325" priority="471" operator="lessThan">
      <formula>0</formula>
    </cfRule>
  </conditionalFormatting>
  <conditionalFormatting sqref="P574:P575">
    <cfRule type="cellIs" dxfId="8324" priority="470" operator="lessThan">
      <formula>0</formula>
    </cfRule>
  </conditionalFormatting>
  <conditionalFormatting sqref="P581:P582">
    <cfRule type="cellIs" dxfId="8323" priority="469" operator="lessThan">
      <formula>0</formula>
    </cfRule>
  </conditionalFormatting>
  <conditionalFormatting sqref="P588:P589">
    <cfRule type="cellIs" dxfId="8322" priority="468" operator="lessThan">
      <formula>0</formula>
    </cfRule>
  </conditionalFormatting>
  <conditionalFormatting sqref="P596:P597">
    <cfRule type="cellIs" dxfId="8321" priority="467" operator="lessThan">
      <formula>0</formula>
    </cfRule>
  </conditionalFormatting>
  <conditionalFormatting sqref="P603">
    <cfRule type="cellIs" dxfId="8320" priority="466" operator="lessThan">
      <formula>0</formula>
    </cfRule>
  </conditionalFormatting>
  <conditionalFormatting sqref="P608">
    <cfRule type="cellIs" dxfId="8319" priority="465" operator="lessThan">
      <formula>0</formula>
    </cfRule>
  </conditionalFormatting>
  <conditionalFormatting sqref="O405">
    <cfRule type="cellIs" dxfId="8318" priority="215" operator="lessThan">
      <formula>0</formula>
    </cfRule>
  </conditionalFormatting>
  <conditionalFormatting sqref="P632:P634">
    <cfRule type="cellIs" dxfId="8317" priority="464" operator="lessThan">
      <formula>0</formula>
    </cfRule>
  </conditionalFormatting>
  <conditionalFormatting sqref="I710:N710 P708:Q711">
    <cfRule type="cellIs" dxfId="8316" priority="458" operator="lessThan">
      <formula>0</formula>
    </cfRule>
  </conditionalFormatting>
  <conditionalFormatting sqref="P636:P637 P641:P645">
    <cfRule type="cellIs" dxfId="8315" priority="463" operator="lessThan">
      <formula>0</formula>
    </cfRule>
  </conditionalFormatting>
  <conditionalFormatting sqref="P648">
    <cfRule type="cellIs" dxfId="8314" priority="462" operator="lessThan">
      <formula>0</formula>
    </cfRule>
  </conditionalFormatting>
  <conditionalFormatting sqref="P649">
    <cfRule type="cellIs" dxfId="8313" priority="461" operator="lessThan">
      <formula>0</formula>
    </cfRule>
  </conditionalFormatting>
  <conditionalFormatting sqref="P651">
    <cfRule type="cellIs" dxfId="8312" priority="460" operator="lessThan">
      <formula>0</formula>
    </cfRule>
  </conditionalFormatting>
  <conditionalFormatting sqref="P652">
    <cfRule type="cellIs" dxfId="8311" priority="459" operator="lessThan">
      <formula>0</formula>
    </cfRule>
  </conditionalFormatting>
  <conditionalFormatting sqref="D654:N654 D651:N651 D648:N649 D632:N634">
    <cfRule type="expression" dxfId="8310" priority="431">
      <formula>D632/C632&gt;1</formula>
    </cfRule>
    <cfRule type="expression" dxfId="8309" priority="432">
      <formula>D632/C632&lt;1</formula>
    </cfRule>
  </conditionalFormatting>
  <conditionalFormatting sqref="C507:C510">
    <cfRule type="cellIs" dxfId="8308" priority="457" operator="lessThan">
      <formula>0</formula>
    </cfRule>
  </conditionalFormatting>
  <conditionalFormatting sqref="C507:C510">
    <cfRule type="expression" dxfId="8307" priority="455">
      <formula>C507/B507&gt;1</formula>
    </cfRule>
    <cfRule type="expression" dxfId="8306" priority="456">
      <formula>C507/B507&lt;1</formula>
    </cfRule>
  </conditionalFormatting>
  <conditionalFormatting sqref="D507:N510">
    <cfRule type="cellIs" dxfId="8305" priority="454" operator="lessThan">
      <formula>0</formula>
    </cfRule>
  </conditionalFormatting>
  <conditionalFormatting sqref="D507:N510">
    <cfRule type="expression" dxfId="8304" priority="452">
      <formula>D507/C507&gt;1</formula>
    </cfRule>
    <cfRule type="expression" dxfId="8303" priority="453">
      <formula>D507/C507&lt;1</formula>
    </cfRule>
  </conditionalFormatting>
  <conditionalFormatting sqref="B507:B510">
    <cfRule type="cellIs" dxfId="8302" priority="451" operator="lessThan">
      <formula>0</formula>
    </cfRule>
  </conditionalFormatting>
  <conditionalFormatting sqref="B507:B510">
    <cfRule type="expression" dxfId="8301" priority="449">
      <formula>B507/#REF!&gt;1</formula>
    </cfRule>
    <cfRule type="expression" dxfId="8300" priority="450">
      <formula>B507/#REF!&lt;1</formula>
    </cfRule>
  </conditionalFormatting>
  <conditionalFormatting sqref="J588:N588 J574:N574 J559:N559 J551:N551">
    <cfRule type="cellIs" dxfId="8299" priority="448" operator="lessThan">
      <formula>0</formula>
    </cfRule>
  </conditionalFormatting>
  <conditionalFormatting sqref="C588:I588 C584:C587 C574:I574 C570:C573 C559:I559 C555:C558 C551:I551 C547:C550">
    <cfRule type="cellIs" dxfId="8298" priority="447" operator="lessThan">
      <formula>0</formula>
    </cfRule>
  </conditionalFormatting>
  <conditionalFormatting sqref="C588:M588 C574:M574 C559:M559 C551:M551">
    <cfRule type="cellIs" dxfId="8297" priority="446" operator="lessThan">
      <formula>0</formula>
    </cfRule>
  </conditionalFormatting>
  <conditionalFormatting sqref="C584:C587 C570:C573 C555:C558 C547:C550">
    <cfRule type="expression" dxfId="8296" priority="444">
      <formula>C547/B547&gt;1</formula>
    </cfRule>
    <cfRule type="expression" dxfId="8295" priority="445">
      <formula>C547/B547&lt;1</formula>
    </cfRule>
  </conditionalFormatting>
  <conditionalFormatting sqref="D584:N587 D570:N573 D555:N558 D547:N550">
    <cfRule type="cellIs" dxfId="8294" priority="443" operator="lessThan">
      <formula>0</formula>
    </cfRule>
  </conditionalFormatting>
  <conditionalFormatting sqref="D584:N587 D570:N573 D555:N558 D547:N550">
    <cfRule type="expression" dxfId="8293" priority="441">
      <formula>D547/C547&gt;1</formula>
    </cfRule>
    <cfRule type="expression" dxfId="8292" priority="442">
      <formula>D547/C547&lt;1</formula>
    </cfRule>
  </conditionalFormatting>
  <conditionalFormatting sqref="C588:N588 C574:N574 C559:N559 C551:N551">
    <cfRule type="cellIs" dxfId="8291" priority="440" operator="lessThan">
      <formula>0</formula>
    </cfRule>
  </conditionalFormatting>
  <conditionalFormatting sqref="C588:N588 C574:N574 C559:N559 C551:N551">
    <cfRule type="expression" dxfId="8290" priority="438">
      <formula>C551/B551&gt;1</formula>
    </cfRule>
    <cfRule type="expression" dxfId="8289" priority="439">
      <formula>C551/B551&lt;1</formula>
    </cfRule>
  </conditionalFormatting>
  <conditionalFormatting sqref="B654 B651 B648:B649 B632:B634 B641:B645">
    <cfRule type="cellIs" dxfId="8288" priority="437" operator="lessThan">
      <formula>0</formula>
    </cfRule>
  </conditionalFormatting>
  <conditionalFormatting sqref="C654 C651 C648:C649 C632:C634">
    <cfRule type="cellIs" dxfId="8287" priority="436" operator="lessThan">
      <formula>0</formula>
    </cfRule>
  </conditionalFormatting>
  <conditionalFormatting sqref="C654 C651 C648:C649 C632:C634">
    <cfRule type="expression" dxfId="8286" priority="434">
      <formula>C632/B632&gt;1</formula>
    </cfRule>
    <cfRule type="expression" dxfId="8285" priority="435">
      <formula>C632/B632&lt;1</formula>
    </cfRule>
  </conditionalFormatting>
  <conditionalFormatting sqref="D654:N654 D651:N651 D648:N649 D632:N634">
    <cfRule type="cellIs" dxfId="8284" priority="433" operator="lessThan">
      <formula>0</formula>
    </cfRule>
  </conditionalFormatting>
  <conditionalFormatting sqref="B504:N504 B537 B568 B597">
    <cfRule type="expression" dxfId="8283" priority="1193">
      <formula>B504/#REF!&gt;1</formula>
    </cfRule>
    <cfRule type="expression" dxfId="8282" priority="1194">
      <formula>B504/#REF!&lt;1</formula>
    </cfRule>
  </conditionalFormatting>
  <conditionalFormatting sqref="C465">
    <cfRule type="cellIs" dxfId="8281" priority="430" operator="lessThan">
      <formula>0</formula>
    </cfRule>
  </conditionalFormatting>
  <conditionalFormatting sqref="C465">
    <cfRule type="expression" dxfId="8280" priority="428">
      <formula>C465/B465&gt;1</formula>
    </cfRule>
    <cfRule type="expression" dxfId="8279" priority="429">
      <formula>C465/B465&lt;1</formula>
    </cfRule>
  </conditionalFormatting>
  <conditionalFormatting sqref="D465:N465">
    <cfRule type="cellIs" dxfId="8278" priority="427" operator="lessThan">
      <formula>0</formula>
    </cfRule>
  </conditionalFormatting>
  <conditionalFormatting sqref="D465:N465">
    <cfRule type="expression" dxfId="8277" priority="425">
      <formula>D465/C465&gt;1</formula>
    </cfRule>
    <cfRule type="expression" dxfId="8276" priority="426">
      <formula>D465/C465&lt;1</formula>
    </cfRule>
  </conditionalFormatting>
  <conditionalFormatting sqref="B465">
    <cfRule type="cellIs" dxfId="8275" priority="424" operator="lessThan">
      <formula>0</formula>
    </cfRule>
  </conditionalFormatting>
  <conditionalFormatting sqref="B465">
    <cfRule type="expression" dxfId="8274" priority="422">
      <formula>B465/#REF!&gt;1</formula>
    </cfRule>
    <cfRule type="expression" dxfId="8273" priority="423">
      <formula>B465/#REF!&lt;1</formula>
    </cfRule>
  </conditionalFormatting>
  <conditionalFormatting sqref="C511">
    <cfRule type="cellIs" dxfId="8272" priority="421" operator="lessThan">
      <formula>0</formula>
    </cfRule>
  </conditionalFormatting>
  <conditionalFormatting sqref="D511:N511">
    <cfRule type="cellIs" dxfId="8271" priority="418" operator="lessThan">
      <formula>0</formula>
    </cfRule>
  </conditionalFormatting>
  <conditionalFormatting sqref="C511">
    <cfRule type="expression" dxfId="8270" priority="419">
      <formula>C511/B511&gt;1</formula>
    </cfRule>
    <cfRule type="expression" dxfId="8269" priority="420">
      <formula>C511/B511&lt;1</formula>
    </cfRule>
  </conditionalFormatting>
  <conditionalFormatting sqref="D511:N511">
    <cfRule type="expression" dxfId="8268" priority="416">
      <formula>D511/C511&gt;1</formula>
    </cfRule>
    <cfRule type="expression" dxfId="8267" priority="417">
      <formula>D511/C511&lt;1</formula>
    </cfRule>
  </conditionalFormatting>
  <conditionalFormatting sqref="B511">
    <cfRule type="cellIs" dxfId="8266" priority="415" operator="lessThan">
      <formula>0</formula>
    </cfRule>
  </conditionalFormatting>
  <conditionalFormatting sqref="B511">
    <cfRule type="expression" dxfId="8265" priority="413">
      <formula>B511/#REF!&gt;1</formula>
    </cfRule>
    <cfRule type="expression" dxfId="8264" priority="414">
      <formula>B511/#REF!&lt;1</formula>
    </cfRule>
  </conditionalFormatting>
  <conditionalFormatting sqref="B529 B521">
    <cfRule type="cellIs" dxfId="8263" priority="412" operator="lessThan">
      <formula>0</formula>
    </cfRule>
  </conditionalFormatting>
  <conditionalFormatting sqref="B529 B521">
    <cfRule type="expression" dxfId="8262" priority="410">
      <formula>B521/#REF!&gt;1</formula>
    </cfRule>
    <cfRule type="expression" dxfId="8261" priority="411">
      <formula>B521/#REF!&lt;1</formula>
    </cfRule>
  </conditionalFormatting>
  <conditionalFormatting sqref="C521">
    <cfRule type="cellIs" dxfId="8260" priority="409" operator="lessThan">
      <formula>0</formula>
    </cfRule>
  </conditionalFormatting>
  <conditionalFormatting sqref="C521 B636:O637">
    <cfRule type="expression" dxfId="8259" priority="407">
      <formula>B521/A521&gt;1</formula>
    </cfRule>
    <cfRule type="expression" dxfId="8258" priority="408">
      <formula>B521/A521&lt;1</formula>
    </cfRule>
  </conditionalFormatting>
  <conditionalFormatting sqref="C603:N603">
    <cfRule type="expression" dxfId="8257" priority="368">
      <formula>C603/B603&gt;1</formula>
    </cfRule>
    <cfRule type="expression" dxfId="8256" priority="369">
      <formula>C603/B603&lt;1</formula>
    </cfRule>
  </conditionalFormatting>
  <conditionalFormatting sqref="I552:N552">
    <cfRule type="expression" dxfId="8255" priority="392">
      <formula>I552/H552&gt;1</formula>
    </cfRule>
    <cfRule type="expression" dxfId="8254" priority="393">
      <formula>I552/H552&lt;1</formula>
    </cfRule>
  </conditionalFormatting>
  <conditionalFormatting sqref="I560:N560">
    <cfRule type="expression" dxfId="8253" priority="389">
      <formula>I560/H560&gt;1</formula>
    </cfRule>
    <cfRule type="expression" dxfId="8252" priority="390">
      <formula>I560/H560&lt;1</formula>
    </cfRule>
  </conditionalFormatting>
  <conditionalFormatting sqref="B575:N575">
    <cfRule type="cellIs" dxfId="8251" priority="388" operator="lessThan">
      <formula>0</formula>
    </cfRule>
  </conditionalFormatting>
  <conditionalFormatting sqref="B575:N575">
    <cfRule type="expression" dxfId="8250" priority="386">
      <formula>B575/A575&gt;1</formula>
    </cfRule>
    <cfRule type="expression" dxfId="8249" priority="387">
      <formula>B575/A575&lt;1</formula>
    </cfRule>
  </conditionalFormatting>
  <conditionalFormatting sqref="B589:N589">
    <cfRule type="cellIs" dxfId="8248" priority="385" operator="lessThan">
      <formula>0</formula>
    </cfRule>
  </conditionalFormatting>
  <conditionalFormatting sqref="B589:N589">
    <cfRule type="expression" dxfId="8247" priority="383">
      <formula>B589/A589&gt;1</formula>
    </cfRule>
    <cfRule type="expression" dxfId="8246" priority="384">
      <formula>B589/A589&lt;1</formula>
    </cfRule>
  </conditionalFormatting>
  <conditionalFormatting sqref="N608">
    <cfRule type="cellIs" dxfId="8245" priority="361" operator="lessThan">
      <formula>0</formula>
    </cfRule>
  </conditionalFormatting>
  <conditionalFormatting sqref="D521:N521">
    <cfRule type="cellIs" dxfId="8244" priority="406" operator="lessThan">
      <formula>0</formula>
    </cfRule>
  </conditionalFormatting>
  <conditionalFormatting sqref="D521:N521">
    <cfRule type="expression" dxfId="8243" priority="404">
      <formula>D521/C521&gt;1</formula>
    </cfRule>
    <cfRule type="expression" dxfId="8242" priority="405">
      <formula>D521/C521&lt;1</formula>
    </cfRule>
  </conditionalFormatting>
  <conditionalFormatting sqref="C529:N529">
    <cfRule type="cellIs" dxfId="8241" priority="403" operator="lessThan">
      <formula>0</formula>
    </cfRule>
  </conditionalFormatting>
  <conditionalFormatting sqref="C529:N529">
    <cfRule type="expression" dxfId="8240" priority="401">
      <formula>C529/B529&gt;1</formula>
    </cfRule>
    <cfRule type="expression" dxfId="8239" priority="402">
      <formula>C529/B529&lt;1</formula>
    </cfRule>
  </conditionalFormatting>
  <conditionalFormatting sqref="C582:N582">
    <cfRule type="expression" dxfId="8238" priority="377">
      <formula>C582/B582&gt;1</formula>
    </cfRule>
    <cfRule type="expression" dxfId="8237" priority="378">
      <formula>C582/B582&lt;1</formula>
    </cfRule>
  </conditionalFormatting>
  <conditionalFormatting sqref="C537:N537">
    <cfRule type="expression" dxfId="8236" priority="398">
      <formula>C537/B537&gt;1</formula>
    </cfRule>
    <cfRule type="expression" dxfId="8235" priority="399">
      <formula>C537/B537&lt;1</formula>
    </cfRule>
  </conditionalFormatting>
  <conditionalFormatting sqref="C568:N568">
    <cfRule type="expression" dxfId="8234" priority="395">
      <formula>C568/B568&gt;1</formula>
    </cfRule>
    <cfRule type="expression" dxfId="8233" priority="396">
      <formula>C568/B568&lt;1</formula>
    </cfRule>
  </conditionalFormatting>
  <conditionalFormatting sqref="C608:M608">
    <cfRule type="expression" dxfId="8232" priority="363">
      <formula>C608/B608&gt;1</formula>
    </cfRule>
    <cfRule type="expression" dxfId="8231" priority="364">
      <formula>C608/B608&lt;1</formula>
    </cfRule>
  </conditionalFormatting>
  <conditionalFormatting sqref="N608">
    <cfRule type="expression" dxfId="8230" priority="358">
      <formula>N608/M608&gt;1</formula>
    </cfRule>
    <cfRule type="expression" dxfId="8229" priority="359">
      <formula>N608/M608&lt;1</formula>
    </cfRule>
  </conditionalFormatting>
  <conditionalFormatting sqref="C608:M608">
    <cfRule type="cellIs" dxfId="8228" priority="367" operator="lessThan">
      <formula>0</formula>
    </cfRule>
  </conditionalFormatting>
  <conditionalFormatting sqref="C608:M608">
    <cfRule type="cellIs" dxfId="8227" priority="366" operator="lessThan">
      <formula>0</formula>
    </cfRule>
  </conditionalFormatting>
  <conditionalFormatting sqref="B582">
    <cfRule type="cellIs" dxfId="8226" priority="380" operator="lessThan">
      <formula>0</formula>
    </cfRule>
  </conditionalFormatting>
  <conditionalFormatting sqref="B582">
    <cfRule type="expression" dxfId="8225" priority="381">
      <formula>B582/#REF!&gt;1</formula>
    </cfRule>
    <cfRule type="expression" dxfId="8224" priority="382">
      <formula>B582/#REF!&lt;1</formula>
    </cfRule>
  </conditionalFormatting>
  <conditionalFormatting sqref="C582:N582">
    <cfRule type="cellIs" dxfId="8223" priority="379" operator="lessThan">
      <formula>0</formula>
    </cfRule>
  </conditionalFormatting>
  <conditionalFormatting sqref="C597:N597">
    <cfRule type="expression" dxfId="8222" priority="373">
      <formula>C597/B597&gt;1</formula>
    </cfRule>
    <cfRule type="expression" dxfId="8221" priority="374">
      <formula>C597/B597&lt;1</formula>
    </cfRule>
  </conditionalFormatting>
  <conditionalFormatting sqref="N608">
    <cfRule type="cellIs" dxfId="8220" priority="362" operator="lessThan">
      <formula>0</formula>
    </cfRule>
  </conditionalFormatting>
  <conditionalFormatting sqref="C608:M608">
    <cfRule type="cellIs" dxfId="8219" priority="365" operator="lessThan">
      <formula>0</formula>
    </cfRule>
  </conditionalFormatting>
  <conditionalFormatting sqref="N608">
    <cfRule type="cellIs" dxfId="8218" priority="360" operator="lessThan">
      <formula>0</formula>
    </cfRule>
  </conditionalFormatting>
  <conditionalFormatting sqref="B676:N679">
    <cfRule type="cellIs" dxfId="8217" priority="357" operator="lessThan">
      <formula>0</formula>
    </cfRule>
  </conditionalFormatting>
  <conditionalFormatting sqref="I678:N678 P676:Q679">
    <cfRule type="cellIs" dxfId="8216" priority="356" operator="lessThan">
      <formula>0</formula>
    </cfRule>
  </conditionalFormatting>
  <conditionalFormatting sqref="B680:N683">
    <cfRule type="cellIs" dxfId="8215" priority="355" operator="lessThan">
      <formula>0</formula>
    </cfRule>
  </conditionalFormatting>
  <conditionalFormatting sqref="I682:N682 P680:Q683">
    <cfRule type="cellIs" dxfId="8214" priority="354" operator="lessThan">
      <formula>0</formula>
    </cfRule>
  </conditionalFormatting>
  <conditionalFormatting sqref="B684:N687">
    <cfRule type="cellIs" dxfId="8213" priority="353" operator="lessThan">
      <formula>0</formula>
    </cfRule>
  </conditionalFormatting>
  <conditionalFormatting sqref="I686:N686 P684:Q687">
    <cfRule type="cellIs" dxfId="8212" priority="352" operator="lessThan">
      <formula>0</formula>
    </cfRule>
  </conditionalFormatting>
  <conditionalFormatting sqref="B688:N691">
    <cfRule type="cellIs" dxfId="8211" priority="351" operator="lessThan">
      <formula>0</formula>
    </cfRule>
  </conditionalFormatting>
  <conditionalFormatting sqref="I690:N690 P688:Q691">
    <cfRule type="cellIs" dxfId="8210" priority="350" operator="lessThan">
      <formula>0</formula>
    </cfRule>
  </conditionalFormatting>
  <conditionalFormatting sqref="B692:N695 O694">
    <cfRule type="cellIs" dxfId="8209" priority="349" operator="lessThan">
      <formula>0</formula>
    </cfRule>
  </conditionalFormatting>
  <conditionalFormatting sqref="P692:Q695 I694:O694">
    <cfRule type="cellIs" dxfId="8208" priority="348" operator="lessThan">
      <formula>0</formula>
    </cfRule>
  </conditionalFormatting>
  <conditionalFormatting sqref="B696:N699">
    <cfRule type="cellIs" dxfId="8207" priority="347" operator="lessThan">
      <formula>0</formula>
    </cfRule>
  </conditionalFormatting>
  <conditionalFormatting sqref="I698:N698 P696:Q699">
    <cfRule type="cellIs" dxfId="8206" priority="346" operator="lessThan">
      <formula>0</formula>
    </cfRule>
  </conditionalFormatting>
  <conditionalFormatting sqref="B700:N703">
    <cfRule type="cellIs" dxfId="8205" priority="345" operator="lessThan">
      <formula>0</formula>
    </cfRule>
  </conditionalFormatting>
  <conditionalFormatting sqref="I702:N702 P700:Q703">
    <cfRule type="cellIs" dxfId="8204" priority="344" operator="lessThan">
      <formula>0</formula>
    </cfRule>
  </conditionalFormatting>
  <conditionalFormatting sqref="B704:N707">
    <cfRule type="cellIs" dxfId="8203" priority="343" operator="lessThan">
      <formula>0</formula>
    </cfRule>
  </conditionalFormatting>
  <conditionalFormatting sqref="I706:N706 P704:Q707">
    <cfRule type="cellIs" dxfId="8202" priority="342" operator="lessThan">
      <formula>0</formula>
    </cfRule>
  </conditionalFormatting>
  <conditionalFormatting sqref="B712:N715">
    <cfRule type="cellIs" dxfId="8201" priority="341" operator="lessThan">
      <formula>0</formula>
    </cfRule>
  </conditionalFormatting>
  <conditionalFormatting sqref="I714:N714 P712:Q715">
    <cfRule type="cellIs" dxfId="8200" priority="340" operator="lessThan">
      <formula>0</formula>
    </cfRule>
  </conditionalFormatting>
  <conditionalFormatting sqref="B716:N719">
    <cfRule type="cellIs" dxfId="8199" priority="339" operator="lessThan">
      <formula>0</formula>
    </cfRule>
  </conditionalFormatting>
  <conditionalFormatting sqref="I718:N718 P716:Q719">
    <cfRule type="cellIs" dxfId="8198" priority="338" operator="lessThan">
      <formula>0</formula>
    </cfRule>
  </conditionalFormatting>
  <conditionalFormatting sqref="P654">
    <cfRule type="cellIs" dxfId="8197" priority="337" operator="lessThan">
      <formula>0</formula>
    </cfRule>
  </conditionalFormatting>
  <conditionalFormatting sqref="Q466">
    <cfRule type="cellIs" dxfId="8196" priority="336" operator="lessThan">
      <formula>0</formula>
    </cfRule>
  </conditionalFormatting>
  <conditionalFormatting sqref="P466">
    <cfRule type="cellIs" dxfId="8195" priority="335" operator="lessThan">
      <formula>0</formula>
    </cfRule>
  </conditionalFormatting>
  <conditionalFormatting sqref="B466:N466">
    <cfRule type="cellIs" dxfId="8194" priority="334" operator="lessThan">
      <formula>0</formula>
    </cfRule>
  </conditionalFormatting>
  <conditionalFormatting sqref="B505:N505">
    <cfRule type="cellIs" dxfId="8193" priority="331" operator="lessThan">
      <formula>0</formula>
    </cfRule>
  </conditionalFormatting>
  <conditionalFormatting sqref="B513:N513">
    <cfRule type="cellIs" dxfId="8192" priority="328" operator="lessThan">
      <formula>0</formula>
    </cfRule>
  </conditionalFormatting>
  <conditionalFormatting sqref="B522:N522">
    <cfRule type="cellIs" dxfId="8191" priority="325" operator="lessThan">
      <formula>0</formula>
    </cfRule>
  </conditionalFormatting>
  <conditionalFormatting sqref="B530:N530">
    <cfRule type="cellIs" dxfId="8190" priority="322" operator="lessThan">
      <formula>0</formula>
    </cfRule>
  </conditionalFormatting>
  <conditionalFormatting sqref="B538:N538">
    <cfRule type="cellIs" dxfId="8189" priority="319" operator="lessThan">
      <formula>0</formula>
    </cfRule>
  </conditionalFormatting>
  <conditionalFormatting sqref="B553:N553">
    <cfRule type="cellIs" dxfId="8188" priority="316" operator="lessThan">
      <formula>0</formula>
    </cfRule>
  </conditionalFormatting>
  <conditionalFormatting sqref="B561:N561">
    <cfRule type="cellIs" dxfId="8187" priority="313" operator="lessThan">
      <formula>0</formula>
    </cfRule>
  </conditionalFormatting>
  <conditionalFormatting sqref="B590:N590">
    <cfRule type="cellIs" dxfId="8186" priority="310" operator="lessThan">
      <formula>0</formula>
    </cfRule>
  </conditionalFormatting>
  <conditionalFormatting sqref="O608">
    <cfRule type="cellIs" dxfId="8185" priority="51" operator="lessThan">
      <formula>0</formula>
    </cfRule>
  </conditionalFormatting>
  <conditionalFormatting sqref="O608">
    <cfRule type="cellIs" dxfId="8184" priority="52" operator="lessThan">
      <formula>0</formula>
    </cfRule>
  </conditionalFormatting>
  <conditionalFormatting sqref="O603">
    <cfRule type="cellIs" dxfId="8183" priority="55" operator="lessThan">
      <formula>0</formula>
    </cfRule>
  </conditionalFormatting>
  <conditionalFormatting sqref="O603">
    <cfRule type="cellIs" dxfId="8182" priority="56" operator="lessThan">
      <formula>0</formula>
    </cfRule>
  </conditionalFormatting>
  <conditionalFormatting sqref="O603">
    <cfRule type="cellIs" dxfId="8181" priority="57" operator="lessThan">
      <formula>0</formula>
    </cfRule>
  </conditionalFormatting>
  <conditionalFormatting sqref="O608">
    <cfRule type="cellIs" dxfId="8180" priority="50" operator="lessThan">
      <formula>0</formula>
    </cfRule>
  </conditionalFormatting>
  <conditionalFormatting sqref="P491:Q491">
    <cfRule type="cellIs" dxfId="8179" priority="309" operator="lessThan">
      <formula>0</formula>
    </cfRule>
  </conditionalFormatting>
  <conditionalFormatting sqref="Q492:Q496">
    <cfRule type="cellIs" dxfId="8178" priority="308" operator="lessThan">
      <formula>0</formula>
    </cfRule>
  </conditionalFormatting>
  <conditionalFormatting sqref="P492:P495">
    <cfRule type="cellIs" dxfId="8177" priority="307" operator="lessThan">
      <formula>0</formula>
    </cfRule>
  </conditionalFormatting>
  <conditionalFormatting sqref="P496">
    <cfRule type="cellIs" dxfId="8176" priority="306" operator="lessThan">
      <formula>0</formula>
    </cfRule>
  </conditionalFormatting>
  <conditionalFormatting sqref="P473:Q473 B473">
    <cfRule type="cellIs" dxfId="8175" priority="305" operator="lessThan">
      <formula>0</formula>
    </cfRule>
  </conditionalFormatting>
  <conditionalFormatting sqref="Q474:Q478">
    <cfRule type="cellIs" dxfId="8174" priority="304" operator="lessThan">
      <formula>0</formula>
    </cfRule>
  </conditionalFormatting>
  <conditionalFormatting sqref="P474:P477">
    <cfRule type="cellIs" dxfId="8173" priority="303" operator="lessThan">
      <formula>0</formula>
    </cfRule>
  </conditionalFormatting>
  <conditionalFormatting sqref="P478">
    <cfRule type="cellIs" dxfId="8172" priority="302" operator="lessThan">
      <formula>0</formula>
    </cfRule>
  </conditionalFormatting>
  <conditionalFormatting sqref="P479:Q479 B479">
    <cfRule type="cellIs" dxfId="8171" priority="301" operator="lessThan">
      <formula>0</formula>
    </cfRule>
  </conditionalFormatting>
  <conditionalFormatting sqref="Q480:Q484">
    <cfRule type="cellIs" dxfId="8170" priority="300" operator="lessThan">
      <formula>0</formula>
    </cfRule>
  </conditionalFormatting>
  <conditionalFormatting sqref="P480:P483">
    <cfRule type="cellIs" dxfId="8169" priority="299" operator="lessThan">
      <formula>0</formula>
    </cfRule>
  </conditionalFormatting>
  <conditionalFormatting sqref="P484">
    <cfRule type="cellIs" dxfId="8168" priority="298" operator="lessThan">
      <formula>0</formula>
    </cfRule>
  </conditionalFormatting>
  <conditionalFormatting sqref="P485:Q485 B485">
    <cfRule type="cellIs" dxfId="8167" priority="297" operator="lessThan">
      <formula>0</formula>
    </cfRule>
  </conditionalFormatting>
  <conditionalFormatting sqref="Q486:Q490">
    <cfRule type="cellIs" dxfId="8166" priority="296" operator="lessThan">
      <formula>0</formula>
    </cfRule>
  </conditionalFormatting>
  <conditionalFormatting sqref="P486:P489">
    <cfRule type="cellIs" dxfId="8165" priority="295" operator="lessThan">
      <formula>0</formula>
    </cfRule>
  </conditionalFormatting>
  <conditionalFormatting sqref="P490">
    <cfRule type="cellIs" dxfId="816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163" priority="291" operator="lessThan">
      <formula>0</formula>
    </cfRule>
  </conditionalFormatting>
  <conditionalFormatting sqref="O348">
    <cfRule type="cellIs" dxfId="8162" priority="290" operator="lessThan">
      <formula>0</formula>
    </cfRule>
  </conditionalFormatting>
  <conditionalFormatting sqref="O348">
    <cfRule type="cellIs" dxfId="8161" priority="289" operator="lessThan">
      <formula>0</formula>
    </cfRule>
  </conditionalFormatting>
  <conditionalFormatting sqref="O351:O354">
    <cfRule type="cellIs" dxfId="8160" priority="288" operator="lessThan">
      <formula>0</formula>
    </cfRule>
  </conditionalFormatting>
  <conditionalFormatting sqref="O363:O364">
    <cfRule type="cellIs" dxfId="8159" priority="287" operator="lessThan">
      <formula>0</formula>
    </cfRule>
  </conditionalFormatting>
  <conditionalFormatting sqref="O369:O370">
    <cfRule type="cellIs" dxfId="8158" priority="286" operator="lessThan">
      <formula>0</formula>
    </cfRule>
  </conditionalFormatting>
  <conditionalFormatting sqref="O375:O376">
    <cfRule type="cellIs" dxfId="8157" priority="285" operator="lessThan">
      <formula>0</formula>
    </cfRule>
  </conditionalFormatting>
  <conditionalFormatting sqref="O381:O383">
    <cfRule type="cellIs" dxfId="8156" priority="284" operator="lessThan">
      <formula>0</formula>
    </cfRule>
  </conditionalFormatting>
  <conditionalFormatting sqref="O355">
    <cfRule type="cellIs" dxfId="8155" priority="283" operator="lessThan">
      <formula>0</formula>
    </cfRule>
  </conditionalFormatting>
  <conditionalFormatting sqref="O593:O595">
    <cfRule type="cellIs" dxfId="8154" priority="281" operator="lessThan">
      <formula>0</formula>
    </cfRule>
  </conditionalFormatting>
  <conditionalFormatting sqref="O593:O595">
    <cfRule type="cellIs" dxfId="8153" priority="282" operator="lessThan">
      <formula>0</formula>
    </cfRule>
  </conditionalFormatting>
  <conditionalFormatting sqref="O601:O602 O599">
    <cfRule type="cellIs" dxfId="8152" priority="280" operator="lessThan">
      <formula>0</formula>
    </cfRule>
  </conditionalFormatting>
  <conditionalFormatting sqref="O621:O624">
    <cfRule type="cellIs" dxfId="8151" priority="275" operator="lessThan">
      <formula>0</formula>
    </cfRule>
  </conditionalFormatting>
  <conditionalFormatting sqref="O621:O624">
    <cfRule type="cellIs" dxfId="8150" priority="276" operator="lessThan">
      <formula>0</formula>
    </cfRule>
  </conditionalFormatting>
  <conditionalFormatting sqref="O626:O629">
    <cfRule type="cellIs" dxfId="8149" priority="274" operator="lessThan">
      <formula>0</formula>
    </cfRule>
  </conditionalFormatting>
  <conditionalFormatting sqref="O611:O614">
    <cfRule type="cellIs" dxfId="8148" priority="269" operator="lessThan">
      <formula>0</formula>
    </cfRule>
  </conditionalFormatting>
  <conditionalFormatting sqref="O611:O614">
    <cfRule type="cellIs" dxfId="8147" priority="270" operator="lessThan">
      <formula>0</formula>
    </cfRule>
  </conditionalFormatting>
  <conditionalFormatting sqref="O650 O663 O655:O661 O642:O645 O652:O653 O672:O675 O708:O711 O665:O670">
    <cfRule type="cellIs" dxfId="8146" priority="268" operator="lessThan">
      <formula>0</formula>
    </cfRule>
  </conditionalFormatting>
  <conditionalFormatting sqref="O674">
    <cfRule type="cellIs" dxfId="8145" priority="267" operator="lessThan">
      <formula>0</formula>
    </cfRule>
  </conditionalFormatting>
  <conditionalFormatting sqref="O647">
    <cfRule type="cellIs" dxfId="8144" priority="266" operator="lessThan">
      <formula>0</formula>
    </cfRule>
  </conditionalFormatting>
  <conditionalFormatting sqref="O393">
    <cfRule type="cellIs" dxfId="8143" priority="245" operator="lessThan">
      <formula>0</formula>
    </cfRule>
  </conditionalFormatting>
  <conditionalFormatting sqref="O390">
    <cfRule type="cellIs" dxfId="8142" priority="250" operator="lessThan">
      <formula>0</formula>
    </cfRule>
  </conditionalFormatting>
  <conditionalFormatting sqref="O393">
    <cfRule type="cellIs" dxfId="8141" priority="248" operator="lessThan">
      <formula>0</formula>
    </cfRule>
  </conditionalFormatting>
  <conditionalFormatting sqref="O378">
    <cfRule type="cellIs" dxfId="8140" priority="260" operator="lessThan">
      <formula>0</formula>
    </cfRule>
  </conditionalFormatting>
  <conditionalFormatting sqref="O372">
    <cfRule type="cellIs" dxfId="8139" priority="261" operator="lessThan">
      <formula>0</formula>
    </cfRule>
  </conditionalFormatting>
  <conditionalFormatting sqref="O384">
    <cfRule type="cellIs" dxfId="8138" priority="259" operator="lessThan">
      <formula>0</formula>
    </cfRule>
  </conditionalFormatting>
  <conditionalFormatting sqref="O387">
    <cfRule type="cellIs" dxfId="8137" priority="254" operator="lessThan">
      <formula>0</formula>
    </cfRule>
  </conditionalFormatting>
  <conditionalFormatting sqref="O387">
    <cfRule type="cellIs" dxfId="8136" priority="253" operator="lessThan">
      <formula>0</formula>
    </cfRule>
  </conditionalFormatting>
  <conditionalFormatting sqref="O387">
    <cfRule type="cellIs" dxfId="8135" priority="252" operator="lessThan">
      <formula>0</formula>
    </cfRule>
  </conditionalFormatting>
  <conditionalFormatting sqref="O387">
    <cfRule type="cellIs" dxfId="8134" priority="251" operator="lessThan">
      <formula>0</formula>
    </cfRule>
  </conditionalFormatting>
  <conditionalFormatting sqref="O393">
    <cfRule type="cellIs" dxfId="8133" priority="246" operator="lessThan">
      <formula>0</formula>
    </cfRule>
  </conditionalFormatting>
  <conditionalFormatting sqref="O393">
    <cfRule type="cellIs" dxfId="8132" priority="249" operator="lessThan">
      <formula>0</formula>
    </cfRule>
  </conditionalFormatting>
  <conditionalFormatting sqref="O393">
    <cfRule type="cellIs" dxfId="8131" priority="244" operator="lessThan">
      <formula>0</formula>
    </cfRule>
  </conditionalFormatting>
  <conditionalFormatting sqref="O393">
    <cfRule type="cellIs" dxfId="8130" priority="247" operator="lessThan">
      <formula>0</formula>
    </cfRule>
  </conditionalFormatting>
  <conditionalFormatting sqref="O393">
    <cfRule type="cellIs" dxfId="8129" priority="242" operator="lessThan">
      <formula>0</formula>
    </cfRule>
  </conditionalFormatting>
  <conditionalFormatting sqref="O393">
    <cfRule type="cellIs" dxfId="8128" priority="243" operator="lessThan">
      <formula>0</formula>
    </cfRule>
  </conditionalFormatting>
  <conditionalFormatting sqref="O399">
    <cfRule type="cellIs" dxfId="8127" priority="240" operator="lessThan">
      <formula>0</formula>
    </cfRule>
  </conditionalFormatting>
  <conditionalFormatting sqref="O396">
    <cfRule type="cellIs" dxfId="8126" priority="241" operator="lessThan">
      <formula>0</formula>
    </cfRule>
  </conditionalFormatting>
  <conditionalFormatting sqref="O399">
    <cfRule type="cellIs" dxfId="8125" priority="239" operator="lessThan">
      <formula>0</formula>
    </cfRule>
  </conditionalFormatting>
  <conditionalFormatting sqref="O399">
    <cfRule type="cellIs" dxfId="8124" priority="238" operator="lessThan">
      <formula>0</formula>
    </cfRule>
  </conditionalFormatting>
  <conditionalFormatting sqref="O399">
    <cfRule type="cellIs" dxfId="8123" priority="237" operator="lessThan">
      <formula>0</formula>
    </cfRule>
  </conditionalFormatting>
  <conditionalFormatting sqref="O399">
    <cfRule type="cellIs" dxfId="8122" priority="236" operator="lessThan">
      <formula>0</formula>
    </cfRule>
  </conditionalFormatting>
  <conditionalFormatting sqref="O399">
    <cfRule type="cellIs" dxfId="8121" priority="235" operator="lessThan">
      <formula>0</formula>
    </cfRule>
  </conditionalFormatting>
  <conditionalFormatting sqref="O399">
    <cfRule type="cellIs" dxfId="8120" priority="234" operator="lessThan">
      <formula>0</formula>
    </cfRule>
  </conditionalFormatting>
  <conditionalFormatting sqref="O399">
    <cfRule type="cellIs" dxfId="8119" priority="233" operator="lessThan">
      <formula>0</formula>
    </cfRule>
  </conditionalFormatting>
  <conditionalFormatting sqref="O402">
    <cfRule type="cellIs" dxfId="8118" priority="232" operator="lessThan">
      <formula>0</formula>
    </cfRule>
  </conditionalFormatting>
  <conditionalFormatting sqref="O355">
    <cfRule type="cellIs" dxfId="8117" priority="231" operator="lessThan">
      <formula>0</formula>
    </cfRule>
  </conditionalFormatting>
  <conditionalFormatting sqref="O361">
    <cfRule type="cellIs" dxfId="8116" priority="230" operator="lessThan">
      <formula>0</formula>
    </cfRule>
  </conditionalFormatting>
  <conditionalFormatting sqref="O361">
    <cfRule type="cellIs" dxfId="8115" priority="229" operator="lessThan">
      <formula>0</formula>
    </cfRule>
  </conditionalFormatting>
  <conditionalFormatting sqref="O367">
    <cfRule type="cellIs" dxfId="8114" priority="228" operator="lessThan">
      <formula>0</formula>
    </cfRule>
  </conditionalFormatting>
  <conditionalFormatting sqref="O367">
    <cfRule type="cellIs" dxfId="8113" priority="227" operator="lessThan">
      <formula>0</formula>
    </cfRule>
  </conditionalFormatting>
  <conditionalFormatting sqref="O373">
    <cfRule type="cellIs" dxfId="8112" priority="226" operator="lessThan">
      <formula>0</formula>
    </cfRule>
  </conditionalFormatting>
  <conditionalFormatting sqref="O373">
    <cfRule type="cellIs" dxfId="8111" priority="225" operator="lessThan">
      <formula>0</formula>
    </cfRule>
  </conditionalFormatting>
  <conditionalFormatting sqref="O379">
    <cfRule type="cellIs" dxfId="8110" priority="224" operator="lessThan">
      <formula>0</formula>
    </cfRule>
  </conditionalFormatting>
  <conditionalFormatting sqref="O379">
    <cfRule type="cellIs" dxfId="8109" priority="223" operator="lessThan">
      <formula>0</formula>
    </cfRule>
  </conditionalFormatting>
  <conditionalFormatting sqref="O385">
    <cfRule type="cellIs" dxfId="8108" priority="222" operator="lessThan">
      <formula>0</formula>
    </cfRule>
  </conditionalFormatting>
  <conditionalFormatting sqref="O385">
    <cfRule type="cellIs" dxfId="8107" priority="221" operator="lessThan">
      <formula>0</formula>
    </cfRule>
  </conditionalFormatting>
  <conditionalFormatting sqref="O391">
    <cfRule type="cellIs" dxfId="8106" priority="220" operator="lessThan">
      <formula>0</formula>
    </cfRule>
  </conditionalFormatting>
  <conditionalFormatting sqref="O391">
    <cfRule type="cellIs" dxfId="8105" priority="219" operator="lessThan">
      <formula>0</formula>
    </cfRule>
  </conditionalFormatting>
  <conditionalFormatting sqref="O397">
    <cfRule type="cellIs" dxfId="8104" priority="218" operator="lessThan">
      <formula>0</formula>
    </cfRule>
  </conditionalFormatting>
  <conditionalFormatting sqref="O397">
    <cfRule type="cellIs" dxfId="8103" priority="217" operator="lessThan">
      <formula>0</formula>
    </cfRule>
  </conditionalFormatting>
  <conditionalFormatting sqref="O405">
    <cfRule type="cellIs" dxfId="8102" priority="216" operator="lessThan">
      <formula>0</formula>
    </cfRule>
  </conditionalFormatting>
  <conditionalFormatting sqref="O405">
    <cfRule type="cellIs" dxfId="8101" priority="214" operator="lessThan">
      <formula>0</formula>
    </cfRule>
  </conditionalFormatting>
  <conditionalFormatting sqref="O405">
    <cfRule type="cellIs" dxfId="8100" priority="213" operator="lessThan">
      <formula>0</formula>
    </cfRule>
  </conditionalFormatting>
  <conditionalFormatting sqref="O405">
    <cfRule type="cellIs" dxfId="8099" priority="212" operator="lessThan">
      <formula>0</formula>
    </cfRule>
  </conditionalFormatting>
  <conditionalFormatting sqref="O405">
    <cfRule type="cellIs" dxfId="8098" priority="211" operator="lessThan">
      <formula>0</formula>
    </cfRule>
  </conditionalFormatting>
  <conditionalFormatting sqref="O405">
    <cfRule type="cellIs" dxfId="8097" priority="210" operator="lessThan">
      <formula>0</formula>
    </cfRule>
  </conditionalFormatting>
  <conditionalFormatting sqref="O405">
    <cfRule type="cellIs" dxfId="8096" priority="209" operator="lessThan">
      <formula>0</formula>
    </cfRule>
  </conditionalFormatting>
  <conditionalFormatting sqref="O408">
    <cfRule type="cellIs" dxfId="8095" priority="208" operator="lessThan">
      <formula>0</formula>
    </cfRule>
  </conditionalFormatting>
  <conditionalFormatting sqref="O409">
    <cfRule type="cellIs" dxfId="8094" priority="207" operator="lessThan">
      <formula>0</formula>
    </cfRule>
  </conditionalFormatting>
  <conditionalFormatting sqref="O409">
    <cfRule type="cellIs" dxfId="8093" priority="206" operator="lessThan">
      <formula>0</formula>
    </cfRule>
  </conditionalFormatting>
  <conditionalFormatting sqref="O411">
    <cfRule type="cellIs" dxfId="8092" priority="205" operator="lessThan">
      <formula>0</formula>
    </cfRule>
  </conditionalFormatting>
  <conditionalFormatting sqref="O411">
    <cfRule type="cellIs" dxfId="8091" priority="204" operator="lessThan">
      <formula>0</formula>
    </cfRule>
  </conditionalFormatting>
  <conditionalFormatting sqref="O411">
    <cfRule type="cellIs" dxfId="8090" priority="203" operator="lessThan">
      <formula>0</formula>
    </cfRule>
  </conditionalFormatting>
  <conditionalFormatting sqref="O411">
    <cfRule type="cellIs" dxfId="8089" priority="202" operator="lessThan">
      <formula>0</formula>
    </cfRule>
  </conditionalFormatting>
  <conditionalFormatting sqref="O411">
    <cfRule type="cellIs" dxfId="8088" priority="201" operator="lessThan">
      <formula>0</formula>
    </cfRule>
  </conditionalFormatting>
  <conditionalFormatting sqref="O411">
    <cfRule type="cellIs" dxfId="8087" priority="200" operator="lessThan">
      <formula>0</formula>
    </cfRule>
  </conditionalFormatting>
  <conditionalFormatting sqref="O411">
    <cfRule type="cellIs" dxfId="8086" priority="199" operator="lessThan">
      <formula>0</formula>
    </cfRule>
  </conditionalFormatting>
  <conditionalFormatting sqref="O411">
    <cfRule type="cellIs" dxfId="8085" priority="198" operator="lessThan">
      <formula>0</formula>
    </cfRule>
  </conditionalFormatting>
  <conditionalFormatting sqref="O414">
    <cfRule type="cellIs" dxfId="8084" priority="197" operator="lessThan">
      <formula>0</formula>
    </cfRule>
  </conditionalFormatting>
  <conditionalFormatting sqref="O415">
    <cfRule type="cellIs" dxfId="8083" priority="196" operator="lessThan">
      <formula>0</formula>
    </cfRule>
  </conditionalFormatting>
  <conditionalFormatting sqref="O415">
    <cfRule type="cellIs" dxfId="8082" priority="195" operator="lessThan">
      <formula>0</formula>
    </cfRule>
  </conditionalFormatting>
  <conditionalFormatting sqref="O417">
    <cfRule type="cellIs" dxfId="8081" priority="194" operator="lessThan">
      <formula>0</formula>
    </cfRule>
  </conditionalFormatting>
  <conditionalFormatting sqref="O417">
    <cfRule type="cellIs" dxfId="8080" priority="193" operator="lessThan">
      <formula>0</formula>
    </cfRule>
  </conditionalFormatting>
  <conditionalFormatting sqref="O417">
    <cfRule type="cellIs" dxfId="8079" priority="192" operator="lessThan">
      <formula>0</formula>
    </cfRule>
  </conditionalFormatting>
  <conditionalFormatting sqref="O417">
    <cfRule type="cellIs" dxfId="8078" priority="191" operator="lessThan">
      <formula>0</formula>
    </cfRule>
  </conditionalFormatting>
  <conditionalFormatting sqref="O417">
    <cfRule type="cellIs" dxfId="8077" priority="190" operator="lessThan">
      <formula>0</formula>
    </cfRule>
  </conditionalFormatting>
  <conditionalFormatting sqref="O417">
    <cfRule type="cellIs" dxfId="8076" priority="189" operator="lessThan">
      <formula>0</formula>
    </cfRule>
  </conditionalFormatting>
  <conditionalFormatting sqref="O417">
    <cfRule type="cellIs" dxfId="8075" priority="188" operator="lessThan">
      <formula>0</formula>
    </cfRule>
  </conditionalFormatting>
  <conditionalFormatting sqref="O417">
    <cfRule type="cellIs" dxfId="8074" priority="187" operator="lessThan">
      <formula>0</formula>
    </cfRule>
  </conditionalFormatting>
  <conditionalFormatting sqref="O420">
    <cfRule type="cellIs" dxfId="8073" priority="186" operator="lessThan">
      <formula>0</formula>
    </cfRule>
  </conditionalFormatting>
  <conditionalFormatting sqref="O421">
    <cfRule type="cellIs" dxfId="8072" priority="185" operator="lessThan">
      <formula>0</formula>
    </cfRule>
  </conditionalFormatting>
  <conditionalFormatting sqref="O421">
    <cfRule type="cellIs" dxfId="8071" priority="184" operator="lessThan">
      <formula>0</formula>
    </cfRule>
  </conditionalFormatting>
  <conditionalFormatting sqref="O423">
    <cfRule type="cellIs" dxfId="8070" priority="183" operator="lessThan">
      <formula>0</formula>
    </cfRule>
  </conditionalFormatting>
  <conditionalFormatting sqref="O423">
    <cfRule type="cellIs" dxfId="8069" priority="182" operator="lessThan">
      <formula>0</formula>
    </cfRule>
  </conditionalFormatting>
  <conditionalFormatting sqref="O423">
    <cfRule type="cellIs" dxfId="8068" priority="181" operator="lessThan">
      <formula>0</formula>
    </cfRule>
  </conditionalFormatting>
  <conditionalFormatting sqref="O423">
    <cfRule type="cellIs" dxfId="8067" priority="180" operator="lessThan">
      <formula>0</formula>
    </cfRule>
  </conditionalFormatting>
  <conditionalFormatting sqref="O423">
    <cfRule type="cellIs" dxfId="8066" priority="179" operator="lessThan">
      <formula>0</formula>
    </cfRule>
  </conditionalFormatting>
  <conditionalFormatting sqref="O423">
    <cfRule type="cellIs" dxfId="8065" priority="178" operator="lessThan">
      <formula>0</formula>
    </cfRule>
  </conditionalFormatting>
  <conditionalFormatting sqref="O423">
    <cfRule type="cellIs" dxfId="8064" priority="177" operator="lessThan">
      <formula>0</formula>
    </cfRule>
  </conditionalFormatting>
  <conditionalFormatting sqref="O423">
    <cfRule type="cellIs" dxfId="8063" priority="176" operator="lessThan">
      <formula>0</formula>
    </cfRule>
  </conditionalFormatting>
  <conditionalFormatting sqref="O426">
    <cfRule type="cellIs" dxfId="8062" priority="175" operator="lessThan">
      <formula>0</formula>
    </cfRule>
  </conditionalFormatting>
  <conditionalFormatting sqref="O427">
    <cfRule type="cellIs" dxfId="8061" priority="174" operator="lessThan">
      <formula>0</formula>
    </cfRule>
  </conditionalFormatting>
  <conditionalFormatting sqref="O427">
    <cfRule type="cellIs" dxfId="8060" priority="173" operator="lessThan">
      <formula>0</formula>
    </cfRule>
  </conditionalFormatting>
  <conditionalFormatting sqref="O429">
    <cfRule type="cellIs" dxfId="8059" priority="172" operator="lessThan">
      <formula>0</formula>
    </cfRule>
  </conditionalFormatting>
  <conditionalFormatting sqref="O429">
    <cfRule type="cellIs" dxfId="8058" priority="171" operator="lessThan">
      <formula>0</formula>
    </cfRule>
  </conditionalFormatting>
  <conditionalFormatting sqref="O429">
    <cfRule type="cellIs" dxfId="8057" priority="170" operator="lessThan">
      <formula>0</formula>
    </cfRule>
  </conditionalFormatting>
  <conditionalFormatting sqref="O429">
    <cfRule type="cellIs" dxfId="8056" priority="169" operator="lessThan">
      <formula>0</formula>
    </cfRule>
  </conditionalFormatting>
  <conditionalFormatting sqref="O429">
    <cfRule type="cellIs" dxfId="8055" priority="168" operator="lessThan">
      <formula>0</formula>
    </cfRule>
  </conditionalFormatting>
  <conditionalFormatting sqref="O429">
    <cfRule type="cellIs" dxfId="8054" priority="167" operator="lessThan">
      <formula>0</formula>
    </cfRule>
  </conditionalFormatting>
  <conditionalFormatting sqref="O429">
    <cfRule type="cellIs" dxfId="8053" priority="166" operator="lessThan">
      <formula>0</formula>
    </cfRule>
  </conditionalFormatting>
  <conditionalFormatting sqref="O429">
    <cfRule type="cellIs" dxfId="8052" priority="165" operator="lessThan">
      <formula>0</formula>
    </cfRule>
  </conditionalFormatting>
  <conditionalFormatting sqref="O432">
    <cfRule type="cellIs" dxfId="8051" priority="164" operator="lessThan">
      <formula>0</formula>
    </cfRule>
  </conditionalFormatting>
  <conditionalFormatting sqref="O435">
    <cfRule type="cellIs" dxfId="8050" priority="163" operator="lessThan">
      <formula>0</formula>
    </cfRule>
  </conditionalFormatting>
  <conditionalFormatting sqref="O435">
    <cfRule type="cellIs" dxfId="8049" priority="162" operator="lessThan">
      <formula>0</formula>
    </cfRule>
  </conditionalFormatting>
  <conditionalFormatting sqref="O435">
    <cfRule type="cellIs" dxfId="8048" priority="161" operator="lessThan">
      <formula>0</formula>
    </cfRule>
  </conditionalFormatting>
  <conditionalFormatting sqref="O435">
    <cfRule type="cellIs" dxfId="8047" priority="160" operator="lessThan">
      <formula>0</formula>
    </cfRule>
  </conditionalFormatting>
  <conditionalFormatting sqref="O435">
    <cfRule type="cellIs" dxfId="8046" priority="159" operator="lessThan">
      <formula>0</formula>
    </cfRule>
  </conditionalFormatting>
  <conditionalFormatting sqref="O435">
    <cfRule type="cellIs" dxfId="8045" priority="158" operator="lessThan">
      <formula>0</formula>
    </cfRule>
  </conditionalFormatting>
  <conditionalFormatting sqref="O435">
    <cfRule type="cellIs" dxfId="8044" priority="157" operator="lessThan">
      <formula>0</formula>
    </cfRule>
  </conditionalFormatting>
  <conditionalFormatting sqref="O435">
    <cfRule type="cellIs" dxfId="8043" priority="156" operator="lessThan">
      <formula>0</formula>
    </cfRule>
  </conditionalFormatting>
  <conditionalFormatting sqref="O438">
    <cfRule type="cellIs" dxfId="8042" priority="155" operator="lessThan">
      <formula>0</formula>
    </cfRule>
  </conditionalFormatting>
  <conditionalFormatting sqref="O439">
    <cfRule type="cellIs" dxfId="8041" priority="154" operator="lessThan">
      <formula>0</formula>
    </cfRule>
  </conditionalFormatting>
  <conditionalFormatting sqref="O439">
    <cfRule type="cellIs" dxfId="8040" priority="153" operator="lessThan">
      <formula>0</formula>
    </cfRule>
  </conditionalFormatting>
  <conditionalFormatting sqref="O441">
    <cfRule type="cellIs" dxfId="8039" priority="152" operator="lessThan">
      <formula>0</formula>
    </cfRule>
  </conditionalFormatting>
  <conditionalFormatting sqref="O441">
    <cfRule type="cellIs" dxfId="8038" priority="151" operator="lessThan">
      <formula>0</formula>
    </cfRule>
  </conditionalFormatting>
  <conditionalFormatting sqref="O441">
    <cfRule type="cellIs" dxfId="8037" priority="150" operator="lessThan">
      <formula>0</formula>
    </cfRule>
  </conditionalFormatting>
  <conditionalFormatting sqref="O441">
    <cfRule type="cellIs" dxfId="8036" priority="149" operator="lessThan">
      <formula>0</formula>
    </cfRule>
  </conditionalFormatting>
  <conditionalFormatting sqref="O441">
    <cfRule type="cellIs" dxfId="8035" priority="148" operator="lessThan">
      <formula>0</formula>
    </cfRule>
  </conditionalFormatting>
  <conditionalFormatting sqref="O441">
    <cfRule type="cellIs" dxfId="8034" priority="147" operator="lessThan">
      <formula>0</formula>
    </cfRule>
  </conditionalFormatting>
  <conditionalFormatting sqref="O441">
    <cfRule type="cellIs" dxfId="8033" priority="146" operator="lessThan">
      <formula>0</formula>
    </cfRule>
  </conditionalFormatting>
  <conditionalFormatting sqref="O441">
    <cfRule type="cellIs" dxfId="8032" priority="145" operator="lessThan">
      <formula>0</formula>
    </cfRule>
  </conditionalFormatting>
  <conditionalFormatting sqref="O444">
    <cfRule type="cellIs" dxfId="8031" priority="144" operator="lessThan">
      <formula>0</formula>
    </cfRule>
  </conditionalFormatting>
  <conditionalFormatting sqref="O445">
    <cfRule type="cellIs" dxfId="8030" priority="143" operator="lessThan">
      <formula>0</formula>
    </cfRule>
  </conditionalFormatting>
  <conditionalFormatting sqref="O445">
    <cfRule type="cellIs" dxfId="8029" priority="142" operator="lessThan">
      <formula>0</formula>
    </cfRule>
  </conditionalFormatting>
  <conditionalFormatting sqref="O448">
    <cfRule type="cellIs" dxfId="8028" priority="141" operator="lessThan">
      <formula>0</formula>
    </cfRule>
  </conditionalFormatting>
  <conditionalFormatting sqref="O448">
    <cfRule type="cellIs" dxfId="8027" priority="140" operator="lessThan">
      <formula>0</formula>
    </cfRule>
  </conditionalFormatting>
  <conditionalFormatting sqref="O448">
    <cfRule type="cellIs" dxfId="8026" priority="139" operator="lessThan">
      <formula>0</formula>
    </cfRule>
  </conditionalFormatting>
  <conditionalFormatting sqref="O448">
    <cfRule type="cellIs" dxfId="8025" priority="138" operator="lessThan">
      <formula>0</formula>
    </cfRule>
  </conditionalFormatting>
  <conditionalFormatting sqref="O448">
    <cfRule type="cellIs" dxfId="8024" priority="137" operator="lessThan">
      <formula>0</formula>
    </cfRule>
  </conditionalFormatting>
  <conditionalFormatting sqref="O448">
    <cfRule type="cellIs" dxfId="8023" priority="136" operator="lessThan">
      <formula>0</formula>
    </cfRule>
  </conditionalFormatting>
  <conditionalFormatting sqref="O448">
    <cfRule type="cellIs" dxfId="8022" priority="135" operator="lessThan">
      <formula>0</formula>
    </cfRule>
  </conditionalFormatting>
  <conditionalFormatting sqref="O448">
    <cfRule type="cellIs" dxfId="8021" priority="134" operator="lessThan">
      <formula>0</formula>
    </cfRule>
  </conditionalFormatting>
  <conditionalFormatting sqref="O451">
    <cfRule type="cellIs" dxfId="8020" priority="133" operator="lessThan">
      <formula>0</formula>
    </cfRule>
  </conditionalFormatting>
  <conditionalFormatting sqref="O452">
    <cfRule type="cellIs" dxfId="8019" priority="132" operator="lessThan">
      <formula>0</formula>
    </cfRule>
  </conditionalFormatting>
  <conditionalFormatting sqref="O452">
    <cfRule type="cellIs" dxfId="8018" priority="131" operator="lessThan">
      <formula>0</formula>
    </cfRule>
  </conditionalFormatting>
  <conditionalFormatting sqref="O454">
    <cfRule type="cellIs" dxfId="8017" priority="130" operator="lessThan">
      <formula>0</formula>
    </cfRule>
  </conditionalFormatting>
  <conditionalFormatting sqref="O454">
    <cfRule type="cellIs" dxfId="8016" priority="129" operator="lessThan">
      <formula>0</formula>
    </cfRule>
  </conditionalFormatting>
  <conditionalFormatting sqref="O454">
    <cfRule type="cellIs" dxfId="8015" priority="128" operator="lessThan">
      <formula>0</formula>
    </cfRule>
  </conditionalFormatting>
  <conditionalFormatting sqref="O454">
    <cfRule type="cellIs" dxfId="8014" priority="127" operator="lessThan">
      <formula>0</formula>
    </cfRule>
  </conditionalFormatting>
  <conditionalFormatting sqref="O454">
    <cfRule type="cellIs" dxfId="8013" priority="126" operator="lessThan">
      <formula>0</formula>
    </cfRule>
  </conditionalFormatting>
  <conditionalFormatting sqref="O454">
    <cfRule type="cellIs" dxfId="8012" priority="125" operator="lessThan">
      <formula>0</formula>
    </cfRule>
  </conditionalFormatting>
  <conditionalFormatting sqref="O454">
    <cfRule type="cellIs" dxfId="8011" priority="124" operator="lessThan">
      <formula>0</formula>
    </cfRule>
  </conditionalFormatting>
  <conditionalFormatting sqref="O454">
    <cfRule type="cellIs" dxfId="8010" priority="123" operator="lessThan">
      <formula>0</formula>
    </cfRule>
  </conditionalFormatting>
  <conditionalFormatting sqref="O457">
    <cfRule type="cellIs" dxfId="8009" priority="122" operator="lessThan">
      <formula>0</formula>
    </cfRule>
  </conditionalFormatting>
  <conditionalFormatting sqref="O458">
    <cfRule type="cellIs" dxfId="8008" priority="121" operator="lessThan">
      <formula>0</formula>
    </cfRule>
  </conditionalFormatting>
  <conditionalFormatting sqref="O458">
    <cfRule type="cellIs" dxfId="8007" priority="120" operator="lessThan">
      <formula>0</formula>
    </cfRule>
  </conditionalFormatting>
  <conditionalFormatting sqref="O461:O464">
    <cfRule type="cellIs" dxfId="8006" priority="119" operator="lessThan">
      <formula>0</formula>
    </cfRule>
  </conditionalFormatting>
  <conditionalFormatting sqref="O461:O464">
    <cfRule type="expression" dxfId="8005" priority="117">
      <formula>O461/N461&gt;1</formula>
    </cfRule>
    <cfRule type="expression" dxfId="8004" priority="118">
      <formula>O461/N461&lt;1</formula>
    </cfRule>
  </conditionalFormatting>
  <conditionalFormatting sqref="O552 O560 O575 O589">
    <cfRule type="expression" dxfId="8003" priority="115">
      <formula>O552/#REF!&gt;1</formula>
    </cfRule>
    <cfRule type="expression" dxfId="8002" priority="116">
      <formula>O552/#REF!&lt;1</formula>
    </cfRule>
  </conditionalFormatting>
  <conditionalFormatting sqref="O512">
    <cfRule type="cellIs" dxfId="8001" priority="114" operator="lessThan">
      <formula>0</formula>
    </cfRule>
  </conditionalFormatting>
  <conditionalFormatting sqref="O512">
    <cfRule type="expression" dxfId="8000" priority="112">
      <formula>O512/N512&gt;1</formula>
    </cfRule>
    <cfRule type="expression" dxfId="7999" priority="113">
      <formula>O512/N512&lt;1</formula>
    </cfRule>
  </conditionalFormatting>
  <conditionalFormatting sqref="O596">
    <cfRule type="cellIs" dxfId="7998" priority="111" operator="lessThan">
      <formula>0</formula>
    </cfRule>
  </conditionalFormatting>
  <conditionalFormatting sqref="O600">
    <cfRule type="cellIs" dxfId="7997" priority="110" operator="lessThan">
      <formula>0</formula>
    </cfRule>
  </conditionalFormatting>
  <conditionalFormatting sqref="O600">
    <cfRule type="cellIs" dxfId="7996" priority="109" operator="lessThan">
      <formula>0</formula>
    </cfRule>
  </conditionalFormatting>
  <conditionalFormatting sqref="O710">
    <cfRule type="cellIs" dxfId="7995" priority="108" operator="lessThan">
      <formula>0</formula>
    </cfRule>
  </conditionalFormatting>
  <conditionalFormatting sqref="O654 O651 O648:O649 O632:O634">
    <cfRule type="expression" dxfId="7994" priority="95">
      <formula>O632/N632&gt;1</formula>
    </cfRule>
    <cfRule type="expression" dxfId="7993" priority="96">
      <formula>O632/N632&lt;1</formula>
    </cfRule>
  </conditionalFormatting>
  <conditionalFormatting sqref="O507:O510">
    <cfRule type="cellIs" dxfId="7992" priority="107" operator="lessThan">
      <formula>0</formula>
    </cfRule>
  </conditionalFormatting>
  <conditionalFormatting sqref="O507:O510">
    <cfRule type="expression" dxfId="7991" priority="105">
      <formula>O507/N507&gt;1</formula>
    </cfRule>
    <cfRule type="expression" dxfId="7990" priority="106">
      <formula>O507/N507&lt;1</formula>
    </cfRule>
  </conditionalFormatting>
  <conditionalFormatting sqref="O588 O574 O559 O551">
    <cfRule type="cellIs" dxfId="7989" priority="104" operator="lessThan">
      <formula>0</formula>
    </cfRule>
  </conditionalFormatting>
  <conditionalFormatting sqref="O584:O587 O570:O573 O555:O558 O547:O550">
    <cfRule type="cellIs" dxfId="7988" priority="103" operator="lessThan">
      <formula>0</formula>
    </cfRule>
  </conditionalFormatting>
  <conditionalFormatting sqref="O584:O587 O570:O573 O555:O558 O547:O550">
    <cfRule type="expression" dxfId="7987" priority="101">
      <formula>O547/N547&gt;1</formula>
    </cfRule>
    <cfRule type="expression" dxfId="7986" priority="102">
      <formula>O547/N547&lt;1</formula>
    </cfRule>
  </conditionalFormatting>
  <conditionalFormatting sqref="O588 O574 O559 O551">
    <cfRule type="cellIs" dxfId="7985" priority="100" operator="lessThan">
      <formula>0</formula>
    </cfRule>
  </conditionalFormatting>
  <conditionalFormatting sqref="O588 O574 O559 O551">
    <cfRule type="expression" dxfId="7984" priority="98">
      <formula>O551/N551&gt;1</formula>
    </cfRule>
    <cfRule type="expression" dxfId="7983" priority="99">
      <formula>O551/N551&lt;1</formula>
    </cfRule>
  </conditionalFormatting>
  <conditionalFormatting sqref="O654 O651 O648:O649 O632:O634">
    <cfRule type="cellIs" dxfId="7982" priority="97" operator="lessThan">
      <formula>0</formula>
    </cfRule>
  </conditionalFormatting>
  <conditionalFormatting sqref="O504">
    <cfRule type="expression" dxfId="7981" priority="292">
      <formula>O504/#REF!&gt;1</formula>
    </cfRule>
    <cfRule type="expression" dxfId="7980" priority="293">
      <formula>O504/#REF!&lt;1</formula>
    </cfRule>
  </conditionalFormatting>
  <conditionalFormatting sqref="O465">
    <cfRule type="cellIs" dxfId="7979" priority="94" operator="lessThan">
      <formula>0</formula>
    </cfRule>
  </conditionalFormatting>
  <conditionalFormatting sqref="O465">
    <cfRule type="expression" dxfId="7978" priority="92">
      <formula>O465/N465&gt;1</formula>
    </cfRule>
    <cfRule type="expression" dxfId="7977" priority="93">
      <formula>O465/N465&lt;1</formula>
    </cfRule>
  </conditionalFormatting>
  <conditionalFormatting sqref="O511">
    <cfRule type="cellIs" dxfId="7976" priority="91" operator="lessThan">
      <formula>0</formula>
    </cfRule>
  </conditionalFormatting>
  <conditionalFormatting sqref="O511">
    <cfRule type="expression" dxfId="7975" priority="89">
      <formula>O511/N511&gt;1</formula>
    </cfRule>
    <cfRule type="expression" dxfId="7974" priority="90">
      <formula>O511/N511&lt;1</formula>
    </cfRule>
  </conditionalFormatting>
  <conditionalFormatting sqref="O568">
    <cfRule type="cellIs" dxfId="7973" priority="79" operator="lessThan">
      <formula>0</formula>
    </cfRule>
  </conditionalFormatting>
  <conditionalFormatting sqref="O603">
    <cfRule type="expression" dxfId="7972" priority="53">
      <formula>O603/N603&gt;1</formula>
    </cfRule>
    <cfRule type="expression" dxfId="7971" priority="54">
      <formula>O603/N603&lt;1</formula>
    </cfRule>
  </conditionalFormatting>
  <conditionalFormatting sqref="O552">
    <cfRule type="cellIs" dxfId="7970" priority="76" operator="lessThan">
      <formula>0</formula>
    </cfRule>
  </conditionalFormatting>
  <conditionalFormatting sqref="O552">
    <cfRule type="expression" dxfId="7969" priority="74">
      <formula>O552/N552&gt;1</formula>
    </cfRule>
    <cfRule type="expression" dxfId="7968" priority="75">
      <formula>O552/N552&lt;1</formula>
    </cfRule>
  </conditionalFormatting>
  <conditionalFormatting sqref="O560">
    <cfRule type="cellIs" dxfId="7967" priority="73" operator="lessThan">
      <formula>0</formula>
    </cfRule>
  </conditionalFormatting>
  <conditionalFormatting sqref="O560">
    <cfRule type="expression" dxfId="7966" priority="71">
      <formula>O560/N560&gt;1</formula>
    </cfRule>
    <cfRule type="expression" dxfId="7965" priority="72">
      <formula>O560/N560&lt;1</formula>
    </cfRule>
  </conditionalFormatting>
  <conditionalFormatting sqref="O575">
    <cfRule type="cellIs" dxfId="7964" priority="70" operator="lessThan">
      <formula>0</formula>
    </cfRule>
  </conditionalFormatting>
  <conditionalFormatting sqref="O575">
    <cfRule type="expression" dxfId="7963" priority="68">
      <formula>O575/N575&gt;1</formula>
    </cfRule>
    <cfRule type="expression" dxfId="7962" priority="69">
      <formula>O575/N575&lt;1</formula>
    </cfRule>
  </conditionalFormatting>
  <conditionalFormatting sqref="O589">
    <cfRule type="cellIs" dxfId="7961" priority="67" operator="lessThan">
      <formula>0</formula>
    </cfRule>
  </conditionalFormatting>
  <conditionalFormatting sqref="O589">
    <cfRule type="expression" dxfId="7960" priority="65">
      <formula>O589/N589&gt;1</formula>
    </cfRule>
    <cfRule type="expression" dxfId="7959" priority="66">
      <formula>O589/N589&lt;1</formula>
    </cfRule>
  </conditionalFormatting>
  <conditionalFormatting sqref="O521">
    <cfRule type="cellIs" dxfId="7958" priority="88" operator="lessThan">
      <formula>0</formula>
    </cfRule>
  </conditionalFormatting>
  <conditionalFormatting sqref="O521">
    <cfRule type="expression" dxfId="7957" priority="86">
      <formula>O521/N521&gt;1</formula>
    </cfRule>
    <cfRule type="expression" dxfId="7956" priority="87">
      <formula>O521/N521&lt;1</formula>
    </cfRule>
  </conditionalFormatting>
  <conditionalFormatting sqref="O529">
    <cfRule type="cellIs" dxfId="7955" priority="85" operator="lessThan">
      <formula>0</formula>
    </cfRule>
  </conditionalFormatting>
  <conditionalFormatting sqref="O529">
    <cfRule type="expression" dxfId="7954" priority="83">
      <formula>O529/N529&gt;1</formula>
    </cfRule>
    <cfRule type="expression" dxfId="7953" priority="84">
      <formula>O529/N529&lt;1</formula>
    </cfRule>
  </conditionalFormatting>
  <conditionalFormatting sqref="O582">
    <cfRule type="expression" dxfId="7952" priority="62">
      <formula>O582/N582&gt;1</formula>
    </cfRule>
    <cfRule type="expression" dxfId="7951" priority="63">
      <formula>O582/N582&lt;1</formula>
    </cfRule>
  </conditionalFormatting>
  <conditionalFormatting sqref="O537">
    <cfRule type="cellIs" dxfId="7950" priority="82" operator="lessThan">
      <formula>0</formula>
    </cfRule>
  </conditionalFormatting>
  <conditionalFormatting sqref="O537">
    <cfRule type="expression" dxfId="7949" priority="80">
      <formula>O537/N537&gt;1</formula>
    </cfRule>
    <cfRule type="expression" dxfId="7948" priority="81">
      <formula>O537/N537&lt;1</formula>
    </cfRule>
  </conditionalFormatting>
  <conditionalFormatting sqref="O641:O645 B636:O637">
    <cfRule type="cellIs" dxfId="7947" priority="61" operator="lessThan">
      <formula>0</formula>
    </cfRule>
  </conditionalFormatting>
  <conditionalFormatting sqref="O568">
    <cfRule type="expression" dxfId="7946" priority="77">
      <formula>O568/N568&gt;1</formula>
    </cfRule>
    <cfRule type="expression" dxfId="7945" priority="78">
      <formula>O568/N568&lt;1</formula>
    </cfRule>
  </conditionalFormatting>
  <conditionalFormatting sqref="O597">
    <cfRule type="cellIs" dxfId="7944" priority="60" operator="lessThan">
      <formula>0</formula>
    </cfRule>
  </conditionalFormatting>
  <conditionalFormatting sqref="O608">
    <cfRule type="expression" dxfId="7943" priority="48">
      <formula>O608/N608&gt;1</formula>
    </cfRule>
    <cfRule type="expression" dxfId="7942" priority="49">
      <formula>O608/N608&lt;1</formula>
    </cfRule>
  </conditionalFormatting>
  <conditionalFormatting sqref="O582">
    <cfRule type="cellIs" dxfId="7941" priority="64" operator="lessThan">
      <formula>0</formula>
    </cfRule>
  </conditionalFormatting>
  <conditionalFormatting sqref="O597">
    <cfRule type="expression" dxfId="7940" priority="58">
      <formula>O597/N597&gt;1</formula>
    </cfRule>
    <cfRule type="expression" dxfId="7939" priority="59">
      <formula>O597/N597&lt;1</formula>
    </cfRule>
  </conditionalFormatting>
  <conditionalFormatting sqref="O676:O679">
    <cfRule type="cellIs" dxfId="7938" priority="47" operator="lessThan">
      <formula>0</formula>
    </cfRule>
  </conditionalFormatting>
  <conditionalFormatting sqref="O678">
    <cfRule type="cellIs" dxfId="7937" priority="46" operator="lessThan">
      <formula>0</formula>
    </cfRule>
  </conditionalFormatting>
  <conditionalFormatting sqref="O680:O683">
    <cfRule type="cellIs" dxfId="7936" priority="45" operator="lessThan">
      <formula>0</formula>
    </cfRule>
  </conditionalFormatting>
  <conditionalFormatting sqref="O682">
    <cfRule type="cellIs" dxfId="7935" priority="44" operator="lessThan">
      <formula>0</formula>
    </cfRule>
  </conditionalFormatting>
  <conditionalFormatting sqref="O684:O687">
    <cfRule type="cellIs" dxfId="7934" priority="43" operator="lessThan">
      <formula>0</formula>
    </cfRule>
  </conditionalFormatting>
  <conditionalFormatting sqref="O686">
    <cfRule type="cellIs" dxfId="7933" priority="42" operator="lessThan">
      <formula>0</formula>
    </cfRule>
  </conditionalFormatting>
  <conditionalFormatting sqref="O688:O691">
    <cfRule type="cellIs" dxfId="7932" priority="41" operator="lessThan">
      <formula>0</formula>
    </cfRule>
  </conditionalFormatting>
  <conditionalFormatting sqref="O690">
    <cfRule type="cellIs" dxfId="7931" priority="40" operator="lessThan">
      <formula>0</formula>
    </cfRule>
  </conditionalFormatting>
  <conditionalFormatting sqref="O692:O693 O695">
    <cfRule type="cellIs" dxfId="7930" priority="39" operator="lessThan">
      <formula>0</formula>
    </cfRule>
  </conditionalFormatting>
  <conditionalFormatting sqref="O696:O699">
    <cfRule type="cellIs" dxfId="7929" priority="38" operator="lessThan">
      <formula>0</formula>
    </cfRule>
  </conditionalFormatting>
  <conditionalFormatting sqref="O698">
    <cfRule type="cellIs" dxfId="7928" priority="37" operator="lessThan">
      <formula>0</formula>
    </cfRule>
  </conditionalFormatting>
  <conditionalFormatting sqref="O700:O703">
    <cfRule type="cellIs" dxfId="7927" priority="36" operator="lessThan">
      <formula>0</formula>
    </cfRule>
  </conditionalFormatting>
  <conditionalFormatting sqref="O702">
    <cfRule type="cellIs" dxfId="7926" priority="35" operator="lessThan">
      <formula>0</formula>
    </cfRule>
  </conditionalFormatting>
  <conditionalFormatting sqref="O704:O707">
    <cfRule type="cellIs" dxfId="7925" priority="34" operator="lessThan">
      <formula>0</formula>
    </cfRule>
  </conditionalFormatting>
  <conditionalFormatting sqref="O706">
    <cfRule type="cellIs" dxfId="7924" priority="33" operator="lessThan">
      <formula>0</formula>
    </cfRule>
  </conditionalFormatting>
  <conditionalFormatting sqref="O712:O715">
    <cfRule type="cellIs" dxfId="7923" priority="32" operator="lessThan">
      <formula>0</formula>
    </cfRule>
  </conditionalFormatting>
  <conditionalFormatting sqref="O714">
    <cfRule type="cellIs" dxfId="7922" priority="31" operator="lessThan">
      <formula>0</formula>
    </cfRule>
  </conditionalFormatting>
  <conditionalFormatting sqref="O716:O719">
    <cfRule type="cellIs" dxfId="7921" priority="30" operator="lessThan">
      <formula>0</formula>
    </cfRule>
  </conditionalFormatting>
  <conditionalFormatting sqref="O718">
    <cfRule type="cellIs" dxfId="7920" priority="29" operator="lessThan">
      <formula>0</formula>
    </cfRule>
  </conditionalFormatting>
  <conditionalFormatting sqref="O466">
    <cfRule type="cellIs" dxfId="7919" priority="28" operator="lessThan">
      <formula>0</formula>
    </cfRule>
  </conditionalFormatting>
  <conditionalFormatting sqref="O505">
    <cfRule type="cellIs" dxfId="7918" priority="27" operator="lessThan">
      <formula>0</formula>
    </cfRule>
  </conditionalFormatting>
  <conditionalFormatting sqref="O513">
    <cfRule type="cellIs" dxfId="7917" priority="26" operator="lessThan">
      <formula>0</formula>
    </cfRule>
  </conditionalFormatting>
  <conditionalFormatting sqref="O522">
    <cfRule type="cellIs" dxfId="7916" priority="25" operator="lessThan">
      <formula>0</formula>
    </cfRule>
  </conditionalFormatting>
  <conditionalFormatting sqref="O530">
    <cfRule type="cellIs" dxfId="7915" priority="24" operator="lessThan">
      <formula>0</formula>
    </cfRule>
  </conditionalFormatting>
  <conditionalFormatting sqref="O538">
    <cfRule type="cellIs" dxfId="7914" priority="23" operator="lessThan">
      <formula>0</formula>
    </cfRule>
  </conditionalFormatting>
  <conditionalFormatting sqref="O553">
    <cfRule type="cellIs" dxfId="7913" priority="22" operator="lessThan">
      <formula>0</formula>
    </cfRule>
  </conditionalFormatting>
  <conditionalFormatting sqref="O561">
    <cfRule type="cellIs" dxfId="7912" priority="21" operator="lessThan">
      <formula>0</formula>
    </cfRule>
  </conditionalFormatting>
  <conditionalFormatting sqref="O590">
    <cfRule type="cellIs" dxfId="7911" priority="20" operator="lessThan">
      <formula>0</formula>
    </cfRule>
  </conditionalFormatting>
  <conditionalFormatting sqref="B720:N723">
    <cfRule type="cellIs" dxfId="7910" priority="19" operator="lessThan">
      <formula>0</formula>
    </cfRule>
  </conditionalFormatting>
  <conditionalFormatting sqref="I722:N722 P720:Q723">
    <cfRule type="cellIs" dxfId="7909" priority="18" operator="lessThan">
      <formula>0</formula>
    </cfRule>
  </conditionalFormatting>
  <conditionalFormatting sqref="O720:O723">
    <cfRule type="cellIs" dxfId="7908" priority="17" operator="lessThan">
      <formula>0</formula>
    </cfRule>
  </conditionalFormatting>
  <conditionalFormatting sqref="O722">
    <cfRule type="cellIs" dxfId="7907" priority="16" operator="lessThan">
      <formula>0</formula>
    </cfRule>
  </conditionalFormatting>
  <conditionalFormatting sqref="P655:P658">
    <cfRule type="cellIs" dxfId="7906" priority="15" operator="lessThan">
      <formula>0</formula>
    </cfRule>
  </conditionalFormatting>
  <conditionalFormatting sqref="P638:Q638 Q639:Q640">
    <cfRule type="cellIs" dxfId="7905" priority="14" operator="lessThan">
      <formula>0</formula>
    </cfRule>
  </conditionalFormatting>
  <conditionalFormatting sqref="B638">
    <cfRule type="cellIs" dxfId="7904" priority="13" operator="lessThan">
      <formula>0</formula>
    </cfRule>
  </conditionalFormatting>
  <conditionalFormatting sqref="P639:P640">
    <cfRule type="cellIs" dxfId="7903" priority="12" operator="lessThan">
      <formula>0</formula>
    </cfRule>
  </conditionalFormatting>
  <conditionalFormatting sqref="B639:O640">
    <cfRule type="expression" dxfId="7902" priority="10">
      <formula>B639/A639&gt;1</formula>
    </cfRule>
    <cfRule type="expression" dxfId="7901" priority="11">
      <formula>B639/A639&lt;1</formula>
    </cfRule>
  </conditionalFormatting>
  <conditionalFormatting sqref="B639:O640">
    <cfRule type="cellIs" dxfId="7900" priority="9" operator="lessThan">
      <formula>0</formula>
    </cfRule>
  </conditionalFormatting>
  <conditionalFormatting sqref="B491">
    <cfRule type="cellIs" dxfId="7899" priority="8" operator="lessThan">
      <formula>0</formula>
    </cfRule>
  </conditionalFormatting>
  <conditionalFormatting sqref="B492:N496">
    <cfRule type="cellIs" dxfId="7898" priority="7" operator="lessThan">
      <formula>0</formula>
    </cfRule>
  </conditionalFormatting>
  <conditionalFormatting sqref="B492:N496">
    <cfRule type="expression" dxfId="7897" priority="5">
      <formula>B492/A492&gt;1</formula>
    </cfRule>
    <cfRule type="expression" dxfId="7896" priority="6">
      <formula>B492/A492&lt;1</formula>
    </cfRule>
  </conditionalFormatting>
  <conditionalFormatting sqref="O492:O496">
    <cfRule type="cellIs" dxfId="7895" priority="4" operator="lessThan">
      <formula>0</formula>
    </cfRule>
  </conditionalFormatting>
  <conditionalFormatting sqref="O492:O496">
    <cfRule type="expression" dxfId="7894" priority="2">
      <formula>O492/N492&gt;1</formula>
    </cfRule>
    <cfRule type="expression" dxfId="7893" priority="3">
      <formula>O492/N492&lt;1</formula>
    </cfRule>
  </conditionalFormatting>
  <conditionalFormatting sqref="B357:O360">
    <cfRule type="cellIs" dxfId="7892"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A02AD-7E54-40EC-ACAD-A3B987305738}">
  <sheetPr>
    <tabColor rgb="FFFF0000"/>
    <outlinePr summaryBelow="0" summaryRight="0"/>
  </sheetPr>
  <dimension ref="A1:DN723"/>
  <sheetViews>
    <sheetView zoomScale="75" zoomScaleNormal="75" workbookViewId="0">
      <selection activeCell="P662" sqref="P662"/>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t="s">
        <v>429</v>
      </c>
      <c r="AP2" t="s">
        <v>430</v>
      </c>
      <c r="AQ2" t="s">
        <v>431</v>
      </c>
      <c r="AR2" t="s">
        <v>432</v>
      </c>
      <c r="AS2" t="s">
        <v>433</v>
      </c>
      <c r="AT2" t="s">
        <v>434</v>
      </c>
      <c r="AU2" t="s">
        <v>435</v>
      </c>
      <c r="AV2" t="s">
        <v>436</v>
      </c>
      <c r="AW2" t="s">
        <v>437</v>
      </c>
      <c r="AX2" t="s">
        <v>438</v>
      </c>
      <c r="AY2" t="s">
        <v>439</v>
      </c>
      <c r="AZ2" t="s">
        <v>440</v>
      </c>
      <c r="BA2" t="s">
        <v>441</v>
      </c>
      <c r="BB2" t="s">
        <v>442</v>
      </c>
      <c r="BC2" t="s">
        <v>443</v>
      </c>
      <c r="BD2" t="s">
        <v>444</v>
      </c>
      <c r="BE2" t="s">
        <v>445</v>
      </c>
      <c r="BF2" t="s">
        <v>446</v>
      </c>
      <c r="BG2" t="s">
        <v>447</v>
      </c>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102090</v>
      </c>
      <c r="C5">
        <v>121433</v>
      </c>
      <c r="D5">
        <v>103375.44</v>
      </c>
      <c r="E5">
        <v>106149</v>
      </c>
      <c r="F5">
        <v>134042</v>
      </c>
      <c r="G5">
        <v>168134</v>
      </c>
      <c r="H5">
        <v>160841.07999999999</v>
      </c>
      <c r="I5">
        <v>112391</v>
      </c>
      <c r="J5">
        <v>121074</v>
      </c>
      <c r="K5">
        <v>90258</v>
      </c>
      <c r="L5">
        <v>152250.71</v>
      </c>
      <c r="M5">
        <v>104730</v>
      </c>
      <c r="N5">
        <v>93039</v>
      </c>
      <c r="O5">
        <v>124130</v>
      </c>
      <c r="P5">
        <v>78307.86</v>
      </c>
      <c r="Q5">
        <v>56339</v>
      </c>
      <c r="R5">
        <v>119508</v>
      </c>
      <c r="S5">
        <v>193608</v>
      </c>
      <c r="T5">
        <v>80675.070000000007</v>
      </c>
      <c r="U5">
        <v>59351</v>
      </c>
      <c r="V5">
        <v>117682</v>
      </c>
      <c r="W5">
        <v>88978</v>
      </c>
      <c r="X5">
        <v>79307</v>
      </c>
      <c r="Y5">
        <v>90376</v>
      </c>
      <c r="Z5">
        <v>73946</v>
      </c>
      <c r="AA5">
        <v>87804.53</v>
      </c>
      <c r="AB5">
        <v>66761.66</v>
      </c>
      <c r="AC5">
        <v>38189.15</v>
      </c>
      <c r="AD5">
        <v>31848.59</v>
      </c>
      <c r="AE5">
        <v>21152.85</v>
      </c>
      <c r="AF5">
        <v>26944.6</v>
      </c>
      <c r="AG5">
        <v>12965.05</v>
      </c>
      <c r="AH5">
        <v>14955.17</v>
      </c>
      <c r="AI5">
        <v>45175.29</v>
      </c>
      <c r="AJ5">
        <v>27140.68</v>
      </c>
      <c r="AK5">
        <v>7319.29</v>
      </c>
      <c r="AL5">
        <v>26711.119999999999</v>
      </c>
      <c r="AM5">
        <v>39780.06</v>
      </c>
      <c r="AN5">
        <v>30201.24</v>
      </c>
      <c r="AO5">
        <v>11002.21</v>
      </c>
      <c r="AP5">
        <v>10109.15</v>
      </c>
      <c r="AQ5">
        <v>20451.2</v>
      </c>
      <c r="AR5">
        <v>10204.629999999999</v>
      </c>
      <c r="AS5">
        <v>8235.9699999999993</v>
      </c>
      <c r="AT5">
        <v>27403.46</v>
      </c>
      <c r="AU5">
        <v>15146.77</v>
      </c>
      <c r="AV5">
        <v>6186</v>
      </c>
      <c r="AW5">
        <v>2644.06</v>
      </c>
      <c r="AX5">
        <v>2060</v>
      </c>
      <c r="AY5">
        <v>2082</v>
      </c>
      <c r="AZ5">
        <v>2184</v>
      </c>
      <c r="BA5">
        <v>2233</v>
      </c>
      <c r="BB5">
        <v>2536</v>
      </c>
      <c r="BC5">
        <v>2668</v>
      </c>
      <c r="BD5">
        <v>2896</v>
      </c>
      <c r="BE5">
        <v>5033</v>
      </c>
      <c r="BF5">
        <v>4146</v>
      </c>
      <c r="BG5">
        <v>3194</v>
      </c>
      <c r="BH5"/>
      <c r="BI5"/>
      <c r="BJ5"/>
      <c r="BK5"/>
      <c r="BL5"/>
      <c r="BM5"/>
      <c r="BN5"/>
      <c r="BO5"/>
      <c r="BP5"/>
      <c r="BQ5"/>
      <c r="BR5"/>
      <c r="BS5"/>
      <c r="BT5"/>
    </row>
    <row r="6" spans="1:72">
      <c r="A6" t="s">
        <v>313</v>
      </c>
      <c r="B6">
        <v>0</v>
      </c>
      <c r="C6">
        <v>0</v>
      </c>
      <c r="D6">
        <v>0</v>
      </c>
      <c r="E6">
        <v>0</v>
      </c>
      <c r="F6">
        <v>0</v>
      </c>
      <c r="G6">
        <v>0</v>
      </c>
      <c r="H6">
        <v>0</v>
      </c>
      <c r="I6">
        <v>0</v>
      </c>
      <c r="J6">
        <v>0</v>
      </c>
      <c r="K6">
        <v>0</v>
      </c>
      <c r="L6">
        <v>0</v>
      </c>
      <c r="M6">
        <v>0</v>
      </c>
      <c r="N6">
        <v>0</v>
      </c>
      <c r="O6">
        <v>874</v>
      </c>
      <c r="P6">
        <v>873.77</v>
      </c>
      <c r="Q6">
        <v>834</v>
      </c>
      <c r="R6">
        <v>834</v>
      </c>
      <c r="S6">
        <v>834</v>
      </c>
      <c r="T6">
        <v>834.39</v>
      </c>
      <c r="U6">
        <v>825</v>
      </c>
      <c r="V6">
        <v>825</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row>
    <row r="7" spans="1:72">
      <c r="A7" t="s">
        <v>314</v>
      </c>
      <c r="B7">
        <v>454485</v>
      </c>
      <c r="C7">
        <v>428012</v>
      </c>
      <c r="D7">
        <v>432426.58</v>
      </c>
      <c r="E7">
        <v>440438</v>
      </c>
      <c r="F7">
        <v>441734</v>
      </c>
      <c r="G7">
        <v>384014</v>
      </c>
      <c r="H7">
        <v>417413.26</v>
      </c>
      <c r="I7">
        <v>394776</v>
      </c>
      <c r="J7">
        <v>436886</v>
      </c>
      <c r="K7">
        <v>448386</v>
      </c>
      <c r="L7">
        <v>469543.56</v>
      </c>
      <c r="M7">
        <v>398597</v>
      </c>
      <c r="N7">
        <v>432357</v>
      </c>
      <c r="O7">
        <v>411038</v>
      </c>
      <c r="P7">
        <v>450912.12</v>
      </c>
      <c r="Q7">
        <v>400597</v>
      </c>
      <c r="R7">
        <v>417301</v>
      </c>
      <c r="S7">
        <v>384094</v>
      </c>
      <c r="T7">
        <v>418201.95</v>
      </c>
      <c r="U7">
        <v>393095</v>
      </c>
      <c r="V7">
        <v>340299</v>
      </c>
      <c r="W7">
        <v>335079</v>
      </c>
      <c r="X7">
        <v>397203</v>
      </c>
      <c r="Y7">
        <v>332718</v>
      </c>
      <c r="Z7">
        <v>371144</v>
      </c>
      <c r="AA7">
        <v>366248.79</v>
      </c>
      <c r="AB7">
        <v>392763.66</v>
      </c>
      <c r="AC7">
        <v>332131.14</v>
      </c>
      <c r="AD7">
        <v>324802.49</v>
      </c>
      <c r="AE7">
        <v>321775.05</v>
      </c>
      <c r="AF7">
        <v>364391.22</v>
      </c>
      <c r="AG7">
        <v>298662.78000000003</v>
      </c>
      <c r="AH7">
        <v>301585.84000000003</v>
      </c>
      <c r="AI7">
        <v>293793.39</v>
      </c>
      <c r="AJ7">
        <v>297266.01</v>
      </c>
      <c r="AK7">
        <v>258642.28</v>
      </c>
      <c r="AL7">
        <v>273337.51</v>
      </c>
      <c r="AM7">
        <v>245543.45</v>
      </c>
      <c r="AN7">
        <v>293301.43</v>
      </c>
      <c r="AO7">
        <v>255800.27</v>
      </c>
      <c r="AP7">
        <v>265545.52</v>
      </c>
      <c r="AQ7">
        <v>233744.13</v>
      </c>
      <c r="AR7">
        <v>284303.84000000003</v>
      </c>
      <c r="AS7">
        <v>250802.77</v>
      </c>
      <c r="AT7">
        <v>241764.43</v>
      </c>
      <c r="AU7">
        <v>243317.27</v>
      </c>
      <c r="AV7">
        <v>239553</v>
      </c>
      <c r="AW7">
        <v>220578.82</v>
      </c>
      <c r="AX7">
        <v>208807</v>
      </c>
      <c r="AY7">
        <v>198979</v>
      </c>
      <c r="AZ7">
        <v>213443</v>
      </c>
      <c r="BA7">
        <v>186063</v>
      </c>
      <c r="BB7">
        <v>182623</v>
      </c>
      <c r="BC7">
        <v>161075</v>
      </c>
      <c r="BD7">
        <v>178166</v>
      </c>
      <c r="BE7">
        <v>166732</v>
      </c>
      <c r="BF7">
        <v>175263</v>
      </c>
      <c r="BG7">
        <v>154822</v>
      </c>
      <c r="BH7"/>
      <c r="BI7"/>
      <c r="BJ7"/>
      <c r="BK7"/>
      <c r="BL7"/>
      <c r="BM7"/>
      <c r="BN7"/>
      <c r="BO7"/>
      <c r="BP7"/>
      <c r="BQ7"/>
      <c r="BR7"/>
      <c r="BS7"/>
      <c r="BT7"/>
    </row>
    <row r="8" spans="1:72">
      <c r="A8" t="s">
        <v>450</v>
      </c>
      <c r="B8">
        <v>0</v>
      </c>
      <c r="C8">
        <v>0</v>
      </c>
      <c r="D8">
        <v>0</v>
      </c>
      <c r="E8">
        <v>0</v>
      </c>
      <c r="F8">
        <v>0</v>
      </c>
      <c r="G8">
        <v>0</v>
      </c>
      <c r="H8">
        <v>0</v>
      </c>
      <c r="I8">
        <v>0</v>
      </c>
      <c r="J8">
        <v>436886</v>
      </c>
      <c r="K8">
        <v>0</v>
      </c>
      <c r="L8">
        <v>469543.56</v>
      </c>
      <c r="M8">
        <v>0</v>
      </c>
      <c r="N8">
        <v>0</v>
      </c>
      <c r="O8">
        <v>0</v>
      </c>
      <c r="P8">
        <v>0</v>
      </c>
      <c r="Q8">
        <v>0</v>
      </c>
      <c r="R8">
        <v>0</v>
      </c>
      <c r="S8">
        <v>0</v>
      </c>
      <c r="T8">
        <v>0</v>
      </c>
      <c r="U8">
        <v>0</v>
      </c>
      <c r="V8">
        <v>0</v>
      </c>
      <c r="W8">
        <v>0</v>
      </c>
      <c r="X8">
        <v>397203</v>
      </c>
      <c r="Y8">
        <v>0</v>
      </c>
      <c r="Z8">
        <v>371144</v>
      </c>
      <c r="AA8">
        <v>366248.79</v>
      </c>
      <c r="AB8">
        <v>0</v>
      </c>
      <c r="AC8">
        <v>0</v>
      </c>
      <c r="AD8">
        <v>0</v>
      </c>
      <c r="AE8">
        <v>0</v>
      </c>
      <c r="AF8">
        <v>0</v>
      </c>
      <c r="AG8">
        <v>0</v>
      </c>
      <c r="AH8">
        <v>0</v>
      </c>
      <c r="AI8">
        <v>0</v>
      </c>
      <c r="AJ8">
        <v>0</v>
      </c>
      <c r="AK8">
        <v>0</v>
      </c>
      <c r="AL8">
        <v>0</v>
      </c>
      <c r="AM8">
        <v>0</v>
      </c>
      <c r="AN8">
        <v>0</v>
      </c>
      <c r="AO8">
        <v>255800.27</v>
      </c>
      <c r="AP8">
        <v>0</v>
      </c>
      <c r="AQ8">
        <v>0</v>
      </c>
      <c r="AR8">
        <v>0</v>
      </c>
      <c r="AS8">
        <v>238959.33</v>
      </c>
      <c r="AT8">
        <v>229612.25</v>
      </c>
      <c r="AU8">
        <v>230840.33</v>
      </c>
      <c r="AV8">
        <v>240053</v>
      </c>
      <c r="AW8">
        <v>214544.43</v>
      </c>
      <c r="AX8">
        <v>209307</v>
      </c>
      <c r="AY8">
        <v>193346</v>
      </c>
      <c r="AZ8">
        <v>214494</v>
      </c>
      <c r="BA8">
        <v>180273</v>
      </c>
      <c r="BB8">
        <v>177002</v>
      </c>
      <c r="BC8">
        <v>162294</v>
      </c>
      <c r="BD8">
        <v>179480</v>
      </c>
      <c r="BE8">
        <v>168531</v>
      </c>
      <c r="BF8">
        <v>177078</v>
      </c>
      <c r="BG8">
        <v>156549</v>
      </c>
      <c r="BH8"/>
      <c r="BI8"/>
      <c r="BJ8"/>
      <c r="BK8"/>
      <c r="BL8"/>
      <c r="BM8"/>
      <c r="BN8"/>
      <c r="BO8"/>
      <c r="BP8"/>
      <c r="BQ8"/>
      <c r="BR8"/>
      <c r="BS8"/>
      <c r="BT8"/>
    </row>
    <row r="9" spans="1:72">
      <c r="A9" t="s">
        <v>478</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6534.72</v>
      </c>
      <c r="AX9">
        <v>0</v>
      </c>
      <c r="AY9">
        <v>6535</v>
      </c>
      <c r="AZ9">
        <v>0</v>
      </c>
      <c r="BA9">
        <v>6635</v>
      </c>
      <c r="BB9">
        <v>6635</v>
      </c>
      <c r="BC9">
        <v>0</v>
      </c>
      <c r="BD9">
        <v>0</v>
      </c>
      <c r="BE9">
        <v>0</v>
      </c>
      <c r="BF9">
        <v>0</v>
      </c>
      <c r="BG9">
        <v>0</v>
      </c>
      <c r="BH9"/>
      <c r="BI9"/>
      <c r="BJ9"/>
      <c r="BK9"/>
      <c r="BL9"/>
      <c r="BM9"/>
      <c r="BN9"/>
      <c r="BO9"/>
      <c r="BP9"/>
      <c r="BQ9"/>
      <c r="BR9"/>
      <c r="BS9"/>
      <c r="BT9"/>
    </row>
    <row r="10" spans="1:72">
      <c r="A10" t="s">
        <v>451</v>
      </c>
      <c r="B10">
        <v>0</v>
      </c>
      <c r="C10">
        <v>0</v>
      </c>
      <c r="D10">
        <v>0</v>
      </c>
      <c r="E10">
        <v>0</v>
      </c>
      <c r="F10">
        <v>0</v>
      </c>
      <c r="G10">
        <v>0</v>
      </c>
      <c r="H10">
        <v>417413.26</v>
      </c>
      <c r="I10">
        <v>394776</v>
      </c>
      <c r="J10">
        <v>0</v>
      </c>
      <c r="K10">
        <v>448386</v>
      </c>
      <c r="L10">
        <v>0</v>
      </c>
      <c r="M10">
        <v>398597</v>
      </c>
      <c r="N10">
        <v>432357</v>
      </c>
      <c r="O10">
        <v>411038</v>
      </c>
      <c r="P10">
        <v>450912.12</v>
      </c>
      <c r="Q10">
        <v>400597</v>
      </c>
      <c r="R10">
        <v>417301</v>
      </c>
      <c r="S10">
        <v>384094</v>
      </c>
      <c r="T10">
        <v>418201.95</v>
      </c>
      <c r="U10">
        <v>393095</v>
      </c>
      <c r="V10">
        <v>340299</v>
      </c>
      <c r="W10">
        <v>335079</v>
      </c>
      <c r="X10">
        <v>0</v>
      </c>
      <c r="Y10">
        <v>332718</v>
      </c>
      <c r="Z10">
        <v>0</v>
      </c>
      <c r="AA10">
        <v>0</v>
      </c>
      <c r="AB10">
        <v>392763.66</v>
      </c>
      <c r="AC10">
        <v>332131.14</v>
      </c>
      <c r="AD10">
        <v>324802.49</v>
      </c>
      <c r="AE10">
        <v>321775.05</v>
      </c>
      <c r="AF10">
        <v>364391.22</v>
      </c>
      <c r="AG10">
        <v>298662.78000000003</v>
      </c>
      <c r="AH10">
        <v>301585.84000000003</v>
      </c>
      <c r="AI10">
        <v>293793.39</v>
      </c>
      <c r="AJ10">
        <v>297266.01</v>
      </c>
      <c r="AK10">
        <v>258642.28</v>
      </c>
      <c r="AL10">
        <v>273337.51</v>
      </c>
      <c r="AM10">
        <v>245543.45</v>
      </c>
      <c r="AN10">
        <v>293301.43</v>
      </c>
      <c r="AO10">
        <v>0</v>
      </c>
      <c r="AP10">
        <v>265545.52</v>
      </c>
      <c r="AQ10">
        <v>233744.13</v>
      </c>
      <c r="AR10">
        <v>284303.84000000003</v>
      </c>
      <c r="AS10">
        <v>11843.44</v>
      </c>
      <c r="AT10">
        <v>12152.19</v>
      </c>
      <c r="AU10">
        <v>12476.94</v>
      </c>
      <c r="AV10">
        <v>-500</v>
      </c>
      <c r="AW10">
        <v>-500.33</v>
      </c>
      <c r="AX10">
        <v>-500</v>
      </c>
      <c r="AY10">
        <v>-902</v>
      </c>
      <c r="AZ10">
        <v>-1051</v>
      </c>
      <c r="BA10">
        <v>-845</v>
      </c>
      <c r="BB10">
        <v>-1014</v>
      </c>
      <c r="BC10">
        <v>-1219</v>
      </c>
      <c r="BD10">
        <v>-1314</v>
      </c>
      <c r="BE10">
        <v>-1799</v>
      </c>
      <c r="BF10">
        <v>-1815</v>
      </c>
      <c r="BG10">
        <v>-1727</v>
      </c>
      <c r="BH10"/>
      <c r="BI10"/>
      <c r="BJ10"/>
      <c r="BK10"/>
      <c r="BL10"/>
      <c r="BM10"/>
      <c r="BN10"/>
      <c r="BO10"/>
      <c r="BP10"/>
      <c r="BQ10"/>
      <c r="BR10"/>
      <c r="BS10"/>
      <c r="BT10"/>
    </row>
    <row r="11" spans="1:72">
      <c r="A11" t="s">
        <v>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3625</v>
      </c>
      <c r="AW11">
        <v>4348.2299999999996</v>
      </c>
      <c r="AX11">
        <v>4297</v>
      </c>
      <c r="AY11">
        <v>4247</v>
      </c>
      <c r="AZ11">
        <v>4198</v>
      </c>
      <c r="BA11">
        <v>4148</v>
      </c>
      <c r="BB11">
        <v>4098</v>
      </c>
      <c r="BC11">
        <v>4047</v>
      </c>
      <c r="BD11">
        <v>31850</v>
      </c>
      <c r="BE11">
        <v>31381</v>
      </c>
      <c r="BF11">
        <v>30967</v>
      </c>
      <c r="BG11">
        <v>30516</v>
      </c>
      <c r="BH11"/>
      <c r="BI11"/>
      <c r="BJ11"/>
      <c r="BK11"/>
      <c r="BL11"/>
      <c r="BM11"/>
      <c r="BN11"/>
      <c r="BO11"/>
      <c r="BP11"/>
      <c r="BQ11"/>
      <c r="BR11"/>
      <c r="BS11"/>
      <c r="BT11"/>
    </row>
    <row r="12" spans="1:72">
      <c r="A12" t="s">
        <v>478</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3625</v>
      </c>
      <c r="AW12">
        <v>4348.2299999999996</v>
      </c>
      <c r="AX12">
        <v>0</v>
      </c>
      <c r="AY12">
        <v>4247</v>
      </c>
      <c r="AZ12">
        <v>0</v>
      </c>
      <c r="BA12">
        <v>4148</v>
      </c>
      <c r="BB12">
        <v>4098</v>
      </c>
      <c r="BC12">
        <v>4047</v>
      </c>
      <c r="BD12">
        <v>31850</v>
      </c>
      <c r="BE12">
        <v>31381</v>
      </c>
      <c r="BF12">
        <v>30967</v>
      </c>
      <c r="BG12">
        <v>30516</v>
      </c>
      <c r="BH12"/>
      <c r="BI12"/>
      <c r="BJ12"/>
      <c r="BK12"/>
      <c r="BL12"/>
      <c r="BM12"/>
      <c r="BN12"/>
      <c r="BO12"/>
      <c r="BP12"/>
      <c r="BQ12"/>
      <c r="BR12"/>
      <c r="BS12"/>
      <c r="BT12"/>
    </row>
    <row r="13" spans="1:72">
      <c r="A13" t="s">
        <v>315</v>
      </c>
      <c r="B13">
        <v>280690</v>
      </c>
      <c r="C13">
        <v>288122</v>
      </c>
      <c r="D13">
        <v>276890.77</v>
      </c>
      <c r="E13">
        <v>249611</v>
      </c>
      <c r="F13">
        <v>239336</v>
      </c>
      <c r="G13">
        <v>224360</v>
      </c>
      <c r="H13">
        <v>217334.19</v>
      </c>
      <c r="I13">
        <v>217591</v>
      </c>
      <c r="J13">
        <v>225689</v>
      </c>
      <c r="K13">
        <v>206821</v>
      </c>
      <c r="L13">
        <v>250919.8</v>
      </c>
      <c r="M13">
        <v>257936</v>
      </c>
      <c r="N13">
        <v>170225</v>
      </c>
      <c r="O13">
        <v>204126</v>
      </c>
      <c r="P13">
        <v>174263.3</v>
      </c>
      <c r="Q13">
        <v>163361</v>
      </c>
      <c r="R13">
        <v>149300</v>
      </c>
      <c r="S13">
        <v>152718</v>
      </c>
      <c r="T13">
        <v>160679.54</v>
      </c>
      <c r="U13">
        <v>169946</v>
      </c>
      <c r="V13">
        <v>171382</v>
      </c>
      <c r="W13">
        <v>220622</v>
      </c>
      <c r="X13">
        <v>201462</v>
      </c>
      <c r="Y13">
        <v>143731</v>
      </c>
      <c r="Z13">
        <v>219879</v>
      </c>
      <c r="AA13">
        <v>206294.86</v>
      </c>
      <c r="AB13">
        <v>192494.62</v>
      </c>
      <c r="AC13">
        <v>200027.86</v>
      </c>
      <c r="AD13">
        <v>194345.93</v>
      </c>
      <c r="AE13">
        <v>189161.87</v>
      </c>
      <c r="AF13">
        <v>182762.04</v>
      </c>
      <c r="AG13">
        <v>193470.09</v>
      </c>
      <c r="AH13">
        <v>193496.73</v>
      </c>
      <c r="AI13">
        <v>173803</v>
      </c>
      <c r="AJ13">
        <v>167516.42000000001</v>
      </c>
      <c r="AK13">
        <v>181298.53</v>
      </c>
      <c r="AL13">
        <v>184832.65</v>
      </c>
      <c r="AM13">
        <v>185638.86</v>
      </c>
      <c r="AN13">
        <v>160552.84</v>
      </c>
      <c r="AO13">
        <v>172484.92</v>
      </c>
      <c r="AP13">
        <v>171786.72</v>
      </c>
      <c r="AQ13">
        <v>176946.03</v>
      </c>
      <c r="AR13">
        <v>161234.17000000001</v>
      </c>
      <c r="AS13">
        <v>145031.51</v>
      </c>
      <c r="AT13">
        <v>132492.56</v>
      </c>
      <c r="AU13">
        <v>137282.59</v>
      </c>
      <c r="AV13">
        <v>135596</v>
      </c>
      <c r="AW13">
        <v>137041.95000000001</v>
      </c>
      <c r="AX13">
        <v>110754</v>
      </c>
      <c r="AY13">
        <v>113138</v>
      </c>
      <c r="AZ13">
        <v>94551</v>
      </c>
      <c r="BA13">
        <v>81368</v>
      </c>
      <c r="BB13">
        <v>75196</v>
      </c>
      <c r="BC13">
        <v>80381</v>
      </c>
      <c r="BD13">
        <v>78062</v>
      </c>
      <c r="BE13">
        <v>80133</v>
      </c>
      <c r="BF13">
        <v>82299</v>
      </c>
      <c r="BG13">
        <v>88525</v>
      </c>
      <c r="BH13"/>
      <c r="BI13"/>
      <c r="BJ13"/>
      <c r="BK13"/>
      <c r="BL13"/>
      <c r="BM13"/>
      <c r="BN13"/>
      <c r="BO13"/>
      <c r="BP13"/>
      <c r="BQ13"/>
      <c r="BR13"/>
      <c r="BS13"/>
      <c r="BT13"/>
    </row>
    <row r="14" spans="1:72">
      <c r="A14" t="s">
        <v>452</v>
      </c>
      <c r="B14">
        <v>0</v>
      </c>
      <c r="C14">
        <v>0</v>
      </c>
      <c r="D14">
        <v>0</v>
      </c>
      <c r="E14">
        <v>0</v>
      </c>
      <c r="F14">
        <v>0</v>
      </c>
      <c r="G14">
        <v>0</v>
      </c>
      <c r="H14">
        <v>0</v>
      </c>
      <c r="I14">
        <v>0</v>
      </c>
      <c r="J14">
        <v>0</v>
      </c>
      <c r="K14">
        <v>0</v>
      </c>
      <c r="L14">
        <v>0</v>
      </c>
      <c r="M14">
        <v>0</v>
      </c>
      <c r="N14">
        <v>0</v>
      </c>
      <c r="O14">
        <v>0</v>
      </c>
      <c r="P14">
        <v>0</v>
      </c>
      <c r="Q14">
        <v>163361</v>
      </c>
      <c r="R14">
        <v>0</v>
      </c>
      <c r="S14">
        <v>0</v>
      </c>
      <c r="T14">
        <v>0</v>
      </c>
      <c r="U14">
        <v>0</v>
      </c>
      <c r="V14">
        <v>0</v>
      </c>
      <c r="W14">
        <v>220622</v>
      </c>
      <c r="X14">
        <v>201462</v>
      </c>
      <c r="Y14">
        <v>143731</v>
      </c>
      <c r="Z14">
        <v>219879</v>
      </c>
      <c r="AA14">
        <v>0</v>
      </c>
      <c r="AB14">
        <v>0</v>
      </c>
      <c r="AC14">
        <v>0</v>
      </c>
      <c r="AD14">
        <v>0</v>
      </c>
      <c r="AE14">
        <v>0</v>
      </c>
      <c r="AF14">
        <v>0</v>
      </c>
      <c r="AG14">
        <v>0</v>
      </c>
      <c r="AH14">
        <v>0</v>
      </c>
      <c r="AI14">
        <v>0</v>
      </c>
      <c r="AJ14">
        <v>0</v>
      </c>
      <c r="AK14">
        <v>0</v>
      </c>
      <c r="AL14">
        <v>0</v>
      </c>
      <c r="AM14">
        <v>0</v>
      </c>
      <c r="AN14">
        <v>0</v>
      </c>
      <c r="AO14">
        <v>172484.92</v>
      </c>
      <c r="AP14">
        <v>171786.72</v>
      </c>
      <c r="AQ14">
        <v>176946.03</v>
      </c>
      <c r="AR14">
        <v>0</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row>
    <row r="15" spans="1:72">
      <c r="A15" t="s">
        <v>453</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46074</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row>
    <row r="16" spans="1:72">
      <c r="A16" t="s">
        <v>694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7186</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row>
    <row r="17" spans="1:72">
      <c r="A17" t="s">
        <v>695</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7186</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row>
    <row r="18" spans="1:72">
      <c r="A18" t="s">
        <v>2401</v>
      </c>
      <c r="B18">
        <v>103124</v>
      </c>
      <c r="C18">
        <v>78395</v>
      </c>
      <c r="D18">
        <v>111618.46</v>
      </c>
      <c r="E18">
        <v>75696</v>
      </c>
      <c r="F18">
        <v>92162</v>
      </c>
      <c r="G18">
        <v>76997</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row>
    <row r="19" spans="1:72">
      <c r="A19" t="s">
        <v>454</v>
      </c>
      <c r="B19">
        <v>30838</v>
      </c>
      <c r="C19">
        <v>22025</v>
      </c>
      <c r="D19">
        <v>14663.52</v>
      </c>
      <c r="E19">
        <v>18032</v>
      </c>
      <c r="F19">
        <v>17832</v>
      </c>
      <c r="G19">
        <v>24491</v>
      </c>
      <c r="H19">
        <v>89657.47</v>
      </c>
      <c r="I19">
        <v>105049</v>
      </c>
      <c r="J19">
        <v>90047</v>
      </c>
      <c r="K19">
        <v>101979</v>
      </c>
      <c r="L19">
        <v>98793.61</v>
      </c>
      <c r="M19">
        <v>80335</v>
      </c>
      <c r="N19">
        <v>100804</v>
      </c>
      <c r="O19">
        <v>96786</v>
      </c>
      <c r="P19">
        <v>95755.839999999997</v>
      </c>
      <c r="Q19">
        <v>90457</v>
      </c>
      <c r="R19">
        <v>82220</v>
      </c>
      <c r="S19">
        <v>79096</v>
      </c>
      <c r="T19">
        <v>59638.86</v>
      </c>
      <c r="U19">
        <v>4572</v>
      </c>
      <c r="V19">
        <v>76829</v>
      </c>
      <c r="W19">
        <v>6799</v>
      </c>
      <c r="X19">
        <v>4429</v>
      </c>
      <c r="Y19">
        <v>0</v>
      </c>
      <c r="Z19">
        <v>9210</v>
      </c>
      <c r="AA19">
        <v>9161</v>
      </c>
      <c r="AB19">
        <v>7618.81</v>
      </c>
      <c r="AC19">
        <v>11577.71</v>
      </c>
      <c r="AD19">
        <v>12118.65</v>
      </c>
      <c r="AE19">
        <v>12389.92</v>
      </c>
      <c r="AF19">
        <v>12130.42</v>
      </c>
      <c r="AG19">
        <v>13761.66</v>
      </c>
      <c r="AH19">
        <v>14753.3</v>
      </c>
      <c r="AI19">
        <v>12369.81</v>
      </c>
      <c r="AJ19">
        <v>10881</v>
      </c>
      <c r="AK19">
        <v>12465.68</v>
      </c>
      <c r="AL19">
        <v>11580.47</v>
      </c>
      <c r="AM19">
        <v>12615.06</v>
      </c>
      <c r="AN19">
        <v>12287.03</v>
      </c>
      <c r="AO19">
        <v>15008.48</v>
      </c>
      <c r="AP19">
        <v>16334.51</v>
      </c>
      <c r="AQ19">
        <v>15551.63</v>
      </c>
      <c r="AR19">
        <v>11589.16</v>
      </c>
      <c r="AS19">
        <v>12641.12</v>
      </c>
      <c r="AT19">
        <v>11600.55</v>
      </c>
      <c r="AU19">
        <v>11463.76</v>
      </c>
      <c r="AV19">
        <v>23559</v>
      </c>
      <c r="AW19">
        <v>10728.71</v>
      </c>
      <c r="AX19">
        <v>23825</v>
      </c>
      <c r="AY19">
        <v>11045</v>
      </c>
      <c r="AZ19">
        <v>24026</v>
      </c>
      <c r="BA19">
        <v>10727</v>
      </c>
      <c r="BB19">
        <v>8578</v>
      </c>
      <c r="BC19">
        <v>23234</v>
      </c>
      <c r="BD19">
        <v>124557</v>
      </c>
      <c r="BE19">
        <v>134334</v>
      </c>
      <c r="BF19">
        <v>129658</v>
      </c>
      <c r="BG19">
        <v>135650</v>
      </c>
      <c r="BH19"/>
      <c r="BI19"/>
      <c r="BJ19"/>
      <c r="BK19"/>
      <c r="BL19"/>
      <c r="BM19"/>
      <c r="BN19"/>
      <c r="BO19"/>
      <c r="BP19"/>
      <c r="BQ19"/>
      <c r="BR19"/>
      <c r="BS19"/>
      <c r="BT19"/>
    </row>
    <row r="20" spans="1:72">
      <c r="A20" t="s">
        <v>455</v>
      </c>
      <c r="B20">
        <v>30838</v>
      </c>
      <c r="C20">
        <v>22025</v>
      </c>
      <c r="D20">
        <v>14663.52</v>
      </c>
      <c r="E20">
        <v>18032</v>
      </c>
      <c r="F20">
        <v>17832</v>
      </c>
      <c r="G20">
        <v>24491</v>
      </c>
      <c r="H20">
        <v>0</v>
      </c>
      <c r="I20">
        <v>105049</v>
      </c>
      <c r="J20">
        <v>90047</v>
      </c>
      <c r="K20">
        <v>101979</v>
      </c>
      <c r="L20">
        <v>98793.61</v>
      </c>
      <c r="M20">
        <v>80335</v>
      </c>
      <c r="N20">
        <v>0</v>
      </c>
      <c r="O20">
        <v>96786</v>
      </c>
      <c r="P20">
        <v>95755.839999999997</v>
      </c>
      <c r="Q20">
        <v>90457</v>
      </c>
      <c r="R20">
        <v>82220</v>
      </c>
      <c r="S20">
        <v>79096</v>
      </c>
      <c r="T20">
        <v>59638.86</v>
      </c>
      <c r="U20">
        <v>4572</v>
      </c>
      <c r="V20">
        <v>76829</v>
      </c>
      <c r="W20">
        <v>6799</v>
      </c>
      <c r="X20">
        <v>4429</v>
      </c>
      <c r="Y20">
        <v>0</v>
      </c>
      <c r="Z20">
        <v>9210</v>
      </c>
      <c r="AA20">
        <v>0</v>
      </c>
      <c r="AB20">
        <v>0</v>
      </c>
      <c r="AC20">
        <v>0</v>
      </c>
      <c r="AD20">
        <v>0</v>
      </c>
      <c r="AE20">
        <v>0</v>
      </c>
      <c r="AF20">
        <v>0</v>
      </c>
      <c r="AG20">
        <v>0</v>
      </c>
      <c r="AH20">
        <v>0</v>
      </c>
      <c r="AI20">
        <v>0</v>
      </c>
      <c r="AJ20">
        <v>0</v>
      </c>
      <c r="AK20">
        <v>0</v>
      </c>
      <c r="AL20">
        <v>0</v>
      </c>
      <c r="AM20">
        <v>0</v>
      </c>
      <c r="AN20">
        <v>0</v>
      </c>
      <c r="AO20">
        <v>0</v>
      </c>
      <c r="AP20">
        <v>16334.51</v>
      </c>
      <c r="AQ20">
        <v>15551.63</v>
      </c>
      <c r="AR20">
        <v>0</v>
      </c>
      <c r="AS20">
        <v>12641.12</v>
      </c>
      <c r="AT20">
        <v>11600.55</v>
      </c>
      <c r="AU20">
        <v>11463.76</v>
      </c>
      <c r="AV20">
        <v>23559</v>
      </c>
      <c r="AW20">
        <v>10728.71</v>
      </c>
      <c r="AX20">
        <v>23825</v>
      </c>
      <c r="AY20">
        <v>11045</v>
      </c>
      <c r="AZ20">
        <v>24026</v>
      </c>
      <c r="BA20">
        <v>10727</v>
      </c>
      <c r="BB20">
        <v>8578</v>
      </c>
      <c r="BC20">
        <v>0</v>
      </c>
      <c r="BD20">
        <v>0</v>
      </c>
      <c r="BE20">
        <v>0</v>
      </c>
      <c r="BF20">
        <v>0</v>
      </c>
      <c r="BG20">
        <v>0</v>
      </c>
      <c r="BH20"/>
      <c r="BI20"/>
      <c r="BJ20"/>
      <c r="BK20"/>
      <c r="BL20"/>
      <c r="BM20"/>
      <c r="BN20"/>
      <c r="BO20"/>
      <c r="BP20"/>
      <c r="BQ20"/>
      <c r="BR20"/>
      <c r="BS20"/>
      <c r="BT20"/>
    </row>
    <row r="21" spans="1:72">
      <c r="A21" t="s">
        <v>316</v>
      </c>
      <c r="B21">
        <v>971227</v>
      </c>
      <c r="C21">
        <v>937987</v>
      </c>
      <c r="D21">
        <v>938974.77</v>
      </c>
      <c r="E21">
        <v>889926</v>
      </c>
      <c r="F21">
        <v>925106</v>
      </c>
      <c r="G21">
        <v>877996</v>
      </c>
      <c r="H21">
        <v>885246.01</v>
      </c>
      <c r="I21">
        <v>829807</v>
      </c>
      <c r="J21">
        <v>873696</v>
      </c>
      <c r="K21">
        <v>847444</v>
      </c>
      <c r="L21">
        <v>971507.67</v>
      </c>
      <c r="M21">
        <v>841598</v>
      </c>
      <c r="N21">
        <v>796425</v>
      </c>
      <c r="O21">
        <v>836954</v>
      </c>
      <c r="P21">
        <v>800112.89</v>
      </c>
      <c r="Q21">
        <v>711588</v>
      </c>
      <c r="R21">
        <v>769163</v>
      </c>
      <c r="S21">
        <v>810350</v>
      </c>
      <c r="T21">
        <v>720029.81</v>
      </c>
      <c r="U21">
        <v>627789</v>
      </c>
      <c r="V21">
        <v>707017</v>
      </c>
      <c r="W21">
        <v>651478</v>
      </c>
      <c r="X21">
        <v>682401</v>
      </c>
      <c r="Y21">
        <v>620085</v>
      </c>
      <c r="Z21">
        <v>674179</v>
      </c>
      <c r="AA21">
        <v>669509.18000000005</v>
      </c>
      <c r="AB21">
        <v>659638.74</v>
      </c>
      <c r="AC21">
        <v>581925.85</v>
      </c>
      <c r="AD21">
        <v>563115.66</v>
      </c>
      <c r="AE21">
        <v>544479.68000000005</v>
      </c>
      <c r="AF21">
        <v>586228.28</v>
      </c>
      <c r="AG21">
        <v>518859.57</v>
      </c>
      <c r="AH21">
        <v>524791.04000000004</v>
      </c>
      <c r="AI21">
        <v>525141.49</v>
      </c>
      <c r="AJ21">
        <v>502804.12</v>
      </c>
      <c r="AK21">
        <v>459725.78</v>
      </c>
      <c r="AL21">
        <v>496461.76</v>
      </c>
      <c r="AM21">
        <v>483577.43</v>
      </c>
      <c r="AN21">
        <v>496342.54</v>
      </c>
      <c r="AO21">
        <v>454295.87</v>
      </c>
      <c r="AP21">
        <v>463775.89</v>
      </c>
      <c r="AQ21">
        <v>446692.99</v>
      </c>
      <c r="AR21">
        <v>467331.8</v>
      </c>
      <c r="AS21">
        <v>416711.37</v>
      </c>
      <c r="AT21">
        <v>413260.99</v>
      </c>
      <c r="AU21">
        <v>407210.38</v>
      </c>
      <c r="AV21">
        <v>408519</v>
      </c>
      <c r="AW21">
        <v>375341.77</v>
      </c>
      <c r="AX21">
        <v>349743</v>
      </c>
      <c r="AY21">
        <v>329491</v>
      </c>
      <c r="AZ21">
        <v>338402</v>
      </c>
      <c r="BA21">
        <v>284539</v>
      </c>
      <c r="BB21">
        <v>273031</v>
      </c>
      <c r="BC21">
        <v>271405</v>
      </c>
      <c r="BD21">
        <v>415531</v>
      </c>
      <c r="BE21">
        <v>417613</v>
      </c>
      <c r="BF21">
        <v>422333</v>
      </c>
      <c r="BG21">
        <v>412707</v>
      </c>
      <c r="BH21"/>
      <c r="BI21"/>
      <c r="BJ21"/>
      <c r="BK21"/>
      <c r="BL21"/>
      <c r="BM21"/>
      <c r="BN21"/>
      <c r="BO21"/>
      <c r="BP21"/>
      <c r="BQ21"/>
      <c r="BR21"/>
      <c r="BS21"/>
      <c r="BT21"/>
    </row>
    <row r="22" spans="1:72">
      <c r="A22" t="s">
        <v>456</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713</v>
      </c>
      <c r="B23">
        <v>1510</v>
      </c>
      <c r="C23">
        <v>1510</v>
      </c>
      <c r="D23">
        <v>1510.41</v>
      </c>
      <c r="E23">
        <v>1510</v>
      </c>
      <c r="F23">
        <v>1505</v>
      </c>
      <c r="G23">
        <v>1505</v>
      </c>
      <c r="H23">
        <v>1505.34</v>
      </c>
      <c r="I23">
        <v>1492</v>
      </c>
      <c r="J23">
        <v>1491</v>
      </c>
      <c r="K23">
        <v>1490</v>
      </c>
      <c r="L23">
        <v>1490.26</v>
      </c>
      <c r="M23">
        <v>1480</v>
      </c>
      <c r="N23">
        <v>1468</v>
      </c>
      <c r="O23">
        <v>1467</v>
      </c>
      <c r="P23">
        <v>1466.94</v>
      </c>
      <c r="Q23">
        <v>1496</v>
      </c>
      <c r="R23">
        <v>1492</v>
      </c>
      <c r="S23">
        <v>1491</v>
      </c>
      <c r="T23">
        <v>1481.89</v>
      </c>
      <c r="U23">
        <v>1480</v>
      </c>
      <c r="V23">
        <v>1476</v>
      </c>
      <c r="W23">
        <v>2300</v>
      </c>
      <c r="X23">
        <v>2300</v>
      </c>
      <c r="Y23">
        <v>2286</v>
      </c>
      <c r="Z23">
        <v>1481</v>
      </c>
      <c r="AA23">
        <v>1401.22</v>
      </c>
      <c r="AB23">
        <v>1371.22</v>
      </c>
      <c r="AC23">
        <v>1352.39</v>
      </c>
      <c r="AD23">
        <v>1351.89</v>
      </c>
      <c r="AE23">
        <v>1351.89</v>
      </c>
      <c r="AF23">
        <v>1351.89</v>
      </c>
      <c r="AG23">
        <v>845.78</v>
      </c>
      <c r="AH23">
        <v>195.07</v>
      </c>
      <c r="AI23">
        <v>195.07</v>
      </c>
      <c r="AJ23">
        <v>195.07</v>
      </c>
      <c r="AK23">
        <v>191.71</v>
      </c>
      <c r="AL23">
        <v>171.33</v>
      </c>
      <c r="AM23">
        <v>171.33</v>
      </c>
      <c r="AN23">
        <v>171.33</v>
      </c>
      <c r="AO23">
        <v>1167.82</v>
      </c>
      <c r="AP23">
        <v>1170.73</v>
      </c>
      <c r="AQ23">
        <v>1167.42</v>
      </c>
      <c r="AR23">
        <v>1171.04</v>
      </c>
      <c r="AS23">
        <v>1165.8800000000001</v>
      </c>
      <c r="AT23">
        <v>1169.6300000000001</v>
      </c>
      <c r="AU23">
        <v>1165.8800000000001</v>
      </c>
      <c r="AV23">
        <v>2268</v>
      </c>
      <c r="AW23">
        <v>2265.0500000000002</v>
      </c>
      <c r="AX23">
        <v>2268</v>
      </c>
      <c r="AY23">
        <v>2265</v>
      </c>
      <c r="AZ23">
        <v>0</v>
      </c>
      <c r="BA23">
        <v>1161</v>
      </c>
      <c r="BB23">
        <v>1163</v>
      </c>
      <c r="BC23">
        <v>0</v>
      </c>
      <c r="BD23">
        <v>0</v>
      </c>
      <c r="BE23">
        <v>0</v>
      </c>
      <c r="BF23">
        <v>0</v>
      </c>
      <c r="BG23">
        <v>0</v>
      </c>
      <c r="BH23"/>
      <c r="BI23"/>
      <c r="BJ23"/>
      <c r="BK23"/>
      <c r="BL23"/>
      <c r="BM23"/>
      <c r="BN23"/>
      <c r="BO23"/>
      <c r="BP23"/>
      <c r="BQ23"/>
      <c r="BR23"/>
      <c r="BS23"/>
      <c r="BT23"/>
    </row>
    <row r="24" spans="1:72">
      <c r="A24" t="s">
        <v>462</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9978</v>
      </c>
      <c r="BD24">
        <v>13521</v>
      </c>
      <c r="BE24">
        <v>13521</v>
      </c>
      <c r="BF24">
        <v>13521</v>
      </c>
      <c r="BG24">
        <v>13521</v>
      </c>
      <c r="BH24"/>
      <c r="BI24"/>
      <c r="BJ24"/>
      <c r="BK24"/>
      <c r="BL24"/>
      <c r="BM24"/>
      <c r="BN24"/>
      <c r="BO24"/>
      <c r="BP24"/>
      <c r="BQ24"/>
      <c r="BR24"/>
      <c r="BS24"/>
      <c r="BT24"/>
    </row>
    <row r="25" spans="1:72">
      <c r="A25" t="s">
        <v>463</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2747.18</v>
      </c>
      <c r="AX25">
        <v>2745</v>
      </c>
      <c r="AY25">
        <v>2742</v>
      </c>
      <c r="AZ25">
        <v>2740</v>
      </c>
      <c r="BA25">
        <v>3177</v>
      </c>
      <c r="BB25">
        <v>0</v>
      </c>
      <c r="BC25">
        <v>16519</v>
      </c>
      <c r="BD25">
        <v>29549</v>
      </c>
      <c r="BE25">
        <v>29565</v>
      </c>
      <c r="BF25">
        <v>29612</v>
      </c>
      <c r="BG25">
        <v>29655</v>
      </c>
      <c r="BH25"/>
      <c r="BI25"/>
      <c r="BJ25"/>
      <c r="BK25"/>
      <c r="BL25"/>
      <c r="BM25"/>
      <c r="BN25"/>
      <c r="BO25"/>
      <c r="BP25"/>
      <c r="BQ25"/>
      <c r="BR25"/>
      <c r="BS25"/>
      <c r="BT25"/>
    </row>
    <row r="26" spans="1:72">
      <c r="A26" t="s">
        <v>465</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7378</v>
      </c>
      <c r="BB26">
        <v>13343</v>
      </c>
      <c r="BC26">
        <v>0</v>
      </c>
      <c r="BD26">
        <v>0</v>
      </c>
      <c r="BE26">
        <v>0</v>
      </c>
      <c r="BF26">
        <v>0</v>
      </c>
      <c r="BG26">
        <v>0</v>
      </c>
      <c r="BH26"/>
      <c r="BI26"/>
      <c r="BJ26"/>
      <c r="BK26"/>
      <c r="BL26"/>
      <c r="BM26"/>
      <c r="BN26"/>
      <c r="BO26"/>
      <c r="BP26"/>
      <c r="BQ26"/>
      <c r="BR26"/>
      <c r="BS26"/>
      <c r="BT26"/>
    </row>
    <row r="27" spans="1:72">
      <c r="A27" t="s">
        <v>2402</v>
      </c>
      <c r="B27">
        <v>0</v>
      </c>
      <c r="C27">
        <v>0</v>
      </c>
      <c r="D27">
        <v>0</v>
      </c>
      <c r="E27">
        <v>0</v>
      </c>
      <c r="F27">
        <v>0</v>
      </c>
      <c r="G27">
        <v>0</v>
      </c>
      <c r="H27">
        <v>0</v>
      </c>
      <c r="I27">
        <v>0</v>
      </c>
      <c r="J27">
        <v>0</v>
      </c>
      <c r="K27">
        <v>0</v>
      </c>
      <c r="L27">
        <v>0</v>
      </c>
      <c r="M27">
        <v>0</v>
      </c>
      <c r="N27">
        <v>0</v>
      </c>
      <c r="O27">
        <v>0</v>
      </c>
      <c r="P27">
        <v>0</v>
      </c>
      <c r="Q27">
        <v>5000</v>
      </c>
      <c r="R27">
        <v>5000</v>
      </c>
      <c r="S27">
        <v>5000</v>
      </c>
      <c r="T27">
        <v>5000</v>
      </c>
      <c r="U27">
        <v>5000</v>
      </c>
      <c r="V27">
        <v>5000</v>
      </c>
      <c r="W27">
        <v>5000</v>
      </c>
      <c r="X27">
        <v>5000</v>
      </c>
      <c r="Y27">
        <v>5000</v>
      </c>
      <c r="Z27">
        <v>5000</v>
      </c>
      <c r="AA27">
        <v>5000</v>
      </c>
      <c r="AB27">
        <v>5000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row>
    <row r="28" spans="1:72">
      <c r="A28" t="s">
        <v>450</v>
      </c>
      <c r="B28">
        <v>0</v>
      </c>
      <c r="C28">
        <v>0</v>
      </c>
      <c r="D28">
        <v>0</v>
      </c>
      <c r="E28">
        <v>0</v>
      </c>
      <c r="F28">
        <v>0</v>
      </c>
      <c r="G28">
        <v>0</v>
      </c>
      <c r="H28">
        <v>0</v>
      </c>
      <c r="I28">
        <v>0</v>
      </c>
      <c r="J28">
        <v>0</v>
      </c>
      <c r="K28">
        <v>0</v>
      </c>
      <c r="L28">
        <v>0</v>
      </c>
      <c r="M28">
        <v>0</v>
      </c>
      <c r="N28">
        <v>0</v>
      </c>
      <c r="O28">
        <v>0</v>
      </c>
      <c r="P28">
        <v>0</v>
      </c>
      <c r="Q28">
        <v>5000</v>
      </c>
      <c r="R28">
        <v>5000</v>
      </c>
      <c r="S28">
        <v>5000</v>
      </c>
      <c r="T28">
        <v>5000</v>
      </c>
      <c r="U28">
        <v>5000</v>
      </c>
      <c r="V28">
        <v>5000</v>
      </c>
      <c r="W28">
        <v>5000</v>
      </c>
      <c r="X28">
        <v>5000</v>
      </c>
      <c r="Y28">
        <v>5000</v>
      </c>
      <c r="Z28">
        <v>5000</v>
      </c>
      <c r="AA28">
        <v>5000</v>
      </c>
      <c r="AB28">
        <v>5000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row>
    <row r="29" spans="1:72">
      <c r="A29" t="s">
        <v>2331</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17295</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row>
    <row r="30" spans="1:72">
      <c r="A30" t="s">
        <v>466</v>
      </c>
      <c r="B30">
        <v>0</v>
      </c>
      <c r="C30">
        <v>0</v>
      </c>
      <c r="D30">
        <v>0</v>
      </c>
      <c r="E30">
        <v>0</v>
      </c>
      <c r="F30">
        <v>0</v>
      </c>
      <c r="G30">
        <v>0</v>
      </c>
      <c r="H30">
        <v>0</v>
      </c>
      <c r="I30">
        <v>0</v>
      </c>
      <c r="J30">
        <v>0</v>
      </c>
      <c r="K30">
        <v>0</v>
      </c>
      <c r="L30">
        <v>0</v>
      </c>
      <c r="M30">
        <v>0</v>
      </c>
      <c r="N30">
        <v>0</v>
      </c>
      <c r="O30">
        <v>0</v>
      </c>
      <c r="P30">
        <v>0</v>
      </c>
      <c r="Q30">
        <v>0</v>
      </c>
      <c r="R30">
        <v>0</v>
      </c>
      <c r="S30">
        <v>127000</v>
      </c>
      <c r="T30">
        <v>127000</v>
      </c>
      <c r="U30">
        <v>127000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row>
    <row r="31" spans="1:72">
      <c r="A31" t="s">
        <v>467</v>
      </c>
      <c r="B31">
        <v>0</v>
      </c>
      <c r="C31">
        <v>0</v>
      </c>
      <c r="D31">
        <v>0</v>
      </c>
      <c r="E31">
        <v>0</v>
      </c>
      <c r="F31">
        <v>0</v>
      </c>
      <c r="G31">
        <v>0</v>
      </c>
      <c r="H31">
        <v>0</v>
      </c>
      <c r="I31">
        <v>0</v>
      </c>
      <c r="J31">
        <v>0</v>
      </c>
      <c r="K31">
        <v>0</v>
      </c>
      <c r="L31">
        <v>0</v>
      </c>
      <c r="M31">
        <v>0</v>
      </c>
      <c r="N31">
        <v>0</v>
      </c>
      <c r="O31">
        <v>0</v>
      </c>
      <c r="P31">
        <v>0</v>
      </c>
      <c r="Q31">
        <v>0</v>
      </c>
      <c r="R31">
        <v>0</v>
      </c>
      <c r="S31">
        <v>127000</v>
      </c>
      <c r="T31">
        <v>127000</v>
      </c>
      <c r="U31">
        <v>127000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row>
    <row r="32" spans="1:72">
      <c r="A32" t="s">
        <v>2403</v>
      </c>
      <c r="B32">
        <v>9900</v>
      </c>
      <c r="C32">
        <v>10085</v>
      </c>
      <c r="D32">
        <v>9601.91</v>
      </c>
      <c r="E32">
        <v>9838</v>
      </c>
      <c r="F32">
        <v>10380</v>
      </c>
      <c r="G32">
        <v>10378</v>
      </c>
      <c r="H32">
        <v>9440.42</v>
      </c>
      <c r="I32">
        <v>9984</v>
      </c>
      <c r="J32">
        <v>11161</v>
      </c>
      <c r="K32">
        <v>0</v>
      </c>
      <c r="L32">
        <v>9214.44</v>
      </c>
      <c r="M32">
        <v>0</v>
      </c>
      <c r="N32">
        <v>10934</v>
      </c>
      <c r="O32">
        <v>0</v>
      </c>
      <c r="P32">
        <v>0</v>
      </c>
      <c r="Q32">
        <v>0</v>
      </c>
      <c r="R32">
        <v>0</v>
      </c>
      <c r="S32">
        <v>0</v>
      </c>
      <c r="T32">
        <v>18852</v>
      </c>
      <c r="U32">
        <v>96100</v>
      </c>
      <c r="V32">
        <v>0</v>
      </c>
      <c r="W32">
        <v>18489</v>
      </c>
      <c r="X32">
        <v>17019</v>
      </c>
      <c r="Y32">
        <v>0</v>
      </c>
      <c r="Z32">
        <v>18898</v>
      </c>
      <c r="AA32">
        <v>19869.919999999998</v>
      </c>
      <c r="AB32">
        <v>21793.24</v>
      </c>
      <c r="AC32">
        <v>22275.49</v>
      </c>
      <c r="AD32">
        <v>22233.01</v>
      </c>
      <c r="AE32">
        <v>17040.39</v>
      </c>
      <c r="AF32">
        <v>14762.02</v>
      </c>
      <c r="AG32">
        <v>12042.84</v>
      </c>
      <c r="AH32">
        <v>10095.91</v>
      </c>
      <c r="AI32">
        <v>9036.98</v>
      </c>
      <c r="AJ32">
        <v>7649.08</v>
      </c>
      <c r="AK32">
        <v>8062.86</v>
      </c>
      <c r="AL32">
        <v>8400.25</v>
      </c>
      <c r="AM32">
        <v>8660.3700000000008</v>
      </c>
      <c r="AN32">
        <v>7991.13</v>
      </c>
      <c r="AO32">
        <v>7866.74</v>
      </c>
      <c r="AP32">
        <v>8215.52</v>
      </c>
      <c r="AQ32">
        <v>7514.73</v>
      </c>
      <c r="AR32">
        <v>7409.67</v>
      </c>
      <c r="AS32">
        <v>7536.41</v>
      </c>
      <c r="AT32">
        <v>8156.41</v>
      </c>
      <c r="AU32">
        <v>8955.7800000000007</v>
      </c>
      <c r="AV32">
        <v>0</v>
      </c>
      <c r="AW32">
        <v>11159.3</v>
      </c>
      <c r="AX32">
        <v>0</v>
      </c>
      <c r="AY32">
        <v>14059</v>
      </c>
      <c r="AZ32">
        <v>0</v>
      </c>
      <c r="BA32">
        <v>16901</v>
      </c>
      <c r="BB32">
        <v>17091</v>
      </c>
      <c r="BC32">
        <v>0</v>
      </c>
      <c r="BD32">
        <v>0</v>
      </c>
      <c r="BE32">
        <v>0</v>
      </c>
      <c r="BF32">
        <v>0</v>
      </c>
      <c r="BG32">
        <v>0</v>
      </c>
      <c r="BH32"/>
      <c r="BI32"/>
      <c r="BJ32"/>
      <c r="BK32"/>
      <c r="BL32"/>
      <c r="BM32"/>
      <c r="BN32"/>
      <c r="BO32"/>
      <c r="BP32"/>
      <c r="BQ32"/>
      <c r="BR32"/>
      <c r="BS32"/>
      <c r="BT32"/>
    </row>
    <row r="33" spans="1:72">
      <c r="A33" t="s">
        <v>468</v>
      </c>
      <c r="B33">
        <v>631290</v>
      </c>
      <c r="C33">
        <v>632007</v>
      </c>
      <c r="D33">
        <v>628599.71</v>
      </c>
      <c r="E33">
        <v>622963</v>
      </c>
      <c r="F33">
        <v>625268</v>
      </c>
      <c r="G33">
        <v>625325</v>
      </c>
      <c r="H33">
        <v>637186.03</v>
      </c>
      <c r="I33">
        <v>637480</v>
      </c>
      <c r="J33">
        <v>638419</v>
      </c>
      <c r="K33">
        <v>639378</v>
      </c>
      <c r="L33">
        <v>640306.38</v>
      </c>
      <c r="M33">
        <v>641245</v>
      </c>
      <c r="N33">
        <v>642183</v>
      </c>
      <c r="O33">
        <v>643112</v>
      </c>
      <c r="P33">
        <v>643830.38</v>
      </c>
      <c r="Q33">
        <v>644769</v>
      </c>
      <c r="R33">
        <v>645707</v>
      </c>
      <c r="S33">
        <v>646636</v>
      </c>
      <c r="T33">
        <v>0</v>
      </c>
      <c r="U33">
        <v>622222</v>
      </c>
      <c r="V33">
        <v>623160</v>
      </c>
      <c r="W33">
        <v>625428</v>
      </c>
      <c r="X33">
        <v>628097</v>
      </c>
      <c r="Y33">
        <v>639893</v>
      </c>
      <c r="Z33">
        <v>639324</v>
      </c>
      <c r="AA33">
        <v>328283.24</v>
      </c>
      <c r="AB33">
        <v>328283.24</v>
      </c>
      <c r="AC33">
        <v>331844.3</v>
      </c>
      <c r="AD33">
        <v>331844.3</v>
      </c>
      <c r="AE33">
        <v>331844.3</v>
      </c>
      <c r="AF33">
        <v>331844.3</v>
      </c>
      <c r="AG33">
        <v>331844.3</v>
      </c>
      <c r="AH33">
        <v>331844.3</v>
      </c>
      <c r="AI33">
        <v>331844.3</v>
      </c>
      <c r="AJ33">
        <v>332089.09999999998</v>
      </c>
      <c r="AK33">
        <v>332089.09999999998</v>
      </c>
      <c r="AL33">
        <v>332089.09999999998</v>
      </c>
      <c r="AM33">
        <v>332089.09999999998</v>
      </c>
      <c r="AN33">
        <v>332089.09999999998</v>
      </c>
      <c r="AO33">
        <v>332089.09999999998</v>
      </c>
      <c r="AP33">
        <v>332089.09999999998</v>
      </c>
      <c r="AQ33">
        <v>332089.09999999998</v>
      </c>
      <c r="AR33">
        <v>332089.09999999998</v>
      </c>
      <c r="AS33">
        <v>332979.7</v>
      </c>
      <c r="AT33">
        <v>332979.7</v>
      </c>
      <c r="AU33">
        <v>332979.7</v>
      </c>
      <c r="AV33">
        <v>0</v>
      </c>
      <c r="AW33">
        <v>332979.7</v>
      </c>
      <c r="AX33">
        <v>0</v>
      </c>
      <c r="AY33">
        <v>332980</v>
      </c>
      <c r="AZ33">
        <v>0</v>
      </c>
      <c r="BA33">
        <v>336980</v>
      </c>
      <c r="BB33">
        <v>336980</v>
      </c>
      <c r="BC33">
        <v>336900</v>
      </c>
      <c r="BD33">
        <v>196720</v>
      </c>
      <c r="BE33">
        <v>196720</v>
      </c>
      <c r="BF33">
        <v>196720</v>
      </c>
      <c r="BG33">
        <v>196720</v>
      </c>
      <c r="BH33"/>
      <c r="BI33"/>
      <c r="BJ33"/>
      <c r="BK33"/>
      <c r="BL33"/>
      <c r="BM33"/>
      <c r="BN33"/>
      <c r="BO33"/>
      <c r="BP33"/>
      <c r="BQ33"/>
      <c r="BR33"/>
      <c r="BS33"/>
      <c r="BT33"/>
    </row>
    <row r="34" spans="1:72">
      <c r="A34" t="s">
        <v>317</v>
      </c>
      <c r="B34">
        <v>1100473</v>
      </c>
      <c r="C34">
        <v>1092304</v>
      </c>
      <c r="D34">
        <v>1084099.27</v>
      </c>
      <c r="E34">
        <v>1069689</v>
      </c>
      <c r="F34">
        <v>1052995</v>
      </c>
      <c r="G34">
        <v>1010764</v>
      </c>
      <c r="H34">
        <v>984566.89</v>
      </c>
      <c r="I34">
        <v>947483</v>
      </c>
      <c r="J34">
        <v>937639</v>
      </c>
      <c r="K34">
        <v>930355</v>
      </c>
      <c r="L34">
        <v>919875.97</v>
      </c>
      <c r="M34">
        <v>914892</v>
      </c>
      <c r="N34">
        <v>917087</v>
      </c>
      <c r="O34">
        <v>917838</v>
      </c>
      <c r="P34">
        <v>922530.83</v>
      </c>
      <c r="Q34">
        <v>928228</v>
      </c>
      <c r="R34">
        <v>931714</v>
      </c>
      <c r="S34">
        <v>927864</v>
      </c>
      <c r="T34">
        <v>930182.89</v>
      </c>
      <c r="U34">
        <v>835396</v>
      </c>
      <c r="V34">
        <v>955039</v>
      </c>
      <c r="W34">
        <v>958972</v>
      </c>
      <c r="X34">
        <v>928146</v>
      </c>
      <c r="Y34">
        <v>886109</v>
      </c>
      <c r="Z34">
        <v>870554</v>
      </c>
      <c r="AA34">
        <v>847228.96</v>
      </c>
      <c r="AB34">
        <v>826431.81</v>
      </c>
      <c r="AC34">
        <v>811780.32</v>
      </c>
      <c r="AD34">
        <v>753523.26</v>
      </c>
      <c r="AE34">
        <v>697442.36</v>
      </c>
      <c r="AF34">
        <v>641669.94999999995</v>
      </c>
      <c r="AG34">
        <v>546870.06999999995</v>
      </c>
      <c r="AH34">
        <v>500756.03</v>
      </c>
      <c r="AI34">
        <v>446169.23</v>
      </c>
      <c r="AJ34">
        <v>435729.86</v>
      </c>
      <c r="AK34">
        <v>410475.35</v>
      </c>
      <c r="AL34">
        <v>401736.71</v>
      </c>
      <c r="AM34">
        <v>388389.54</v>
      </c>
      <c r="AN34">
        <v>388626.56</v>
      </c>
      <c r="AO34">
        <v>363962.74</v>
      </c>
      <c r="AP34">
        <v>357440.56</v>
      </c>
      <c r="AQ34">
        <v>354250.74</v>
      </c>
      <c r="AR34">
        <v>347267.71</v>
      </c>
      <c r="AS34">
        <v>318948.55</v>
      </c>
      <c r="AT34">
        <v>310728.93</v>
      </c>
      <c r="AU34">
        <v>310579.21000000002</v>
      </c>
      <c r="AV34">
        <v>306923</v>
      </c>
      <c r="AW34">
        <v>298372.59999999998</v>
      </c>
      <c r="AX34">
        <v>644081</v>
      </c>
      <c r="AY34">
        <v>300976</v>
      </c>
      <c r="AZ34">
        <v>650925</v>
      </c>
      <c r="BA34">
        <v>255172</v>
      </c>
      <c r="BB34">
        <v>252803</v>
      </c>
      <c r="BC34">
        <v>271362</v>
      </c>
      <c r="BD34">
        <v>272094</v>
      </c>
      <c r="BE34">
        <v>272195</v>
      </c>
      <c r="BF34">
        <v>272279</v>
      </c>
      <c r="BG34">
        <v>264636</v>
      </c>
      <c r="BH34"/>
      <c r="BI34"/>
      <c r="BJ34"/>
      <c r="BK34"/>
      <c r="BL34"/>
      <c r="BM34"/>
      <c r="BN34"/>
      <c r="BO34"/>
      <c r="BP34"/>
      <c r="BQ34"/>
      <c r="BR34"/>
      <c r="BS34"/>
      <c r="BT34"/>
    </row>
    <row r="35" spans="1:72">
      <c r="A35" t="s">
        <v>469</v>
      </c>
      <c r="B35">
        <v>106392</v>
      </c>
      <c r="C35">
        <v>109514</v>
      </c>
      <c r="D35">
        <v>103770.48</v>
      </c>
      <c r="E35">
        <v>104734</v>
      </c>
      <c r="F35">
        <v>108111</v>
      </c>
      <c r="G35">
        <v>112896</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row>
    <row r="36" spans="1:72">
      <c r="A36" t="s">
        <v>318</v>
      </c>
      <c r="B36">
        <v>7966</v>
      </c>
      <c r="C36">
        <v>8642</v>
      </c>
      <c r="D36">
        <v>9140.75</v>
      </c>
      <c r="E36">
        <v>9782</v>
      </c>
      <c r="F36">
        <v>10408</v>
      </c>
      <c r="G36">
        <v>11277</v>
      </c>
      <c r="H36">
        <v>10864.48</v>
      </c>
      <c r="I36">
        <v>11202</v>
      </c>
      <c r="J36">
        <v>11973</v>
      </c>
      <c r="K36">
        <v>12763</v>
      </c>
      <c r="L36">
        <v>13214.46</v>
      </c>
      <c r="M36">
        <v>13921</v>
      </c>
      <c r="N36">
        <v>13788</v>
      </c>
      <c r="O36">
        <v>14392</v>
      </c>
      <c r="P36">
        <v>13834.77</v>
      </c>
      <c r="Q36">
        <v>12972</v>
      </c>
      <c r="R36">
        <v>13223</v>
      </c>
      <c r="S36">
        <v>13878</v>
      </c>
      <c r="T36">
        <v>14613.86</v>
      </c>
      <c r="U36">
        <v>15116</v>
      </c>
      <c r="V36">
        <v>15858</v>
      </c>
      <c r="W36">
        <v>16669</v>
      </c>
      <c r="X36">
        <v>17348</v>
      </c>
      <c r="Y36">
        <v>17915</v>
      </c>
      <c r="Z36">
        <v>18321</v>
      </c>
      <c r="AA36">
        <v>19031.849999999999</v>
      </c>
      <c r="AB36">
        <v>19834.14</v>
      </c>
      <c r="AC36">
        <v>17498.830000000002</v>
      </c>
      <c r="AD36">
        <v>18158.939999999999</v>
      </c>
      <c r="AE36">
        <v>18152.689999999999</v>
      </c>
      <c r="AF36">
        <v>18490.61</v>
      </c>
      <c r="AG36">
        <v>18720.98</v>
      </c>
      <c r="AH36">
        <v>18335.16</v>
      </c>
      <c r="AI36">
        <v>18587.86</v>
      </c>
      <c r="AJ36">
        <v>18820.810000000001</v>
      </c>
      <c r="AK36">
        <v>18791.560000000001</v>
      </c>
      <c r="AL36">
        <v>19074.68</v>
      </c>
      <c r="AM36">
        <v>18639.16</v>
      </c>
      <c r="AN36">
        <v>18026.7</v>
      </c>
      <c r="AO36">
        <v>16462.64</v>
      </c>
      <c r="AP36">
        <v>15066.21</v>
      </c>
      <c r="AQ36">
        <v>14513.48</v>
      </c>
      <c r="AR36">
        <v>13465.54</v>
      </c>
      <c r="AS36">
        <v>13232.19</v>
      </c>
      <c r="AT36">
        <v>4270.12</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row>
    <row r="37" spans="1:72">
      <c r="A37" t="s">
        <v>697</v>
      </c>
      <c r="B37">
        <v>7966</v>
      </c>
      <c r="C37">
        <v>8642</v>
      </c>
      <c r="D37">
        <v>9140.75</v>
      </c>
      <c r="E37">
        <v>9782</v>
      </c>
      <c r="F37">
        <v>10408</v>
      </c>
      <c r="G37">
        <v>11277</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14513.48</v>
      </c>
      <c r="AR37">
        <v>0</v>
      </c>
      <c r="AS37">
        <v>0</v>
      </c>
      <c r="AT37">
        <v>0</v>
      </c>
      <c r="AU37">
        <v>0</v>
      </c>
      <c r="AV37">
        <v>0</v>
      </c>
      <c r="AW37">
        <v>0</v>
      </c>
      <c r="AX37">
        <v>0</v>
      </c>
      <c r="AY37">
        <v>0</v>
      </c>
      <c r="AZ37">
        <v>0</v>
      </c>
      <c r="BA37">
        <v>0</v>
      </c>
      <c r="BB37">
        <v>0</v>
      </c>
      <c r="BC37">
        <v>0</v>
      </c>
      <c r="BD37">
        <v>0</v>
      </c>
      <c r="BE37">
        <v>0</v>
      </c>
      <c r="BF37">
        <v>0</v>
      </c>
      <c r="BG37">
        <v>0</v>
      </c>
      <c r="BH37"/>
      <c r="BI37"/>
      <c r="BJ37"/>
      <c r="BK37"/>
      <c r="BL37"/>
      <c r="BM37"/>
      <c r="BN37"/>
      <c r="BO37"/>
      <c r="BP37"/>
      <c r="BQ37"/>
      <c r="BR37"/>
      <c r="BS37"/>
      <c r="BT37"/>
    </row>
    <row r="38" spans="1:72">
      <c r="A38" t="s">
        <v>2404</v>
      </c>
      <c r="B38">
        <v>0</v>
      </c>
      <c r="C38">
        <v>0</v>
      </c>
      <c r="D38">
        <v>0</v>
      </c>
      <c r="E38">
        <v>0</v>
      </c>
      <c r="F38">
        <v>0</v>
      </c>
      <c r="G38">
        <v>0</v>
      </c>
      <c r="H38">
        <v>0</v>
      </c>
      <c r="I38">
        <v>0</v>
      </c>
      <c r="J38">
        <v>0</v>
      </c>
      <c r="K38">
        <v>0</v>
      </c>
      <c r="L38">
        <v>13214.46</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c r="BI38"/>
      <c r="BJ38"/>
      <c r="BK38"/>
      <c r="BL38"/>
      <c r="BM38"/>
      <c r="BN38"/>
      <c r="BO38"/>
      <c r="BP38"/>
      <c r="BQ38"/>
      <c r="BR38"/>
      <c r="BS38"/>
      <c r="BT38"/>
    </row>
    <row r="39" spans="1:72">
      <c r="A39" t="s">
        <v>470</v>
      </c>
      <c r="B39">
        <v>0</v>
      </c>
      <c r="C39">
        <v>0</v>
      </c>
      <c r="D39">
        <v>0</v>
      </c>
      <c r="E39">
        <v>0</v>
      </c>
      <c r="F39">
        <v>0</v>
      </c>
      <c r="G39">
        <v>0</v>
      </c>
      <c r="H39">
        <v>10864.48</v>
      </c>
      <c r="I39">
        <v>11202</v>
      </c>
      <c r="J39">
        <v>11973</v>
      </c>
      <c r="K39">
        <v>12763</v>
      </c>
      <c r="L39">
        <v>0</v>
      </c>
      <c r="M39">
        <v>13921</v>
      </c>
      <c r="N39">
        <v>13788</v>
      </c>
      <c r="O39">
        <v>14392</v>
      </c>
      <c r="P39">
        <v>13834.77</v>
      </c>
      <c r="Q39">
        <v>12972</v>
      </c>
      <c r="R39">
        <v>13223</v>
      </c>
      <c r="S39">
        <v>13878</v>
      </c>
      <c r="T39">
        <v>14613.86</v>
      </c>
      <c r="U39">
        <v>15116</v>
      </c>
      <c r="V39">
        <v>15858</v>
      </c>
      <c r="W39">
        <v>16669</v>
      </c>
      <c r="X39">
        <v>17348</v>
      </c>
      <c r="Y39">
        <v>17915</v>
      </c>
      <c r="Z39">
        <v>18321</v>
      </c>
      <c r="AA39">
        <v>19031.849999999999</v>
      </c>
      <c r="AB39">
        <v>19834.14</v>
      </c>
      <c r="AC39">
        <v>17498.830000000002</v>
      </c>
      <c r="AD39">
        <v>18158.939999999999</v>
      </c>
      <c r="AE39">
        <v>18152.689999999999</v>
      </c>
      <c r="AF39">
        <v>18490.61</v>
      </c>
      <c r="AG39">
        <v>18720.98</v>
      </c>
      <c r="AH39">
        <v>18335.16</v>
      </c>
      <c r="AI39">
        <v>18587.86</v>
      </c>
      <c r="AJ39">
        <v>18820.810000000001</v>
      </c>
      <c r="AK39">
        <v>18791.560000000001</v>
      </c>
      <c r="AL39">
        <v>19074.68</v>
      </c>
      <c r="AM39">
        <v>18639.16</v>
      </c>
      <c r="AN39">
        <v>18026.7</v>
      </c>
      <c r="AO39">
        <v>16462.64</v>
      </c>
      <c r="AP39">
        <v>15066.21</v>
      </c>
      <c r="AQ39">
        <v>0</v>
      </c>
      <c r="AR39">
        <v>13465.54</v>
      </c>
      <c r="AS39">
        <v>13232.19</v>
      </c>
      <c r="AT39">
        <v>4270.12</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row>
    <row r="40" spans="1:72">
      <c r="A40" t="s">
        <v>472</v>
      </c>
      <c r="B40">
        <v>328</v>
      </c>
      <c r="C40">
        <v>328</v>
      </c>
      <c r="D40">
        <v>327.60000000000002</v>
      </c>
      <c r="E40">
        <v>328</v>
      </c>
      <c r="F40">
        <v>328</v>
      </c>
      <c r="G40">
        <v>328</v>
      </c>
      <c r="H40">
        <v>327.60000000000002</v>
      </c>
      <c r="I40">
        <v>66</v>
      </c>
      <c r="J40">
        <v>66</v>
      </c>
      <c r="K40">
        <v>66</v>
      </c>
      <c r="L40">
        <v>66.400000000000006</v>
      </c>
      <c r="M40">
        <v>66</v>
      </c>
      <c r="N40">
        <v>66</v>
      </c>
      <c r="O40">
        <v>0</v>
      </c>
      <c r="P40">
        <v>142.9</v>
      </c>
      <c r="Q40">
        <v>138</v>
      </c>
      <c r="R40">
        <v>134</v>
      </c>
      <c r="S40">
        <v>211</v>
      </c>
      <c r="T40">
        <v>1261.96</v>
      </c>
      <c r="U40">
        <v>844</v>
      </c>
      <c r="V40">
        <v>827</v>
      </c>
      <c r="W40">
        <v>815</v>
      </c>
      <c r="X40">
        <v>0</v>
      </c>
      <c r="Y40">
        <v>5082</v>
      </c>
      <c r="Z40">
        <v>3679</v>
      </c>
      <c r="AA40">
        <v>4017.92</v>
      </c>
      <c r="AB40">
        <v>3885.59</v>
      </c>
      <c r="AC40">
        <v>2994.18</v>
      </c>
      <c r="AD40">
        <v>2551.11</v>
      </c>
      <c r="AE40">
        <v>2134.7800000000002</v>
      </c>
      <c r="AF40">
        <v>1939.35</v>
      </c>
      <c r="AG40">
        <v>1944.97</v>
      </c>
      <c r="AH40">
        <v>1960.6</v>
      </c>
      <c r="AI40">
        <v>1940.5</v>
      </c>
      <c r="AJ40">
        <v>3037.32</v>
      </c>
      <c r="AK40">
        <v>3709.22</v>
      </c>
      <c r="AL40">
        <v>4014.15</v>
      </c>
      <c r="AM40">
        <v>16871.98</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c r="BI40"/>
      <c r="BJ40"/>
      <c r="BK40"/>
      <c r="BL40"/>
      <c r="BM40"/>
      <c r="BN40"/>
      <c r="BO40"/>
      <c r="BP40"/>
      <c r="BQ40"/>
      <c r="BR40"/>
      <c r="BS40"/>
      <c r="BT40"/>
    </row>
    <row r="41" spans="1:72">
      <c r="A41" t="s">
        <v>473</v>
      </c>
      <c r="B41">
        <v>8144</v>
      </c>
      <c r="C41">
        <v>7968</v>
      </c>
      <c r="D41">
        <v>9008.08</v>
      </c>
      <c r="E41">
        <v>9424</v>
      </c>
      <c r="F41">
        <v>7834</v>
      </c>
      <c r="G41">
        <v>9198</v>
      </c>
      <c r="H41">
        <v>125383.65</v>
      </c>
      <c r="I41">
        <v>122626</v>
      </c>
      <c r="J41">
        <v>124229</v>
      </c>
      <c r="K41">
        <v>135576</v>
      </c>
      <c r="L41">
        <v>10454.870000000001</v>
      </c>
      <c r="M41">
        <v>20026</v>
      </c>
      <c r="N41">
        <v>9809</v>
      </c>
      <c r="O41">
        <v>23908</v>
      </c>
      <c r="P41">
        <v>23790.37</v>
      </c>
      <c r="Q41">
        <v>23470</v>
      </c>
      <c r="R41">
        <v>24350</v>
      </c>
      <c r="S41">
        <v>26302</v>
      </c>
      <c r="T41">
        <v>657332.47</v>
      </c>
      <c r="U41">
        <v>9596</v>
      </c>
      <c r="V41">
        <v>29034</v>
      </c>
      <c r="W41">
        <v>10555</v>
      </c>
      <c r="X41">
        <v>11058</v>
      </c>
      <c r="Y41">
        <v>10194</v>
      </c>
      <c r="Z41">
        <v>10428</v>
      </c>
      <c r="AA41">
        <v>10670.16</v>
      </c>
      <c r="AB41">
        <v>10107.950000000001</v>
      </c>
      <c r="AC41">
        <v>13110.03</v>
      </c>
      <c r="AD41">
        <v>13322.05</v>
      </c>
      <c r="AE41">
        <v>12981.42</v>
      </c>
      <c r="AF41">
        <v>12277.72</v>
      </c>
      <c r="AG41">
        <v>9184.57</v>
      </c>
      <c r="AH41">
        <v>8577</v>
      </c>
      <c r="AI41">
        <v>8346.36</v>
      </c>
      <c r="AJ41">
        <v>7760.37</v>
      </c>
      <c r="AK41">
        <v>8025.74</v>
      </c>
      <c r="AL41">
        <v>7484.06</v>
      </c>
      <c r="AM41">
        <v>10188.44</v>
      </c>
      <c r="AN41">
        <v>9495.1</v>
      </c>
      <c r="AO41">
        <v>17447.099999999999</v>
      </c>
      <c r="AP41">
        <v>10212.61</v>
      </c>
      <c r="AQ41">
        <v>8632.5300000000007</v>
      </c>
      <c r="AR41">
        <v>8224.0300000000007</v>
      </c>
      <c r="AS41">
        <v>7601.95</v>
      </c>
      <c r="AT41">
        <v>5350.45</v>
      </c>
      <c r="AU41">
        <v>5549.2</v>
      </c>
      <c r="AV41">
        <v>348637</v>
      </c>
      <c r="AW41">
        <v>5462.01</v>
      </c>
      <c r="AX41">
        <v>5311</v>
      </c>
      <c r="AY41">
        <v>5328</v>
      </c>
      <c r="AZ41">
        <v>7927</v>
      </c>
      <c r="BA41">
        <v>5759</v>
      </c>
      <c r="BB41">
        <v>5646</v>
      </c>
      <c r="BC41">
        <v>6125</v>
      </c>
      <c r="BD41">
        <v>7063</v>
      </c>
      <c r="BE41">
        <v>9430</v>
      </c>
      <c r="BF41">
        <v>9572</v>
      </c>
      <c r="BG41">
        <v>9697</v>
      </c>
      <c r="BH41"/>
      <c r="BI41"/>
      <c r="BJ41"/>
      <c r="BK41"/>
      <c r="BL41"/>
      <c r="BM41"/>
      <c r="BN41"/>
      <c r="BO41"/>
      <c r="BP41"/>
      <c r="BQ41"/>
      <c r="BR41"/>
      <c r="BS41"/>
      <c r="BT41"/>
    </row>
    <row r="42" spans="1:72" s="114" customFormat="1">
      <c r="A42" t="s">
        <v>474</v>
      </c>
      <c r="B42">
        <v>8144</v>
      </c>
      <c r="C42">
        <v>7968</v>
      </c>
      <c r="D42">
        <v>9008.08</v>
      </c>
      <c r="E42">
        <v>9424</v>
      </c>
      <c r="F42">
        <v>7834</v>
      </c>
      <c r="G42">
        <v>9198</v>
      </c>
      <c r="H42">
        <v>125383.65</v>
      </c>
      <c r="I42">
        <v>122626</v>
      </c>
      <c r="J42">
        <v>124229</v>
      </c>
      <c r="K42">
        <v>135576</v>
      </c>
      <c r="L42">
        <v>10454.870000000001</v>
      </c>
      <c r="M42">
        <v>20026</v>
      </c>
      <c r="N42">
        <v>9809</v>
      </c>
      <c r="O42">
        <v>23908</v>
      </c>
      <c r="P42">
        <v>23790.37</v>
      </c>
      <c r="Q42">
        <v>23470</v>
      </c>
      <c r="R42">
        <v>24350</v>
      </c>
      <c r="S42">
        <v>26302</v>
      </c>
      <c r="T42">
        <v>657332.47</v>
      </c>
      <c r="U42">
        <v>9596</v>
      </c>
      <c r="V42">
        <v>29034</v>
      </c>
      <c r="W42">
        <v>10555</v>
      </c>
      <c r="X42">
        <v>11058</v>
      </c>
      <c r="Y42">
        <v>10194</v>
      </c>
      <c r="Z42">
        <v>10428</v>
      </c>
      <c r="AA42">
        <v>10670.16</v>
      </c>
      <c r="AB42">
        <v>10107.950000000001</v>
      </c>
      <c r="AC42">
        <v>13110.03</v>
      </c>
      <c r="AD42">
        <v>13322.05</v>
      </c>
      <c r="AE42">
        <v>12981.42</v>
      </c>
      <c r="AF42">
        <v>12277.72</v>
      </c>
      <c r="AG42">
        <v>9184.57</v>
      </c>
      <c r="AH42">
        <v>8577</v>
      </c>
      <c r="AI42">
        <v>8346.36</v>
      </c>
      <c r="AJ42">
        <v>7760.37</v>
      </c>
      <c r="AK42">
        <v>8025.74</v>
      </c>
      <c r="AL42">
        <v>7484.06</v>
      </c>
      <c r="AM42">
        <v>10188.44</v>
      </c>
      <c r="AN42">
        <v>9495.1</v>
      </c>
      <c r="AO42">
        <v>17447.099999999999</v>
      </c>
      <c r="AP42">
        <v>10212.61</v>
      </c>
      <c r="AQ42">
        <v>8632.5300000000007</v>
      </c>
      <c r="AR42">
        <v>8224.0300000000007</v>
      </c>
      <c r="AS42">
        <v>7601.95</v>
      </c>
      <c r="AT42">
        <v>5350.45</v>
      </c>
      <c r="AU42">
        <v>5549.2</v>
      </c>
      <c r="AV42">
        <v>348637</v>
      </c>
      <c r="AW42">
        <v>5462.01</v>
      </c>
      <c r="AX42">
        <v>5311</v>
      </c>
      <c r="AY42">
        <v>5328</v>
      </c>
      <c r="AZ42">
        <v>7927</v>
      </c>
      <c r="BA42">
        <v>5759</v>
      </c>
      <c r="BB42">
        <v>5646</v>
      </c>
      <c r="BC42">
        <v>6125</v>
      </c>
      <c r="BD42">
        <v>7063</v>
      </c>
      <c r="BE42">
        <v>9430</v>
      </c>
      <c r="BF42">
        <v>9572</v>
      </c>
      <c r="BG42">
        <v>9697</v>
      </c>
      <c r="BH42"/>
      <c r="BI42"/>
      <c r="BJ42"/>
      <c r="BK42"/>
      <c r="BL42"/>
      <c r="BM42"/>
      <c r="BN42"/>
      <c r="BO42"/>
      <c r="BP42"/>
      <c r="BQ42"/>
      <c r="BR42"/>
      <c r="BS42"/>
      <c r="BT42"/>
    </row>
    <row r="43" spans="1:72">
      <c r="A43" t="s">
        <v>319</v>
      </c>
      <c r="B43">
        <v>1866003</v>
      </c>
      <c r="C43">
        <v>1862358</v>
      </c>
      <c r="D43">
        <v>1846058.22</v>
      </c>
      <c r="E43">
        <v>1828268</v>
      </c>
      <c r="F43">
        <v>1816829</v>
      </c>
      <c r="G43">
        <v>1781671</v>
      </c>
      <c r="H43">
        <v>1769274.4</v>
      </c>
      <c r="I43">
        <v>1730333</v>
      </c>
      <c r="J43">
        <v>1724978</v>
      </c>
      <c r="K43">
        <v>1719628</v>
      </c>
      <c r="L43">
        <v>1594622.78</v>
      </c>
      <c r="M43">
        <v>1591630</v>
      </c>
      <c r="N43">
        <v>1595335</v>
      </c>
      <c r="O43">
        <v>1600717</v>
      </c>
      <c r="P43">
        <v>1605596.18</v>
      </c>
      <c r="Q43">
        <v>1616073</v>
      </c>
      <c r="R43">
        <v>1621620</v>
      </c>
      <c r="S43">
        <v>1748382</v>
      </c>
      <c r="T43">
        <v>1755725.07</v>
      </c>
      <c r="U43">
        <v>1712754</v>
      </c>
      <c r="V43">
        <v>1630394</v>
      </c>
      <c r="W43">
        <v>1638228</v>
      </c>
      <c r="X43">
        <v>1608968</v>
      </c>
      <c r="Y43">
        <v>1583774</v>
      </c>
      <c r="Z43">
        <v>1567685</v>
      </c>
      <c r="AA43">
        <v>1235503.27</v>
      </c>
      <c r="AB43">
        <v>1216707.19</v>
      </c>
      <c r="AC43">
        <v>1200855.53</v>
      </c>
      <c r="AD43">
        <v>1142984.55</v>
      </c>
      <c r="AE43">
        <v>1080947.82</v>
      </c>
      <c r="AF43">
        <v>1022335.84</v>
      </c>
      <c r="AG43">
        <v>921453.5</v>
      </c>
      <c r="AH43">
        <v>871764.06</v>
      </c>
      <c r="AI43">
        <v>816120.29</v>
      </c>
      <c r="AJ43">
        <v>805281.59</v>
      </c>
      <c r="AK43">
        <v>781345.54</v>
      </c>
      <c r="AL43">
        <v>772970.28</v>
      </c>
      <c r="AM43">
        <v>775009.91</v>
      </c>
      <c r="AN43">
        <v>756399.92</v>
      </c>
      <c r="AO43">
        <v>738996.13</v>
      </c>
      <c r="AP43">
        <v>724194.73</v>
      </c>
      <c r="AQ43">
        <v>718168</v>
      </c>
      <c r="AR43">
        <v>709627.09</v>
      </c>
      <c r="AS43">
        <v>681464.67</v>
      </c>
      <c r="AT43">
        <v>662655.24</v>
      </c>
      <c r="AU43">
        <v>659229.76</v>
      </c>
      <c r="AV43">
        <v>657828</v>
      </c>
      <c r="AW43">
        <v>652985.84</v>
      </c>
      <c r="AX43">
        <v>654405</v>
      </c>
      <c r="AY43">
        <v>658350</v>
      </c>
      <c r="AZ43">
        <v>661592</v>
      </c>
      <c r="BA43">
        <v>626528</v>
      </c>
      <c r="BB43">
        <v>627026</v>
      </c>
      <c r="BC43">
        <v>640884</v>
      </c>
      <c r="BD43">
        <v>518947</v>
      </c>
      <c r="BE43">
        <v>521431</v>
      </c>
      <c r="BF43">
        <v>521704</v>
      </c>
      <c r="BG43">
        <v>514229</v>
      </c>
      <c r="BH43"/>
      <c r="BI43"/>
      <c r="BJ43"/>
      <c r="BK43"/>
      <c r="BL43"/>
      <c r="BM43"/>
      <c r="BN43"/>
      <c r="BO43"/>
      <c r="BP43"/>
      <c r="BQ43"/>
      <c r="BR43"/>
      <c r="BS43"/>
      <c r="BT43"/>
    </row>
    <row r="44" spans="1:72">
      <c r="A44" t="s">
        <v>320</v>
      </c>
      <c r="B44">
        <v>2837230</v>
      </c>
      <c r="C44">
        <v>2800345</v>
      </c>
      <c r="D44">
        <v>2785032.98</v>
      </c>
      <c r="E44">
        <v>2718194</v>
      </c>
      <c r="F44">
        <v>2741935</v>
      </c>
      <c r="G44">
        <v>2659667</v>
      </c>
      <c r="H44">
        <v>2654520.41</v>
      </c>
      <c r="I44">
        <v>2560140</v>
      </c>
      <c r="J44">
        <v>2598674</v>
      </c>
      <c r="K44">
        <v>2567072</v>
      </c>
      <c r="L44">
        <v>2566130.4500000002</v>
      </c>
      <c r="M44">
        <v>2433228</v>
      </c>
      <c r="N44">
        <v>2391760</v>
      </c>
      <c r="O44">
        <v>2437671</v>
      </c>
      <c r="P44">
        <v>2405709.08</v>
      </c>
      <c r="Q44">
        <v>2327661</v>
      </c>
      <c r="R44">
        <v>2390783</v>
      </c>
      <c r="S44">
        <v>2558732</v>
      </c>
      <c r="T44">
        <v>2475754.87</v>
      </c>
      <c r="U44">
        <v>2340543</v>
      </c>
      <c r="V44">
        <v>2337411</v>
      </c>
      <c r="W44">
        <v>2289706</v>
      </c>
      <c r="X44">
        <v>2291369</v>
      </c>
      <c r="Y44">
        <v>2203859</v>
      </c>
      <c r="Z44">
        <v>2241864</v>
      </c>
      <c r="AA44">
        <v>1905012.45</v>
      </c>
      <c r="AB44">
        <v>1876345.93</v>
      </c>
      <c r="AC44">
        <v>1782781.38</v>
      </c>
      <c r="AD44">
        <v>1706100.21</v>
      </c>
      <c r="AE44">
        <v>1625427.5</v>
      </c>
      <c r="AF44">
        <v>1608564.12</v>
      </c>
      <c r="AG44">
        <v>1440313.07</v>
      </c>
      <c r="AH44">
        <v>1396555.11</v>
      </c>
      <c r="AI44">
        <v>1341261.78</v>
      </c>
      <c r="AJ44">
        <v>1308085.71</v>
      </c>
      <c r="AK44">
        <v>1241071.32</v>
      </c>
      <c r="AL44">
        <v>1269432.03</v>
      </c>
      <c r="AM44">
        <v>1258587.3400000001</v>
      </c>
      <c r="AN44">
        <v>1252742.46</v>
      </c>
      <c r="AO44">
        <v>1193292</v>
      </c>
      <c r="AP44">
        <v>1187970.6200000001</v>
      </c>
      <c r="AQ44">
        <v>1164860.99</v>
      </c>
      <c r="AR44">
        <v>1176958.8899999999</v>
      </c>
      <c r="AS44">
        <v>1098176.04</v>
      </c>
      <c r="AT44">
        <v>1075916.24</v>
      </c>
      <c r="AU44">
        <v>1066440.1499999999</v>
      </c>
      <c r="AV44">
        <v>1066347</v>
      </c>
      <c r="AW44">
        <v>1028327.61</v>
      </c>
      <c r="AX44">
        <v>1004148</v>
      </c>
      <c r="AY44">
        <v>987841</v>
      </c>
      <c r="AZ44">
        <v>999994</v>
      </c>
      <c r="BA44">
        <v>911067</v>
      </c>
      <c r="BB44">
        <v>900057</v>
      </c>
      <c r="BC44">
        <v>912289</v>
      </c>
      <c r="BD44">
        <v>934478</v>
      </c>
      <c r="BE44">
        <v>939044</v>
      </c>
      <c r="BF44">
        <v>944037</v>
      </c>
      <c r="BG44">
        <v>926936</v>
      </c>
      <c r="BH44"/>
      <c r="BI44"/>
      <c r="BJ44"/>
      <c r="BK44"/>
      <c r="BL44"/>
      <c r="BM44"/>
      <c r="BN44"/>
      <c r="BO44"/>
      <c r="BP44"/>
      <c r="BQ44"/>
      <c r="BR44"/>
      <c r="BS44"/>
      <c r="BT44"/>
    </row>
    <row r="45" spans="1:72">
      <c r="A45" t="s">
        <v>475</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321</v>
      </c>
      <c r="B47">
        <v>421802</v>
      </c>
      <c r="C47">
        <v>491802</v>
      </c>
      <c r="D47">
        <v>515000</v>
      </c>
      <c r="E47">
        <v>555000</v>
      </c>
      <c r="F47">
        <v>565000</v>
      </c>
      <c r="G47">
        <v>460000</v>
      </c>
      <c r="H47">
        <v>421007.33</v>
      </c>
      <c r="I47">
        <v>458379</v>
      </c>
      <c r="J47">
        <v>477335</v>
      </c>
      <c r="K47">
        <v>388848</v>
      </c>
      <c r="L47">
        <v>514494.42</v>
      </c>
      <c r="M47">
        <v>563076</v>
      </c>
      <c r="N47">
        <v>508331</v>
      </c>
      <c r="O47">
        <v>470332</v>
      </c>
      <c r="P47">
        <v>443552.11</v>
      </c>
      <c r="Q47">
        <v>400367</v>
      </c>
      <c r="R47">
        <v>510904</v>
      </c>
      <c r="S47">
        <v>660870</v>
      </c>
      <c r="T47">
        <v>646665.12</v>
      </c>
      <c r="U47">
        <v>613738</v>
      </c>
      <c r="V47">
        <v>625798</v>
      </c>
      <c r="W47">
        <v>561151</v>
      </c>
      <c r="X47">
        <v>550519</v>
      </c>
      <c r="Y47">
        <v>522151</v>
      </c>
      <c r="Z47">
        <v>522116</v>
      </c>
      <c r="AA47">
        <v>570607.06999999995</v>
      </c>
      <c r="AB47">
        <v>550889.39</v>
      </c>
      <c r="AC47">
        <v>529227.41</v>
      </c>
      <c r="AD47">
        <v>473200.24</v>
      </c>
      <c r="AE47">
        <v>402025.01</v>
      </c>
      <c r="AF47">
        <v>427922.63</v>
      </c>
      <c r="AG47">
        <v>382339.86</v>
      </c>
      <c r="AH47">
        <v>391647.18</v>
      </c>
      <c r="AI47">
        <v>333620.89</v>
      </c>
      <c r="AJ47">
        <v>325326.34999999998</v>
      </c>
      <c r="AK47">
        <v>306487.96999999997</v>
      </c>
      <c r="AL47">
        <v>292657.96999999997</v>
      </c>
      <c r="AM47">
        <v>321974.89</v>
      </c>
      <c r="AN47">
        <v>316388.31</v>
      </c>
      <c r="AO47">
        <v>275487.88</v>
      </c>
      <c r="AP47">
        <v>327993.63</v>
      </c>
      <c r="AQ47">
        <v>453142.33</v>
      </c>
      <c r="AR47">
        <v>524504.18999999994</v>
      </c>
      <c r="AS47">
        <v>483035.26</v>
      </c>
      <c r="AT47">
        <v>534385.93000000005</v>
      </c>
      <c r="AU47">
        <v>514329.66</v>
      </c>
      <c r="AV47">
        <v>501084</v>
      </c>
      <c r="AW47">
        <v>499081.35</v>
      </c>
      <c r="AX47">
        <v>494217</v>
      </c>
      <c r="AY47">
        <v>478736</v>
      </c>
      <c r="AZ47">
        <v>455974</v>
      </c>
      <c r="BA47">
        <v>446267</v>
      </c>
      <c r="BB47">
        <v>438543</v>
      </c>
      <c r="BC47">
        <v>455592</v>
      </c>
      <c r="BD47">
        <v>471221</v>
      </c>
      <c r="BE47">
        <v>521460</v>
      </c>
      <c r="BF47">
        <v>534576</v>
      </c>
      <c r="BG47">
        <v>513825</v>
      </c>
      <c r="BH47"/>
      <c r="BI47"/>
      <c r="BJ47"/>
      <c r="BK47"/>
      <c r="BL47"/>
      <c r="BM47"/>
      <c r="BN47"/>
      <c r="BO47"/>
      <c r="BP47"/>
      <c r="BQ47"/>
      <c r="BR47"/>
      <c r="BS47"/>
      <c r="BT47"/>
    </row>
    <row r="48" spans="1:72">
      <c r="A48" t="s">
        <v>322</v>
      </c>
      <c r="B48">
        <v>328441</v>
      </c>
      <c r="C48">
        <v>312969</v>
      </c>
      <c r="D48">
        <v>301789.86</v>
      </c>
      <c r="E48">
        <v>288194</v>
      </c>
      <c r="F48">
        <v>306005</v>
      </c>
      <c r="G48">
        <v>274526</v>
      </c>
      <c r="H48">
        <v>326208.84000000003</v>
      </c>
      <c r="I48">
        <v>279350</v>
      </c>
      <c r="J48">
        <v>301605</v>
      </c>
      <c r="K48">
        <v>290175</v>
      </c>
      <c r="L48">
        <v>296966.45</v>
      </c>
      <c r="M48">
        <v>314331</v>
      </c>
      <c r="N48">
        <v>296444</v>
      </c>
      <c r="O48">
        <v>295048</v>
      </c>
      <c r="P48">
        <v>324739.57</v>
      </c>
      <c r="Q48">
        <v>307055</v>
      </c>
      <c r="R48">
        <v>311703</v>
      </c>
      <c r="S48">
        <v>300565</v>
      </c>
      <c r="T48">
        <v>286324.06</v>
      </c>
      <c r="U48">
        <v>293884</v>
      </c>
      <c r="V48">
        <v>285351</v>
      </c>
      <c r="W48">
        <v>252823</v>
      </c>
      <c r="X48">
        <v>277645</v>
      </c>
      <c r="Y48">
        <v>251963</v>
      </c>
      <c r="Z48">
        <v>277612</v>
      </c>
      <c r="AA48">
        <v>243504.32</v>
      </c>
      <c r="AB48">
        <v>255479.36</v>
      </c>
      <c r="AC48">
        <v>260138.61</v>
      </c>
      <c r="AD48">
        <v>254435</v>
      </c>
      <c r="AE48">
        <v>222170.75</v>
      </c>
      <c r="AF48">
        <v>248345.18</v>
      </c>
      <c r="AG48">
        <v>212322.91</v>
      </c>
      <c r="AH48">
        <v>215250.57</v>
      </c>
      <c r="AI48">
        <v>170991.44</v>
      </c>
      <c r="AJ48">
        <v>182723.42</v>
      </c>
      <c r="AK48">
        <v>179594.13</v>
      </c>
      <c r="AL48">
        <v>177570.22</v>
      </c>
      <c r="AM48">
        <v>118513.55</v>
      </c>
      <c r="AN48">
        <v>117951.2</v>
      </c>
      <c r="AO48">
        <v>116520.31</v>
      </c>
      <c r="AP48">
        <v>113364.96</v>
      </c>
      <c r="AQ48">
        <v>129615.32</v>
      </c>
      <c r="AR48">
        <v>126916.22</v>
      </c>
      <c r="AS48">
        <v>105934.75</v>
      </c>
      <c r="AT48">
        <v>98213.29</v>
      </c>
      <c r="AU48">
        <v>109520.47</v>
      </c>
      <c r="AV48">
        <v>128523</v>
      </c>
      <c r="AW48">
        <v>118197.69</v>
      </c>
      <c r="AX48">
        <v>106441</v>
      </c>
      <c r="AY48">
        <v>91622</v>
      </c>
      <c r="AZ48">
        <v>117395</v>
      </c>
      <c r="BA48">
        <v>80802</v>
      </c>
      <c r="BB48">
        <v>78175</v>
      </c>
      <c r="BC48">
        <v>78544</v>
      </c>
      <c r="BD48">
        <v>83814</v>
      </c>
      <c r="BE48">
        <v>69343</v>
      </c>
      <c r="BF48">
        <v>65564</v>
      </c>
      <c r="BG48">
        <v>66061</v>
      </c>
      <c r="BH48"/>
      <c r="BI48"/>
      <c r="BJ48"/>
      <c r="BK48"/>
      <c r="BL48"/>
      <c r="BM48"/>
      <c r="BN48"/>
      <c r="BO48"/>
      <c r="BP48"/>
      <c r="BQ48"/>
      <c r="BR48"/>
      <c r="BS48"/>
      <c r="BT48"/>
    </row>
    <row r="49" spans="1:72" s="114" customFormat="1">
      <c r="A49" t="s">
        <v>450</v>
      </c>
      <c r="B49">
        <v>0</v>
      </c>
      <c r="C49">
        <v>0</v>
      </c>
      <c r="D49">
        <v>0</v>
      </c>
      <c r="E49">
        <v>0</v>
      </c>
      <c r="F49">
        <v>0</v>
      </c>
      <c r="G49">
        <v>0</v>
      </c>
      <c r="H49">
        <v>0</v>
      </c>
      <c r="I49">
        <v>0</v>
      </c>
      <c r="J49">
        <v>301605</v>
      </c>
      <c r="K49">
        <v>0</v>
      </c>
      <c r="L49">
        <v>296966.45</v>
      </c>
      <c r="M49">
        <v>314331</v>
      </c>
      <c r="N49">
        <v>0</v>
      </c>
      <c r="O49">
        <v>0</v>
      </c>
      <c r="P49">
        <v>0</v>
      </c>
      <c r="Q49">
        <v>0</v>
      </c>
      <c r="R49">
        <v>0</v>
      </c>
      <c r="S49">
        <v>0</v>
      </c>
      <c r="T49">
        <v>0</v>
      </c>
      <c r="U49">
        <v>0</v>
      </c>
      <c r="V49">
        <v>0</v>
      </c>
      <c r="W49">
        <v>0</v>
      </c>
      <c r="X49">
        <v>277645</v>
      </c>
      <c r="Y49">
        <v>0</v>
      </c>
      <c r="Z49">
        <v>277612</v>
      </c>
      <c r="AA49">
        <v>0</v>
      </c>
      <c r="AB49">
        <v>0</v>
      </c>
      <c r="AC49">
        <v>0</v>
      </c>
      <c r="AD49">
        <v>0</v>
      </c>
      <c r="AE49">
        <v>0</v>
      </c>
      <c r="AF49">
        <v>0</v>
      </c>
      <c r="AG49">
        <v>0</v>
      </c>
      <c r="AH49">
        <v>0</v>
      </c>
      <c r="AI49">
        <v>0</v>
      </c>
      <c r="AJ49">
        <v>0</v>
      </c>
      <c r="AK49">
        <v>0</v>
      </c>
      <c r="AL49">
        <v>0</v>
      </c>
      <c r="AM49">
        <v>0</v>
      </c>
      <c r="AN49">
        <v>0</v>
      </c>
      <c r="AO49">
        <v>116520.31</v>
      </c>
      <c r="AP49">
        <v>0</v>
      </c>
      <c r="AQ49">
        <v>129615.32</v>
      </c>
      <c r="AR49">
        <v>0</v>
      </c>
      <c r="AS49">
        <v>105934.75</v>
      </c>
      <c r="AT49">
        <v>98213.29</v>
      </c>
      <c r="AU49">
        <v>109520.47</v>
      </c>
      <c r="AV49">
        <v>128523</v>
      </c>
      <c r="AW49">
        <v>118197.69</v>
      </c>
      <c r="AX49">
        <v>106441</v>
      </c>
      <c r="AY49">
        <v>91622</v>
      </c>
      <c r="AZ49">
        <v>117395</v>
      </c>
      <c r="BA49">
        <v>80802</v>
      </c>
      <c r="BB49">
        <v>78175</v>
      </c>
      <c r="BC49">
        <v>78544</v>
      </c>
      <c r="BD49">
        <v>83814</v>
      </c>
      <c r="BE49">
        <v>69343</v>
      </c>
      <c r="BF49">
        <v>65564</v>
      </c>
      <c r="BG49">
        <v>66061</v>
      </c>
      <c r="BH49"/>
      <c r="BI49"/>
      <c r="BJ49"/>
      <c r="BK49"/>
      <c r="BL49"/>
      <c r="BM49"/>
      <c r="BN49"/>
      <c r="BO49"/>
      <c r="BP49"/>
      <c r="BQ49"/>
      <c r="BR49"/>
      <c r="BS49"/>
      <c r="BT49"/>
    </row>
    <row r="50" spans="1:72">
      <c r="A50" t="s">
        <v>477</v>
      </c>
      <c r="B50">
        <v>0</v>
      </c>
      <c r="C50">
        <v>0</v>
      </c>
      <c r="D50">
        <v>0</v>
      </c>
      <c r="E50">
        <v>0</v>
      </c>
      <c r="F50">
        <v>0</v>
      </c>
      <c r="G50">
        <v>0</v>
      </c>
      <c r="H50">
        <v>326208.84000000003</v>
      </c>
      <c r="I50">
        <v>279350</v>
      </c>
      <c r="J50">
        <v>0</v>
      </c>
      <c r="K50">
        <v>290175</v>
      </c>
      <c r="L50">
        <v>0</v>
      </c>
      <c r="M50">
        <v>0</v>
      </c>
      <c r="N50">
        <v>296444</v>
      </c>
      <c r="O50">
        <v>295048</v>
      </c>
      <c r="P50">
        <v>324739.57</v>
      </c>
      <c r="Q50">
        <v>307055</v>
      </c>
      <c r="R50">
        <v>311703</v>
      </c>
      <c r="S50">
        <v>300565</v>
      </c>
      <c r="T50">
        <v>286324.06</v>
      </c>
      <c r="U50">
        <v>293884</v>
      </c>
      <c r="V50">
        <v>285351</v>
      </c>
      <c r="W50">
        <v>252823</v>
      </c>
      <c r="X50">
        <v>0</v>
      </c>
      <c r="Y50">
        <v>251963</v>
      </c>
      <c r="Z50">
        <v>0</v>
      </c>
      <c r="AA50">
        <v>243504.32</v>
      </c>
      <c r="AB50">
        <v>255479.36</v>
      </c>
      <c r="AC50">
        <v>260138.61</v>
      </c>
      <c r="AD50">
        <v>254435</v>
      </c>
      <c r="AE50">
        <v>222170.75</v>
      </c>
      <c r="AF50">
        <v>248345.18</v>
      </c>
      <c r="AG50">
        <v>212322.91</v>
      </c>
      <c r="AH50">
        <v>215250.57</v>
      </c>
      <c r="AI50">
        <v>170991.44</v>
      </c>
      <c r="AJ50">
        <v>182723.42</v>
      </c>
      <c r="AK50">
        <v>179594.13</v>
      </c>
      <c r="AL50">
        <v>177570.22</v>
      </c>
      <c r="AM50">
        <v>118513.55</v>
      </c>
      <c r="AN50">
        <v>117951.2</v>
      </c>
      <c r="AO50">
        <v>0</v>
      </c>
      <c r="AP50">
        <v>113364.96</v>
      </c>
      <c r="AQ50">
        <v>0</v>
      </c>
      <c r="AR50">
        <v>126916.22</v>
      </c>
      <c r="AS50">
        <v>0</v>
      </c>
      <c r="AT50">
        <v>0</v>
      </c>
      <c r="AU50">
        <v>0</v>
      </c>
      <c r="AV50">
        <v>0</v>
      </c>
      <c r="AW50">
        <v>0</v>
      </c>
      <c r="AX50">
        <v>0</v>
      </c>
      <c r="AY50">
        <v>0</v>
      </c>
      <c r="AZ50">
        <v>0</v>
      </c>
      <c r="BA50">
        <v>0</v>
      </c>
      <c r="BB50">
        <v>0</v>
      </c>
      <c r="BC50">
        <v>0</v>
      </c>
      <c r="BD50">
        <v>0</v>
      </c>
      <c r="BE50">
        <v>0</v>
      </c>
      <c r="BF50">
        <v>0</v>
      </c>
      <c r="BG50">
        <v>0</v>
      </c>
      <c r="BH50"/>
      <c r="BI50"/>
      <c r="BJ50"/>
      <c r="BK50"/>
      <c r="BL50"/>
      <c r="BM50"/>
      <c r="BN50"/>
      <c r="BO50"/>
      <c r="BP50"/>
      <c r="BQ50"/>
      <c r="BR50"/>
      <c r="BS50"/>
      <c r="BT50"/>
    </row>
    <row r="51" spans="1:72">
      <c r="A51" t="s">
        <v>698</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50236.4</v>
      </c>
      <c r="AT51">
        <v>37305.79</v>
      </c>
      <c r="AU51">
        <v>37377.440000000002</v>
      </c>
      <c r="AV51">
        <v>0</v>
      </c>
      <c r="AW51">
        <v>36307.22</v>
      </c>
      <c r="AX51">
        <v>30975</v>
      </c>
      <c r="AY51">
        <v>32292</v>
      </c>
      <c r="AZ51">
        <v>34948</v>
      </c>
      <c r="BA51">
        <v>32764</v>
      </c>
      <c r="BB51">
        <v>28005</v>
      </c>
      <c r="BC51">
        <v>0</v>
      </c>
      <c r="BD51">
        <v>0</v>
      </c>
      <c r="BE51">
        <v>0</v>
      </c>
      <c r="BF51">
        <v>0</v>
      </c>
      <c r="BG51">
        <v>0</v>
      </c>
      <c r="BH51"/>
      <c r="BI51"/>
      <c r="BJ51"/>
      <c r="BK51"/>
      <c r="BL51"/>
      <c r="BM51"/>
      <c r="BN51"/>
      <c r="BO51"/>
      <c r="BP51"/>
      <c r="BQ51"/>
      <c r="BR51"/>
      <c r="BS51"/>
      <c r="BT51"/>
    </row>
    <row r="52" spans="1:72">
      <c r="A52" t="s">
        <v>323</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55000</v>
      </c>
      <c r="AM52">
        <v>0</v>
      </c>
      <c r="AN52">
        <v>0</v>
      </c>
      <c r="AO52">
        <v>0</v>
      </c>
      <c r="AP52">
        <v>0</v>
      </c>
      <c r="AQ52">
        <v>0</v>
      </c>
      <c r="AR52">
        <v>0</v>
      </c>
      <c r="AS52">
        <v>44865.14</v>
      </c>
      <c r="AT52">
        <v>0</v>
      </c>
      <c r="AU52">
        <v>0</v>
      </c>
      <c r="AV52">
        <v>0</v>
      </c>
      <c r="AW52">
        <v>0</v>
      </c>
      <c r="AX52">
        <v>0</v>
      </c>
      <c r="AY52">
        <v>0</v>
      </c>
      <c r="AZ52">
        <v>0</v>
      </c>
      <c r="BA52">
        <v>0</v>
      </c>
      <c r="BB52">
        <v>0</v>
      </c>
      <c r="BC52">
        <v>75</v>
      </c>
      <c r="BD52">
        <v>0</v>
      </c>
      <c r="BE52">
        <v>0</v>
      </c>
      <c r="BF52">
        <v>0</v>
      </c>
      <c r="BG52">
        <v>0</v>
      </c>
      <c r="BH52"/>
      <c r="BI52"/>
      <c r="BJ52"/>
      <c r="BK52"/>
      <c r="BL52"/>
      <c r="BM52"/>
      <c r="BN52"/>
      <c r="BO52"/>
      <c r="BP52"/>
      <c r="BQ52"/>
      <c r="BR52"/>
      <c r="BS52"/>
      <c r="BT52"/>
    </row>
    <row r="53" spans="1:72">
      <c r="A53" t="s">
        <v>450</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55000</v>
      </c>
      <c r="AM53">
        <v>0</v>
      </c>
      <c r="AN53">
        <v>0</v>
      </c>
      <c r="AO53">
        <v>0</v>
      </c>
      <c r="AP53">
        <v>0</v>
      </c>
      <c r="AQ53">
        <v>0</v>
      </c>
      <c r="AR53">
        <v>0</v>
      </c>
      <c r="AS53">
        <v>44865.14</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row>
    <row r="54" spans="1:72">
      <c r="A54" t="s">
        <v>478</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75</v>
      </c>
      <c r="BD54">
        <v>0</v>
      </c>
      <c r="BE54">
        <v>0</v>
      </c>
      <c r="BF54">
        <v>0</v>
      </c>
      <c r="BG54">
        <v>0</v>
      </c>
      <c r="BH54"/>
      <c r="BI54"/>
      <c r="BJ54"/>
      <c r="BK54"/>
      <c r="BL54"/>
      <c r="BM54"/>
      <c r="BN54"/>
      <c r="BO54"/>
      <c r="BP54"/>
      <c r="BQ54"/>
      <c r="BR54"/>
      <c r="BS54"/>
      <c r="BT54"/>
    </row>
    <row r="55" spans="1:72">
      <c r="A55" t="s">
        <v>324</v>
      </c>
      <c r="B55">
        <v>136216</v>
      </c>
      <c r="C55">
        <v>125337</v>
      </c>
      <c r="D55">
        <v>108295.96</v>
      </c>
      <c r="E55">
        <v>108352</v>
      </c>
      <c r="F55">
        <v>108322</v>
      </c>
      <c r="G55">
        <v>126929</v>
      </c>
      <c r="H55">
        <v>112983.03999999999</v>
      </c>
      <c r="I55">
        <v>86734</v>
      </c>
      <c r="J55">
        <v>81589</v>
      </c>
      <c r="K55">
        <v>86425</v>
      </c>
      <c r="L55">
        <v>95167.31</v>
      </c>
      <c r="M55">
        <v>90697</v>
      </c>
      <c r="N55">
        <v>93968</v>
      </c>
      <c r="O55">
        <v>95546</v>
      </c>
      <c r="P55">
        <v>93974.399999999994</v>
      </c>
      <c r="Q55">
        <v>97875</v>
      </c>
      <c r="R55">
        <v>81435</v>
      </c>
      <c r="S55">
        <v>94475</v>
      </c>
      <c r="T55">
        <v>93352.960000000006</v>
      </c>
      <c r="U55">
        <v>93183</v>
      </c>
      <c r="V55">
        <v>95022</v>
      </c>
      <c r="W55">
        <v>86831</v>
      </c>
      <c r="X55">
        <v>87503</v>
      </c>
      <c r="Y55">
        <v>83438</v>
      </c>
      <c r="Z55">
        <v>74664</v>
      </c>
      <c r="AA55">
        <v>56408.87</v>
      </c>
      <c r="AB55">
        <v>54022.59</v>
      </c>
      <c r="AC55">
        <v>39887.699999999997</v>
      </c>
      <c r="AD55">
        <v>37130.699999999997</v>
      </c>
      <c r="AE55">
        <v>32899</v>
      </c>
      <c r="AF55">
        <v>28560</v>
      </c>
      <c r="AG55">
        <v>26664</v>
      </c>
      <c r="AH55">
        <v>26985.7</v>
      </c>
      <c r="AI55">
        <v>28315.7</v>
      </c>
      <c r="AJ55">
        <v>30155.7</v>
      </c>
      <c r="AK55">
        <v>31375.7</v>
      </c>
      <c r="AL55">
        <v>32584</v>
      </c>
      <c r="AM55">
        <v>19092</v>
      </c>
      <c r="AN55">
        <v>29772</v>
      </c>
      <c r="AO55">
        <v>28267.8</v>
      </c>
      <c r="AP55">
        <v>17587.8</v>
      </c>
      <c r="AQ55">
        <v>18154.8</v>
      </c>
      <c r="AR55">
        <v>13920</v>
      </c>
      <c r="AS55">
        <v>13920</v>
      </c>
      <c r="AT55">
        <v>13920</v>
      </c>
      <c r="AU55">
        <v>13585</v>
      </c>
      <c r="AV55">
        <v>25698</v>
      </c>
      <c r="AW55">
        <v>26420.86</v>
      </c>
      <c r="AX55">
        <v>36152</v>
      </c>
      <c r="AY55">
        <v>41336</v>
      </c>
      <c r="AZ55">
        <v>50148</v>
      </c>
      <c r="BA55">
        <v>53446</v>
      </c>
      <c r="BB55">
        <v>57173</v>
      </c>
      <c r="BC55">
        <v>51850</v>
      </c>
      <c r="BD55">
        <v>52112</v>
      </c>
      <c r="BE55">
        <v>28651</v>
      </c>
      <c r="BF55">
        <v>29322</v>
      </c>
      <c r="BG55">
        <v>30070</v>
      </c>
      <c r="BH55"/>
      <c r="BI55"/>
      <c r="BJ55"/>
      <c r="BK55"/>
      <c r="BL55"/>
      <c r="BM55"/>
      <c r="BN55"/>
      <c r="BO55"/>
      <c r="BP55"/>
      <c r="BQ55"/>
      <c r="BR55"/>
      <c r="BS55"/>
      <c r="BT55"/>
    </row>
    <row r="56" spans="1:72">
      <c r="A56" t="s">
        <v>479</v>
      </c>
      <c r="B56">
        <v>136216</v>
      </c>
      <c r="C56">
        <v>125337</v>
      </c>
      <c r="D56">
        <v>108295.96</v>
      </c>
      <c r="E56">
        <v>108352</v>
      </c>
      <c r="F56">
        <v>108322</v>
      </c>
      <c r="G56">
        <v>126929</v>
      </c>
      <c r="H56">
        <v>112983.03999999999</v>
      </c>
      <c r="I56">
        <v>86734</v>
      </c>
      <c r="J56">
        <v>0</v>
      </c>
      <c r="K56">
        <v>86425</v>
      </c>
      <c r="L56">
        <v>95167.31</v>
      </c>
      <c r="M56">
        <v>90697</v>
      </c>
      <c r="N56">
        <v>93968</v>
      </c>
      <c r="O56">
        <v>95546</v>
      </c>
      <c r="P56">
        <v>93974.399999999994</v>
      </c>
      <c r="Q56">
        <v>97875</v>
      </c>
      <c r="R56">
        <v>81435</v>
      </c>
      <c r="S56">
        <v>94475</v>
      </c>
      <c r="T56">
        <v>93352.960000000006</v>
      </c>
      <c r="U56">
        <v>93183</v>
      </c>
      <c r="V56">
        <v>95022</v>
      </c>
      <c r="W56">
        <v>86831</v>
      </c>
      <c r="X56">
        <v>87503</v>
      </c>
      <c r="Y56">
        <v>83438</v>
      </c>
      <c r="Z56">
        <v>74664</v>
      </c>
      <c r="AA56">
        <v>56408.87</v>
      </c>
      <c r="AB56">
        <v>54022.59</v>
      </c>
      <c r="AC56">
        <v>0</v>
      </c>
      <c r="AD56">
        <v>0</v>
      </c>
      <c r="AE56">
        <v>32899</v>
      </c>
      <c r="AF56">
        <v>28560</v>
      </c>
      <c r="AG56">
        <v>26664</v>
      </c>
      <c r="AH56">
        <v>26985.7</v>
      </c>
      <c r="AI56">
        <v>28315.7</v>
      </c>
      <c r="AJ56">
        <v>0</v>
      </c>
      <c r="AK56">
        <v>0</v>
      </c>
      <c r="AL56">
        <v>0</v>
      </c>
      <c r="AM56">
        <v>19092</v>
      </c>
      <c r="AN56">
        <v>0</v>
      </c>
      <c r="AO56">
        <v>0</v>
      </c>
      <c r="AP56">
        <v>0</v>
      </c>
      <c r="AQ56">
        <v>18154.8</v>
      </c>
      <c r="AR56">
        <v>13920</v>
      </c>
      <c r="AS56">
        <v>13920</v>
      </c>
      <c r="AT56">
        <v>13920</v>
      </c>
      <c r="AU56">
        <v>13585</v>
      </c>
      <c r="AV56">
        <v>25698</v>
      </c>
      <c r="AW56">
        <v>0</v>
      </c>
      <c r="AX56">
        <v>36152</v>
      </c>
      <c r="AY56">
        <v>0</v>
      </c>
      <c r="AZ56">
        <v>50148</v>
      </c>
      <c r="BA56">
        <v>0</v>
      </c>
      <c r="BB56">
        <v>0</v>
      </c>
      <c r="BC56">
        <v>51850</v>
      </c>
      <c r="BD56">
        <v>52112</v>
      </c>
      <c r="BE56">
        <v>28651</v>
      </c>
      <c r="BF56">
        <v>29322</v>
      </c>
      <c r="BG56">
        <v>30070</v>
      </c>
      <c r="BH56"/>
      <c r="BI56"/>
      <c r="BJ56"/>
      <c r="BK56"/>
      <c r="BL56"/>
      <c r="BM56"/>
      <c r="BN56"/>
      <c r="BO56"/>
      <c r="BP56"/>
      <c r="BQ56"/>
      <c r="BR56"/>
      <c r="BS56"/>
      <c r="BT56"/>
    </row>
    <row r="57" spans="1:72">
      <c r="A57" t="s">
        <v>481</v>
      </c>
      <c r="B57">
        <v>0</v>
      </c>
      <c r="C57">
        <v>0</v>
      </c>
      <c r="D57">
        <v>0</v>
      </c>
      <c r="E57">
        <v>0</v>
      </c>
      <c r="F57">
        <v>0</v>
      </c>
      <c r="G57">
        <v>0</v>
      </c>
      <c r="H57">
        <v>0</v>
      </c>
      <c r="I57">
        <v>0</v>
      </c>
      <c r="J57">
        <v>81589</v>
      </c>
      <c r="K57">
        <v>0</v>
      </c>
      <c r="L57">
        <v>0</v>
      </c>
      <c r="M57">
        <v>0</v>
      </c>
      <c r="N57">
        <v>0</v>
      </c>
      <c r="O57">
        <v>0</v>
      </c>
      <c r="P57">
        <v>0</v>
      </c>
      <c r="Q57">
        <v>0</v>
      </c>
      <c r="R57">
        <v>0</v>
      </c>
      <c r="S57">
        <v>0</v>
      </c>
      <c r="T57">
        <v>0</v>
      </c>
      <c r="U57">
        <v>0</v>
      </c>
      <c r="V57">
        <v>0</v>
      </c>
      <c r="W57">
        <v>0</v>
      </c>
      <c r="X57">
        <v>0</v>
      </c>
      <c r="Y57">
        <v>0</v>
      </c>
      <c r="Z57">
        <v>0</v>
      </c>
      <c r="AA57">
        <v>0</v>
      </c>
      <c r="AB57">
        <v>0</v>
      </c>
      <c r="AC57">
        <v>39887.699999999997</v>
      </c>
      <c r="AD57">
        <v>37130.699999999997</v>
      </c>
      <c r="AE57">
        <v>0</v>
      </c>
      <c r="AF57">
        <v>0</v>
      </c>
      <c r="AG57">
        <v>0</v>
      </c>
      <c r="AH57">
        <v>0</v>
      </c>
      <c r="AI57">
        <v>0</v>
      </c>
      <c r="AJ57">
        <v>30155.7</v>
      </c>
      <c r="AK57">
        <v>31375.7</v>
      </c>
      <c r="AL57">
        <v>32584</v>
      </c>
      <c r="AM57">
        <v>0</v>
      </c>
      <c r="AN57">
        <v>29772</v>
      </c>
      <c r="AO57">
        <v>28267.8</v>
      </c>
      <c r="AP57">
        <v>17587.8</v>
      </c>
      <c r="AQ57">
        <v>0</v>
      </c>
      <c r="AR57">
        <v>0</v>
      </c>
      <c r="AS57">
        <v>0</v>
      </c>
      <c r="AT57">
        <v>0</v>
      </c>
      <c r="AU57">
        <v>0</v>
      </c>
      <c r="AV57">
        <v>0</v>
      </c>
      <c r="AW57">
        <v>26420.86</v>
      </c>
      <c r="AX57">
        <v>0</v>
      </c>
      <c r="AY57">
        <v>41336</v>
      </c>
      <c r="AZ57">
        <v>0</v>
      </c>
      <c r="BA57">
        <v>53446</v>
      </c>
      <c r="BB57">
        <v>57173</v>
      </c>
      <c r="BC57">
        <v>0</v>
      </c>
      <c r="BD57">
        <v>0</v>
      </c>
      <c r="BE57">
        <v>0</v>
      </c>
      <c r="BF57">
        <v>0</v>
      </c>
      <c r="BG57">
        <v>0</v>
      </c>
      <c r="BH57"/>
      <c r="BI57"/>
      <c r="BJ57"/>
      <c r="BK57"/>
      <c r="BL57"/>
      <c r="BM57"/>
      <c r="BN57"/>
      <c r="BO57"/>
      <c r="BP57"/>
      <c r="BQ57"/>
      <c r="BR57"/>
      <c r="BS57"/>
      <c r="BT57"/>
    </row>
    <row r="58" spans="1:72">
      <c r="A58" t="s">
        <v>2078</v>
      </c>
      <c r="B58">
        <v>0</v>
      </c>
      <c r="C58">
        <v>0</v>
      </c>
      <c r="D58">
        <v>0</v>
      </c>
      <c r="E58">
        <v>0</v>
      </c>
      <c r="F58">
        <v>0</v>
      </c>
      <c r="G58">
        <v>0</v>
      </c>
      <c r="H58">
        <v>0</v>
      </c>
      <c r="I58">
        <v>11498</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row>
    <row r="59" spans="1:72">
      <c r="A59" t="s">
        <v>2079</v>
      </c>
      <c r="B59">
        <v>0</v>
      </c>
      <c r="C59">
        <v>0</v>
      </c>
      <c r="D59">
        <v>0</v>
      </c>
      <c r="E59">
        <v>0</v>
      </c>
      <c r="F59">
        <v>0</v>
      </c>
      <c r="G59">
        <v>0</v>
      </c>
      <c r="H59">
        <v>0</v>
      </c>
      <c r="I59">
        <v>11498</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row>
    <row r="60" spans="1:72">
      <c r="A60" t="s">
        <v>485</v>
      </c>
      <c r="B60">
        <v>12003</v>
      </c>
      <c r="C60">
        <v>11915</v>
      </c>
      <c r="D60">
        <v>9344.94</v>
      </c>
      <c r="E60">
        <v>10079</v>
      </c>
      <c r="F60">
        <v>9981</v>
      </c>
      <c r="G60">
        <v>11244</v>
      </c>
      <c r="H60">
        <v>11257.59</v>
      </c>
      <c r="I60">
        <v>0</v>
      </c>
      <c r="J60">
        <v>11247</v>
      </c>
      <c r="K60">
        <v>11687</v>
      </c>
      <c r="L60">
        <v>1616.61</v>
      </c>
      <c r="M60">
        <v>1633</v>
      </c>
      <c r="N60">
        <v>1649</v>
      </c>
      <c r="O60">
        <v>1362</v>
      </c>
      <c r="P60">
        <v>1034.95</v>
      </c>
      <c r="Q60">
        <v>1028</v>
      </c>
      <c r="R60">
        <v>1021</v>
      </c>
      <c r="S60">
        <v>1115</v>
      </c>
      <c r="T60">
        <v>1348.88</v>
      </c>
      <c r="U60">
        <v>1005</v>
      </c>
      <c r="V60">
        <v>1366</v>
      </c>
      <c r="W60">
        <v>1578</v>
      </c>
      <c r="X60">
        <v>1558</v>
      </c>
      <c r="Y60">
        <v>1594</v>
      </c>
      <c r="Z60">
        <v>1629</v>
      </c>
      <c r="AA60">
        <v>1663.16</v>
      </c>
      <c r="AB60">
        <v>1664.62</v>
      </c>
      <c r="AC60">
        <v>1929.18</v>
      </c>
      <c r="AD60">
        <v>2324.83</v>
      </c>
      <c r="AE60">
        <v>2738.57</v>
      </c>
      <c r="AF60">
        <v>3147.02</v>
      </c>
      <c r="AG60">
        <v>3386.96</v>
      </c>
      <c r="AH60">
        <v>3516.88</v>
      </c>
      <c r="AI60">
        <v>3800.08</v>
      </c>
      <c r="AJ60">
        <v>4060.16</v>
      </c>
      <c r="AK60">
        <v>4351.51</v>
      </c>
      <c r="AL60">
        <v>4572.5</v>
      </c>
      <c r="AM60">
        <v>3739.66</v>
      </c>
      <c r="AN60">
        <v>3744.97</v>
      </c>
      <c r="AO60">
        <v>3904.83</v>
      </c>
      <c r="AP60">
        <v>3962.02</v>
      </c>
      <c r="AQ60">
        <v>4023.88</v>
      </c>
      <c r="AR60">
        <v>3982.91</v>
      </c>
      <c r="AS60">
        <v>4029.63</v>
      </c>
      <c r="AT60">
        <v>4356.25</v>
      </c>
      <c r="AU60">
        <v>5183.59</v>
      </c>
      <c r="AV60">
        <v>2210</v>
      </c>
      <c r="AW60">
        <v>6194.19</v>
      </c>
      <c r="AX60">
        <v>6029</v>
      </c>
      <c r="AY60">
        <v>5900</v>
      </c>
      <c r="AZ60">
        <v>6480</v>
      </c>
      <c r="BA60">
        <v>6439</v>
      </c>
      <c r="BB60">
        <v>6178</v>
      </c>
      <c r="BC60">
        <v>5757</v>
      </c>
      <c r="BD60">
        <v>5557</v>
      </c>
      <c r="BE60">
        <v>4915</v>
      </c>
      <c r="BF60">
        <v>4803</v>
      </c>
      <c r="BG60">
        <v>4786</v>
      </c>
      <c r="BH60"/>
      <c r="BI60"/>
      <c r="BJ60"/>
      <c r="BK60"/>
      <c r="BL60"/>
      <c r="BM60"/>
      <c r="BN60"/>
      <c r="BO60"/>
      <c r="BP60"/>
      <c r="BQ60"/>
      <c r="BR60"/>
      <c r="BS60"/>
      <c r="BT60"/>
    </row>
    <row r="61" spans="1:72">
      <c r="A61" t="s">
        <v>2405</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1316</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row>
    <row r="62" spans="1:72" s="114" customFormat="1">
      <c r="A62" t="s">
        <v>486</v>
      </c>
      <c r="B62">
        <v>18828</v>
      </c>
      <c r="C62">
        <v>21504</v>
      </c>
      <c r="D62">
        <v>11582.03</v>
      </c>
      <c r="E62">
        <v>7602</v>
      </c>
      <c r="F62">
        <v>13190</v>
      </c>
      <c r="G62">
        <v>16319</v>
      </c>
      <c r="H62">
        <v>12068.28</v>
      </c>
      <c r="I62">
        <v>6324</v>
      </c>
      <c r="J62">
        <v>20886</v>
      </c>
      <c r="K62">
        <v>22739</v>
      </c>
      <c r="L62">
        <v>14343.52</v>
      </c>
      <c r="M62">
        <v>5167</v>
      </c>
      <c r="N62">
        <v>12059</v>
      </c>
      <c r="O62">
        <v>22778</v>
      </c>
      <c r="P62">
        <v>16664.150000000001</v>
      </c>
      <c r="Q62">
        <v>10039</v>
      </c>
      <c r="R62">
        <v>29820</v>
      </c>
      <c r="S62">
        <v>23627</v>
      </c>
      <c r="T62">
        <v>10997.4</v>
      </c>
      <c r="U62">
        <v>2505</v>
      </c>
      <c r="V62">
        <v>12482</v>
      </c>
      <c r="W62">
        <v>20248</v>
      </c>
      <c r="X62">
        <v>14840</v>
      </c>
      <c r="Y62">
        <v>3476</v>
      </c>
      <c r="Z62">
        <v>10481</v>
      </c>
      <c r="AA62">
        <v>23698.61</v>
      </c>
      <c r="AB62">
        <v>16274.09</v>
      </c>
      <c r="AC62">
        <v>6085.56</v>
      </c>
      <c r="AD62">
        <v>14303.09</v>
      </c>
      <c r="AE62">
        <v>21408.03</v>
      </c>
      <c r="AF62">
        <v>12825.4</v>
      </c>
      <c r="AG62">
        <v>5772.92</v>
      </c>
      <c r="AH62">
        <v>11426.74</v>
      </c>
      <c r="AI62">
        <v>17862.93</v>
      </c>
      <c r="AJ62">
        <v>11475.28</v>
      </c>
      <c r="AK62">
        <v>4300.78</v>
      </c>
      <c r="AL62">
        <v>11109.84</v>
      </c>
      <c r="AM62">
        <v>29273.93</v>
      </c>
      <c r="AN62">
        <v>23079.06</v>
      </c>
      <c r="AO62">
        <v>15107.08</v>
      </c>
      <c r="AP62">
        <v>28949.45</v>
      </c>
      <c r="AQ62">
        <v>33356.160000000003</v>
      </c>
      <c r="AR62">
        <v>20471.400000000001</v>
      </c>
      <c r="AS62">
        <v>3331.69</v>
      </c>
      <c r="AT62">
        <v>9092.1</v>
      </c>
      <c r="AU62">
        <v>11273.67</v>
      </c>
      <c r="AV62">
        <v>6982</v>
      </c>
      <c r="AW62">
        <v>2921.12</v>
      </c>
      <c r="AX62">
        <v>3730</v>
      </c>
      <c r="AY62">
        <v>6220</v>
      </c>
      <c r="AZ62">
        <v>4620</v>
      </c>
      <c r="BA62">
        <v>5931</v>
      </c>
      <c r="BB62">
        <v>4364</v>
      </c>
      <c r="BC62">
        <v>0</v>
      </c>
      <c r="BD62">
        <v>0</v>
      </c>
      <c r="BE62">
        <v>0</v>
      </c>
      <c r="BF62">
        <v>0</v>
      </c>
      <c r="BG62">
        <v>0</v>
      </c>
      <c r="BH62"/>
      <c r="BI62"/>
      <c r="BJ62"/>
      <c r="BK62"/>
      <c r="BL62"/>
      <c r="BM62"/>
      <c r="BN62"/>
      <c r="BO62"/>
      <c r="BP62"/>
      <c r="BQ62"/>
      <c r="BR62"/>
      <c r="BS62"/>
      <c r="BT62"/>
    </row>
    <row r="63" spans="1:72">
      <c r="A63" t="s">
        <v>2332</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5588.64</v>
      </c>
      <c r="AT63">
        <v>5721.47</v>
      </c>
      <c r="AU63">
        <v>5962.63</v>
      </c>
      <c r="AV63">
        <v>5866</v>
      </c>
      <c r="AW63">
        <v>4292.5200000000004</v>
      </c>
      <c r="AX63">
        <v>4176</v>
      </c>
      <c r="AY63">
        <v>4497</v>
      </c>
      <c r="AZ63">
        <v>5882</v>
      </c>
      <c r="BA63">
        <v>4270</v>
      </c>
      <c r="BB63">
        <v>3915</v>
      </c>
      <c r="BC63">
        <v>0</v>
      </c>
      <c r="BD63">
        <v>0</v>
      </c>
      <c r="BE63">
        <v>0</v>
      </c>
      <c r="BF63">
        <v>0</v>
      </c>
      <c r="BG63">
        <v>0</v>
      </c>
      <c r="BH63"/>
      <c r="BI63"/>
      <c r="BJ63"/>
      <c r="BK63"/>
      <c r="BL63"/>
      <c r="BM63"/>
      <c r="BN63"/>
      <c r="BO63"/>
      <c r="BP63"/>
      <c r="BQ63"/>
      <c r="BR63"/>
      <c r="BS63"/>
      <c r="BT63"/>
    </row>
    <row r="64" spans="1:72">
      <c r="A64" t="s">
        <v>2333</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5588.64</v>
      </c>
      <c r="AT64">
        <v>5721.47</v>
      </c>
      <c r="AU64">
        <v>5962.63</v>
      </c>
      <c r="AV64">
        <v>5866</v>
      </c>
      <c r="AW64">
        <v>4292.5200000000004</v>
      </c>
      <c r="AX64">
        <v>4176</v>
      </c>
      <c r="AY64">
        <v>4497</v>
      </c>
      <c r="AZ64">
        <v>5882</v>
      </c>
      <c r="BA64">
        <v>4270</v>
      </c>
      <c r="BB64">
        <v>3915</v>
      </c>
      <c r="BC64">
        <v>0</v>
      </c>
      <c r="BD64">
        <v>0</v>
      </c>
      <c r="BE64">
        <v>0</v>
      </c>
      <c r="BF64">
        <v>0</v>
      </c>
      <c r="BG64">
        <v>0</v>
      </c>
      <c r="BH64"/>
      <c r="BI64"/>
      <c r="BJ64"/>
      <c r="BK64"/>
      <c r="BL64"/>
      <c r="BM64"/>
      <c r="BN64"/>
      <c r="BO64"/>
      <c r="BP64"/>
      <c r="BQ64"/>
      <c r="BR64"/>
      <c r="BS64"/>
      <c r="BT64"/>
    </row>
    <row r="65" spans="1:72">
      <c r="A65" t="s">
        <v>487</v>
      </c>
      <c r="B65">
        <v>20183</v>
      </c>
      <c r="C65">
        <v>20255</v>
      </c>
      <c r="D65">
        <v>20969.400000000001</v>
      </c>
      <c r="E65">
        <v>24436</v>
      </c>
      <c r="F65">
        <v>22333</v>
      </c>
      <c r="G65">
        <v>21734</v>
      </c>
      <c r="H65">
        <v>25259.759999999998</v>
      </c>
      <c r="I65">
        <v>18220</v>
      </c>
      <c r="J65">
        <v>20599</v>
      </c>
      <c r="K65">
        <v>22765</v>
      </c>
      <c r="L65">
        <v>24149.41</v>
      </c>
      <c r="M65">
        <v>16560</v>
      </c>
      <c r="N65">
        <v>19152</v>
      </c>
      <c r="O65">
        <v>19160</v>
      </c>
      <c r="P65">
        <v>19966.93</v>
      </c>
      <c r="Q65">
        <v>16049</v>
      </c>
      <c r="R65">
        <v>16191</v>
      </c>
      <c r="S65">
        <v>16170</v>
      </c>
      <c r="T65">
        <v>18240.32</v>
      </c>
      <c r="U65">
        <v>18526</v>
      </c>
      <c r="V65">
        <v>17075</v>
      </c>
      <c r="W65">
        <v>18408</v>
      </c>
      <c r="X65">
        <v>19923</v>
      </c>
      <c r="Y65">
        <v>20443</v>
      </c>
      <c r="Z65">
        <v>16859</v>
      </c>
      <c r="AA65">
        <v>13181.13</v>
      </c>
      <c r="AB65">
        <v>19869.86</v>
      </c>
      <c r="AC65">
        <v>12873.84</v>
      </c>
      <c r="AD65">
        <v>9265.36</v>
      </c>
      <c r="AE65">
        <v>14100.8</v>
      </c>
      <c r="AF65">
        <v>14942.12</v>
      </c>
      <c r="AG65">
        <v>9709.23</v>
      </c>
      <c r="AH65">
        <v>11276.32</v>
      </c>
      <c r="AI65">
        <v>11872.71</v>
      </c>
      <c r="AJ65">
        <v>12911.3</v>
      </c>
      <c r="AK65">
        <v>12483.97</v>
      </c>
      <c r="AL65">
        <v>11050.71</v>
      </c>
      <c r="AM65">
        <v>70373.62</v>
      </c>
      <c r="AN65">
        <v>75750.350000000006</v>
      </c>
      <c r="AO65">
        <v>85955.08</v>
      </c>
      <c r="AP65">
        <v>89284.03</v>
      </c>
      <c r="AQ65">
        <v>82364.789999999994</v>
      </c>
      <c r="AR65">
        <v>66689.210000000006</v>
      </c>
      <c r="AS65">
        <v>4727.5200000000004</v>
      </c>
      <c r="AT65">
        <v>3353.21</v>
      </c>
      <c r="AU65">
        <v>3830.05</v>
      </c>
      <c r="AV65">
        <v>40957</v>
      </c>
      <c r="AW65">
        <v>5868.27</v>
      </c>
      <c r="AX65">
        <v>2740</v>
      </c>
      <c r="AY65">
        <v>1978</v>
      </c>
      <c r="AZ65">
        <v>4959</v>
      </c>
      <c r="BA65">
        <v>2886</v>
      </c>
      <c r="BB65">
        <v>1926</v>
      </c>
      <c r="BC65">
        <v>38793</v>
      </c>
      <c r="BD65">
        <v>39023</v>
      </c>
      <c r="BE65">
        <v>30377</v>
      </c>
      <c r="BF65">
        <v>25063</v>
      </c>
      <c r="BG65">
        <v>19169</v>
      </c>
      <c r="BH65"/>
      <c r="BI65"/>
      <c r="BJ65"/>
      <c r="BK65"/>
      <c r="BL65"/>
      <c r="BM65"/>
      <c r="BN65"/>
      <c r="BO65"/>
      <c r="BP65"/>
      <c r="BQ65"/>
      <c r="BR65"/>
      <c r="BS65"/>
      <c r="BT65"/>
    </row>
    <row r="66" spans="1:72">
      <c r="A66" t="s">
        <v>325</v>
      </c>
      <c r="B66">
        <v>937473</v>
      </c>
      <c r="C66">
        <v>983782</v>
      </c>
      <c r="D66">
        <v>966982.19</v>
      </c>
      <c r="E66">
        <v>993663</v>
      </c>
      <c r="F66">
        <v>1024831</v>
      </c>
      <c r="G66">
        <v>910752</v>
      </c>
      <c r="H66">
        <v>908784.84</v>
      </c>
      <c r="I66">
        <v>860505</v>
      </c>
      <c r="J66">
        <v>913261</v>
      </c>
      <c r="K66">
        <v>822639</v>
      </c>
      <c r="L66">
        <v>946737.72</v>
      </c>
      <c r="M66">
        <v>991464</v>
      </c>
      <c r="N66">
        <v>931603</v>
      </c>
      <c r="O66">
        <v>904226</v>
      </c>
      <c r="P66">
        <v>899932.11</v>
      </c>
      <c r="Q66">
        <v>832413</v>
      </c>
      <c r="R66">
        <v>951074</v>
      </c>
      <c r="S66">
        <v>1096822</v>
      </c>
      <c r="T66">
        <v>1056928.74</v>
      </c>
      <c r="U66">
        <v>1022841</v>
      </c>
      <c r="V66">
        <v>1037094</v>
      </c>
      <c r="W66">
        <v>941039</v>
      </c>
      <c r="X66">
        <v>951988</v>
      </c>
      <c r="Y66">
        <v>884381</v>
      </c>
      <c r="Z66">
        <v>903361</v>
      </c>
      <c r="AA66">
        <v>909063.17</v>
      </c>
      <c r="AB66">
        <v>898199.9</v>
      </c>
      <c r="AC66">
        <v>850142.3</v>
      </c>
      <c r="AD66">
        <v>790659.22</v>
      </c>
      <c r="AE66">
        <v>695342.16</v>
      </c>
      <c r="AF66">
        <v>735742.34</v>
      </c>
      <c r="AG66">
        <v>640195.88</v>
      </c>
      <c r="AH66">
        <v>660103.39</v>
      </c>
      <c r="AI66">
        <v>566463.75</v>
      </c>
      <c r="AJ66">
        <v>566652.21</v>
      </c>
      <c r="AK66">
        <v>538594.07999999996</v>
      </c>
      <c r="AL66">
        <v>584545.24</v>
      </c>
      <c r="AM66">
        <v>562967.65</v>
      </c>
      <c r="AN66">
        <v>566685.88</v>
      </c>
      <c r="AO66">
        <v>525242.97</v>
      </c>
      <c r="AP66">
        <v>581141.9</v>
      </c>
      <c r="AQ66">
        <v>720657.27</v>
      </c>
      <c r="AR66">
        <v>756483.93</v>
      </c>
      <c r="AS66">
        <v>715669.04</v>
      </c>
      <c r="AT66">
        <v>706348.04</v>
      </c>
      <c r="AU66">
        <v>701062.49</v>
      </c>
      <c r="AV66">
        <v>711320</v>
      </c>
      <c r="AW66">
        <v>699283.22</v>
      </c>
      <c r="AX66">
        <v>684460</v>
      </c>
      <c r="AY66">
        <v>662581</v>
      </c>
      <c r="AZ66">
        <v>680406</v>
      </c>
      <c r="BA66">
        <v>632805</v>
      </c>
      <c r="BB66">
        <v>618279</v>
      </c>
      <c r="BC66">
        <v>630611</v>
      </c>
      <c r="BD66">
        <v>651727</v>
      </c>
      <c r="BE66">
        <v>654746</v>
      </c>
      <c r="BF66">
        <v>659328</v>
      </c>
      <c r="BG66">
        <v>633911</v>
      </c>
      <c r="BH66"/>
      <c r="BI66"/>
      <c r="BJ66"/>
      <c r="BK66"/>
      <c r="BL66"/>
      <c r="BM66"/>
      <c r="BN66"/>
      <c r="BO66"/>
      <c r="BP66"/>
      <c r="BQ66"/>
      <c r="BR66"/>
      <c r="BS66"/>
      <c r="BT66"/>
    </row>
    <row r="67" spans="1:72">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326</v>
      </c>
      <c r="B68">
        <v>429046</v>
      </c>
      <c r="C68">
        <v>342257</v>
      </c>
      <c r="D68">
        <v>371100.05</v>
      </c>
      <c r="E68">
        <v>333534</v>
      </c>
      <c r="F68">
        <v>330634</v>
      </c>
      <c r="G68">
        <v>344005</v>
      </c>
      <c r="H68">
        <v>377672.31</v>
      </c>
      <c r="I68">
        <v>346552</v>
      </c>
      <c r="J68">
        <v>374449</v>
      </c>
      <c r="K68">
        <v>396035</v>
      </c>
      <c r="L68">
        <v>411312.35</v>
      </c>
      <c r="M68">
        <v>277691</v>
      </c>
      <c r="N68">
        <v>298443</v>
      </c>
      <c r="O68">
        <v>321865</v>
      </c>
      <c r="P68">
        <v>334709.82</v>
      </c>
      <c r="Q68">
        <v>357668</v>
      </c>
      <c r="R68">
        <v>348683</v>
      </c>
      <c r="S68">
        <v>368261</v>
      </c>
      <c r="T68">
        <v>378798.72</v>
      </c>
      <c r="U68">
        <v>402577</v>
      </c>
      <c r="V68">
        <v>425071</v>
      </c>
      <c r="W68">
        <v>422644</v>
      </c>
      <c r="X68">
        <v>443270</v>
      </c>
      <c r="Y68">
        <v>465108</v>
      </c>
      <c r="Z68">
        <v>490196</v>
      </c>
      <c r="AA68">
        <v>183967.7</v>
      </c>
      <c r="AB68">
        <v>200597.92</v>
      </c>
      <c r="AC68">
        <v>188661</v>
      </c>
      <c r="AD68">
        <v>198084</v>
      </c>
      <c r="AE68">
        <v>170931.7</v>
      </c>
      <c r="AF68">
        <v>150088.70000000001</v>
      </c>
      <c r="AG68">
        <v>110748.7</v>
      </c>
      <c r="AH68">
        <v>72914.7</v>
      </c>
      <c r="AI68">
        <v>116563.93</v>
      </c>
      <c r="AJ68">
        <v>77648.7</v>
      </c>
      <c r="AK68">
        <v>64402.400000000001</v>
      </c>
      <c r="AL68">
        <v>68736.5</v>
      </c>
      <c r="AM68">
        <v>28696.400000000001</v>
      </c>
      <c r="AN68">
        <v>62979.4</v>
      </c>
      <c r="AO68">
        <v>70545.600000000006</v>
      </c>
      <c r="AP68">
        <v>35631.199999999997</v>
      </c>
      <c r="AQ68">
        <v>39474.199999999997</v>
      </c>
      <c r="AR68">
        <v>41285</v>
      </c>
      <c r="AS68">
        <v>34615</v>
      </c>
      <c r="AT68">
        <v>38095</v>
      </c>
      <c r="AU68">
        <v>41575</v>
      </c>
      <c r="AV68">
        <v>51251</v>
      </c>
      <c r="AW68">
        <v>41400</v>
      </c>
      <c r="AX68">
        <v>43875</v>
      </c>
      <c r="AY68">
        <v>53225</v>
      </c>
      <c r="AZ68">
        <v>60368</v>
      </c>
      <c r="BA68">
        <v>26488</v>
      </c>
      <c r="BB68">
        <v>36994</v>
      </c>
      <c r="BC68">
        <v>44063</v>
      </c>
      <c r="BD68">
        <v>56827</v>
      </c>
      <c r="BE68">
        <v>47965</v>
      </c>
      <c r="BF68">
        <v>54758</v>
      </c>
      <c r="BG68">
        <v>61975</v>
      </c>
      <c r="BH68"/>
      <c r="BI68"/>
      <c r="BJ68"/>
      <c r="BK68"/>
      <c r="BL68"/>
      <c r="BM68"/>
      <c r="BN68"/>
      <c r="BO68"/>
      <c r="BP68"/>
      <c r="BQ68"/>
      <c r="BR68"/>
      <c r="BS68"/>
      <c r="BT68"/>
    </row>
    <row r="69" spans="1:72">
      <c r="A69" t="s">
        <v>479</v>
      </c>
      <c r="B69">
        <v>429046</v>
      </c>
      <c r="C69">
        <v>342257</v>
      </c>
      <c r="D69">
        <v>371100.05</v>
      </c>
      <c r="E69">
        <v>333534</v>
      </c>
      <c r="F69">
        <v>330634</v>
      </c>
      <c r="G69">
        <v>344005</v>
      </c>
      <c r="H69">
        <v>377672.31</v>
      </c>
      <c r="I69">
        <v>346552</v>
      </c>
      <c r="J69">
        <v>0</v>
      </c>
      <c r="K69">
        <v>396035</v>
      </c>
      <c r="L69">
        <v>411312.35</v>
      </c>
      <c r="M69">
        <v>277691</v>
      </c>
      <c r="N69">
        <v>298443</v>
      </c>
      <c r="O69">
        <v>321865</v>
      </c>
      <c r="P69">
        <v>334709.82</v>
      </c>
      <c r="Q69">
        <v>357668</v>
      </c>
      <c r="R69">
        <v>348683</v>
      </c>
      <c r="S69">
        <v>368261</v>
      </c>
      <c r="T69">
        <v>378798.72</v>
      </c>
      <c r="U69">
        <v>402577</v>
      </c>
      <c r="V69">
        <v>425071</v>
      </c>
      <c r="W69">
        <v>422644</v>
      </c>
      <c r="X69">
        <v>443270</v>
      </c>
      <c r="Y69">
        <v>465108</v>
      </c>
      <c r="Z69">
        <v>490196</v>
      </c>
      <c r="AA69">
        <v>183967.7</v>
      </c>
      <c r="AB69">
        <v>200597.92</v>
      </c>
      <c r="AC69">
        <v>0</v>
      </c>
      <c r="AD69">
        <v>0</v>
      </c>
      <c r="AE69">
        <v>170931.7</v>
      </c>
      <c r="AF69">
        <v>150088.70000000001</v>
      </c>
      <c r="AG69">
        <v>110748.7</v>
      </c>
      <c r="AH69">
        <v>72914.7</v>
      </c>
      <c r="AI69">
        <v>79580.7</v>
      </c>
      <c r="AJ69">
        <v>0</v>
      </c>
      <c r="AK69">
        <v>0</v>
      </c>
      <c r="AL69">
        <v>0</v>
      </c>
      <c r="AM69">
        <v>28696.400000000001</v>
      </c>
      <c r="AN69">
        <v>0</v>
      </c>
      <c r="AO69">
        <v>0</v>
      </c>
      <c r="AP69">
        <v>0</v>
      </c>
      <c r="AQ69">
        <v>39474.199999999997</v>
      </c>
      <c r="AR69">
        <v>41285</v>
      </c>
      <c r="AS69">
        <v>34615</v>
      </c>
      <c r="AT69">
        <v>38095</v>
      </c>
      <c r="AU69">
        <v>41575</v>
      </c>
      <c r="AV69">
        <v>51251</v>
      </c>
      <c r="AW69">
        <v>0</v>
      </c>
      <c r="AX69">
        <v>43875</v>
      </c>
      <c r="AY69">
        <v>0</v>
      </c>
      <c r="AZ69">
        <v>60368</v>
      </c>
      <c r="BA69">
        <v>0</v>
      </c>
      <c r="BB69">
        <v>0</v>
      </c>
      <c r="BC69">
        <v>0</v>
      </c>
      <c r="BD69">
        <v>0</v>
      </c>
      <c r="BE69">
        <v>0</v>
      </c>
      <c r="BF69">
        <v>0</v>
      </c>
      <c r="BG69">
        <v>0</v>
      </c>
      <c r="BH69"/>
      <c r="BI69"/>
      <c r="BJ69"/>
      <c r="BK69"/>
      <c r="BL69"/>
      <c r="BM69"/>
      <c r="BN69"/>
      <c r="BO69"/>
      <c r="BP69"/>
      <c r="BQ69"/>
      <c r="BR69"/>
      <c r="BS69"/>
      <c r="BT69"/>
    </row>
    <row r="70" spans="1:72">
      <c r="A70" t="s">
        <v>489</v>
      </c>
      <c r="B70">
        <v>0</v>
      </c>
      <c r="C70">
        <v>0</v>
      </c>
      <c r="D70">
        <v>0</v>
      </c>
      <c r="E70">
        <v>0</v>
      </c>
      <c r="F70">
        <v>0</v>
      </c>
      <c r="G70">
        <v>0</v>
      </c>
      <c r="H70">
        <v>0</v>
      </c>
      <c r="I70">
        <v>0</v>
      </c>
      <c r="J70">
        <v>374449</v>
      </c>
      <c r="K70">
        <v>0</v>
      </c>
      <c r="L70">
        <v>0</v>
      </c>
      <c r="M70">
        <v>0</v>
      </c>
      <c r="N70">
        <v>0</v>
      </c>
      <c r="O70">
        <v>0</v>
      </c>
      <c r="P70">
        <v>0</v>
      </c>
      <c r="Q70">
        <v>0</v>
      </c>
      <c r="R70">
        <v>0</v>
      </c>
      <c r="S70">
        <v>0</v>
      </c>
      <c r="T70">
        <v>0</v>
      </c>
      <c r="U70">
        <v>0</v>
      </c>
      <c r="V70">
        <v>0</v>
      </c>
      <c r="W70">
        <v>0</v>
      </c>
      <c r="X70">
        <v>0</v>
      </c>
      <c r="Y70">
        <v>0</v>
      </c>
      <c r="Z70">
        <v>0</v>
      </c>
      <c r="AA70">
        <v>0</v>
      </c>
      <c r="AB70">
        <v>0</v>
      </c>
      <c r="AC70">
        <v>188661</v>
      </c>
      <c r="AD70">
        <v>198084</v>
      </c>
      <c r="AE70">
        <v>0</v>
      </c>
      <c r="AF70">
        <v>0</v>
      </c>
      <c r="AG70">
        <v>0</v>
      </c>
      <c r="AH70">
        <v>0</v>
      </c>
      <c r="AI70">
        <v>36983.230000000003</v>
      </c>
      <c r="AJ70">
        <v>77648.7</v>
      </c>
      <c r="AK70">
        <v>64402.400000000001</v>
      </c>
      <c r="AL70">
        <v>68736.5</v>
      </c>
      <c r="AM70">
        <v>0</v>
      </c>
      <c r="AN70">
        <v>62979.4</v>
      </c>
      <c r="AO70">
        <v>70545.600000000006</v>
      </c>
      <c r="AP70">
        <v>35631.199999999997</v>
      </c>
      <c r="AQ70">
        <v>0</v>
      </c>
      <c r="AR70">
        <v>0</v>
      </c>
      <c r="AS70">
        <v>0</v>
      </c>
      <c r="AT70">
        <v>0</v>
      </c>
      <c r="AU70">
        <v>0</v>
      </c>
      <c r="AV70">
        <v>0</v>
      </c>
      <c r="AW70">
        <v>41400</v>
      </c>
      <c r="AX70">
        <v>0</v>
      </c>
      <c r="AY70">
        <v>53225</v>
      </c>
      <c r="AZ70">
        <v>0</v>
      </c>
      <c r="BA70">
        <v>26488</v>
      </c>
      <c r="BB70">
        <v>36994</v>
      </c>
      <c r="BC70">
        <v>44063</v>
      </c>
      <c r="BD70">
        <v>56827</v>
      </c>
      <c r="BE70">
        <v>47965</v>
      </c>
      <c r="BF70">
        <v>54758</v>
      </c>
      <c r="BG70">
        <v>61975</v>
      </c>
      <c r="BH70"/>
      <c r="BI70"/>
      <c r="BJ70"/>
      <c r="BK70"/>
      <c r="BL70"/>
      <c r="BM70"/>
      <c r="BN70"/>
      <c r="BO70"/>
      <c r="BP70"/>
      <c r="BQ70"/>
      <c r="BR70"/>
      <c r="BS70"/>
      <c r="BT70"/>
    </row>
    <row r="71" spans="1:72">
      <c r="A71" t="s">
        <v>490</v>
      </c>
      <c r="B71">
        <v>97760</v>
      </c>
      <c r="C71">
        <v>99953</v>
      </c>
      <c r="D71">
        <v>95419.06</v>
      </c>
      <c r="E71">
        <v>94440</v>
      </c>
      <c r="F71">
        <v>96851</v>
      </c>
      <c r="G71">
        <v>99257</v>
      </c>
      <c r="H71">
        <v>100531.55</v>
      </c>
      <c r="I71">
        <v>100570</v>
      </c>
      <c r="J71">
        <v>102219</v>
      </c>
      <c r="K71">
        <v>108961</v>
      </c>
      <c r="L71">
        <v>2317</v>
      </c>
      <c r="M71">
        <v>2719</v>
      </c>
      <c r="N71">
        <v>3117</v>
      </c>
      <c r="O71">
        <v>2460</v>
      </c>
      <c r="P71">
        <v>1751.11</v>
      </c>
      <c r="Q71">
        <v>2012</v>
      </c>
      <c r="R71">
        <v>2272</v>
      </c>
      <c r="S71">
        <v>2530</v>
      </c>
      <c r="T71">
        <v>2786.06</v>
      </c>
      <c r="U71">
        <v>186</v>
      </c>
      <c r="V71">
        <v>217</v>
      </c>
      <c r="W71">
        <v>393</v>
      </c>
      <c r="X71">
        <v>795</v>
      </c>
      <c r="Y71">
        <v>1192</v>
      </c>
      <c r="Z71">
        <v>1584</v>
      </c>
      <c r="AA71">
        <v>1970.46</v>
      </c>
      <c r="AB71">
        <v>1949.08</v>
      </c>
      <c r="AC71">
        <v>2350.83</v>
      </c>
      <c r="AD71">
        <v>2746.82</v>
      </c>
      <c r="AE71">
        <v>3137.12</v>
      </c>
      <c r="AF71">
        <v>3611.1</v>
      </c>
      <c r="AG71">
        <v>4280.01</v>
      </c>
      <c r="AH71">
        <v>5071.7</v>
      </c>
      <c r="AI71">
        <v>3074.59</v>
      </c>
      <c r="AJ71">
        <v>3768.11</v>
      </c>
      <c r="AK71">
        <v>4453.08</v>
      </c>
      <c r="AL71">
        <v>5171.9399999999996</v>
      </c>
      <c r="AM71">
        <v>4985.09</v>
      </c>
      <c r="AN71">
        <v>5228.5200000000004</v>
      </c>
      <c r="AO71">
        <v>6090.72</v>
      </c>
      <c r="AP71">
        <v>6996.92</v>
      </c>
      <c r="AQ71">
        <v>7931.6</v>
      </c>
      <c r="AR71">
        <v>8959.26</v>
      </c>
      <c r="AS71">
        <v>9529.8700000000008</v>
      </c>
      <c r="AT71">
        <v>10220.299999999999</v>
      </c>
      <c r="AU71">
        <v>10832.5</v>
      </c>
      <c r="AV71">
        <v>2174</v>
      </c>
      <c r="AW71">
        <v>7602.28</v>
      </c>
      <c r="AX71">
        <v>7275</v>
      </c>
      <c r="AY71">
        <v>8313</v>
      </c>
      <c r="AZ71">
        <v>8851</v>
      </c>
      <c r="BA71">
        <v>9583</v>
      </c>
      <c r="BB71">
        <v>9102</v>
      </c>
      <c r="BC71">
        <v>7544</v>
      </c>
      <c r="BD71">
        <v>7922</v>
      </c>
      <c r="BE71">
        <v>7844</v>
      </c>
      <c r="BF71">
        <v>8866</v>
      </c>
      <c r="BG71">
        <v>10082</v>
      </c>
      <c r="BH71"/>
      <c r="BI71"/>
      <c r="BJ71"/>
      <c r="BK71"/>
      <c r="BL71"/>
      <c r="BM71"/>
      <c r="BN71"/>
      <c r="BO71"/>
      <c r="BP71"/>
      <c r="BQ71"/>
      <c r="BR71"/>
      <c r="BS71"/>
      <c r="BT71"/>
    </row>
    <row r="72" spans="1:72">
      <c r="A72" t="s">
        <v>701</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62324</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row>
    <row r="73" spans="1:72">
      <c r="A73" t="s">
        <v>493</v>
      </c>
      <c r="B73">
        <v>94934</v>
      </c>
      <c r="C73">
        <v>92570</v>
      </c>
      <c r="D73">
        <v>90205.54</v>
      </c>
      <c r="E73">
        <v>98074</v>
      </c>
      <c r="F73">
        <v>95602</v>
      </c>
      <c r="G73">
        <v>93130</v>
      </c>
      <c r="H73">
        <v>90826.34</v>
      </c>
      <c r="I73">
        <v>98179</v>
      </c>
      <c r="J73">
        <v>95622</v>
      </c>
      <c r="K73">
        <v>93065</v>
      </c>
      <c r="L73">
        <v>90507.96</v>
      </c>
      <c r="M73">
        <v>99686</v>
      </c>
      <c r="N73">
        <v>95025</v>
      </c>
      <c r="O73">
        <v>78928</v>
      </c>
      <c r="P73">
        <v>76749.38</v>
      </c>
      <c r="Q73">
        <v>71297</v>
      </c>
      <c r="R73">
        <v>69104</v>
      </c>
      <c r="S73">
        <v>66911</v>
      </c>
      <c r="T73">
        <v>64717.62</v>
      </c>
      <c r="U73">
        <v>66160</v>
      </c>
      <c r="V73">
        <v>64242</v>
      </c>
      <c r="W73">
        <v>0</v>
      </c>
      <c r="X73">
        <v>63156</v>
      </c>
      <c r="Y73">
        <v>63392</v>
      </c>
      <c r="Z73">
        <v>61522</v>
      </c>
      <c r="AA73">
        <v>61358.44</v>
      </c>
      <c r="AB73">
        <v>59488.13</v>
      </c>
      <c r="AC73">
        <v>39836.639999999999</v>
      </c>
      <c r="AD73">
        <v>38991.08</v>
      </c>
      <c r="AE73">
        <v>38145.519999999997</v>
      </c>
      <c r="AF73">
        <v>37299.96</v>
      </c>
      <c r="AG73">
        <v>38819.29</v>
      </c>
      <c r="AH73">
        <v>37901.26</v>
      </c>
      <c r="AI73">
        <v>0</v>
      </c>
      <c r="AJ73">
        <v>36065.21</v>
      </c>
      <c r="AK73">
        <v>36451.599999999999</v>
      </c>
      <c r="AL73">
        <v>35267.49</v>
      </c>
      <c r="AM73">
        <v>34083.370000000003</v>
      </c>
      <c r="AN73">
        <v>32899.25</v>
      </c>
      <c r="AO73">
        <v>36598.28</v>
      </c>
      <c r="AP73">
        <v>35660.949999999997</v>
      </c>
      <c r="AQ73">
        <v>34723.629999999997</v>
      </c>
      <c r="AR73">
        <v>33786.300000000003</v>
      </c>
      <c r="AS73">
        <v>33502.25</v>
      </c>
      <c r="AT73">
        <v>32389.1</v>
      </c>
      <c r="AU73">
        <v>31275.94</v>
      </c>
      <c r="AV73">
        <v>0</v>
      </c>
      <c r="AW73">
        <v>0</v>
      </c>
      <c r="AX73">
        <v>0</v>
      </c>
      <c r="AY73">
        <v>0</v>
      </c>
      <c r="AZ73">
        <v>0</v>
      </c>
      <c r="BA73">
        <v>0</v>
      </c>
      <c r="BB73">
        <v>0</v>
      </c>
      <c r="BC73">
        <v>0</v>
      </c>
      <c r="BD73">
        <v>0</v>
      </c>
      <c r="BE73">
        <v>0</v>
      </c>
      <c r="BF73">
        <v>0</v>
      </c>
      <c r="BG73">
        <v>0</v>
      </c>
      <c r="BH73"/>
      <c r="BI73"/>
      <c r="BJ73"/>
      <c r="BK73"/>
      <c r="BL73"/>
      <c r="BM73"/>
      <c r="BN73"/>
      <c r="BO73"/>
      <c r="BP73"/>
      <c r="BQ73"/>
      <c r="BR73"/>
      <c r="BS73"/>
      <c r="BT73"/>
    </row>
    <row r="74" spans="1:72">
      <c r="A74" t="s">
        <v>494</v>
      </c>
      <c r="B74">
        <v>35156</v>
      </c>
      <c r="C74">
        <v>31289</v>
      </c>
      <c r="D74">
        <v>35451.42</v>
      </c>
      <c r="E74">
        <v>21722</v>
      </c>
      <c r="F74">
        <v>24984</v>
      </c>
      <c r="G74">
        <v>30604</v>
      </c>
      <c r="H74">
        <v>29310.53</v>
      </c>
      <c r="I74">
        <v>27045</v>
      </c>
      <c r="J74">
        <v>25654</v>
      </c>
      <c r="K74">
        <v>25487</v>
      </c>
      <c r="L74">
        <v>26995.73</v>
      </c>
      <c r="M74">
        <v>23596</v>
      </c>
      <c r="N74">
        <v>28838</v>
      </c>
      <c r="O74">
        <v>32565</v>
      </c>
      <c r="P74">
        <v>32193.42</v>
      </c>
      <c r="Q74">
        <v>31486</v>
      </c>
      <c r="R74">
        <v>32348</v>
      </c>
      <c r="S74">
        <v>32109</v>
      </c>
      <c r="T74">
        <v>30122.93</v>
      </c>
      <c r="U74">
        <v>6200</v>
      </c>
      <c r="V74">
        <v>5416</v>
      </c>
      <c r="W74">
        <v>5245</v>
      </c>
      <c r="X74">
        <v>2408</v>
      </c>
      <c r="Y74">
        <v>6137</v>
      </c>
      <c r="Z74">
        <v>7440</v>
      </c>
      <c r="AA74">
        <v>5815.81</v>
      </c>
      <c r="AB74">
        <v>5810.57</v>
      </c>
      <c r="AC74">
        <v>10565.87</v>
      </c>
      <c r="AD74">
        <v>11385.76</v>
      </c>
      <c r="AE74">
        <v>11064.33</v>
      </c>
      <c r="AF74">
        <v>10600.5</v>
      </c>
      <c r="AG74">
        <v>9449.56</v>
      </c>
      <c r="AH74">
        <v>9016.14</v>
      </c>
      <c r="AI74">
        <v>9120.81</v>
      </c>
      <c r="AJ74">
        <v>9034.58</v>
      </c>
      <c r="AK74">
        <v>9846.16</v>
      </c>
      <c r="AL74">
        <v>9794.4699999999993</v>
      </c>
      <c r="AM74">
        <v>22576.65</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c r="BI74"/>
      <c r="BJ74"/>
      <c r="BK74"/>
      <c r="BL74"/>
      <c r="BM74"/>
      <c r="BN74"/>
      <c r="BO74"/>
      <c r="BP74"/>
      <c r="BQ74"/>
      <c r="BR74"/>
      <c r="BS74"/>
      <c r="BT74"/>
    </row>
    <row r="75" spans="1:72">
      <c r="A75" t="s">
        <v>495</v>
      </c>
      <c r="B75">
        <v>2342</v>
      </c>
      <c r="C75">
        <v>1956</v>
      </c>
      <c r="D75">
        <v>1956.91</v>
      </c>
      <c r="E75">
        <v>2492</v>
      </c>
      <c r="F75">
        <v>3857</v>
      </c>
      <c r="G75">
        <v>1817</v>
      </c>
      <c r="H75">
        <v>1736.33</v>
      </c>
      <c r="I75">
        <v>1771</v>
      </c>
      <c r="J75">
        <v>1779</v>
      </c>
      <c r="K75">
        <v>1561</v>
      </c>
      <c r="L75">
        <v>2696.68</v>
      </c>
      <c r="M75">
        <v>3612</v>
      </c>
      <c r="N75">
        <v>2697</v>
      </c>
      <c r="O75">
        <v>2325</v>
      </c>
      <c r="P75">
        <v>2213.66</v>
      </c>
      <c r="Q75">
        <v>2925</v>
      </c>
      <c r="R75">
        <v>3010</v>
      </c>
      <c r="S75">
        <v>3485</v>
      </c>
      <c r="T75">
        <v>4714.09</v>
      </c>
      <c r="U75">
        <v>5362</v>
      </c>
      <c r="V75">
        <v>5815</v>
      </c>
      <c r="W75">
        <v>5779</v>
      </c>
      <c r="X75">
        <v>7020</v>
      </c>
      <c r="Y75">
        <v>9611</v>
      </c>
      <c r="Z75">
        <v>13307</v>
      </c>
      <c r="AA75">
        <v>9910.43</v>
      </c>
      <c r="AB75">
        <v>9456.56</v>
      </c>
      <c r="AC75">
        <v>8980.6200000000008</v>
      </c>
      <c r="AD75">
        <v>8464.17</v>
      </c>
      <c r="AE75">
        <v>7448.38</v>
      </c>
      <c r="AF75">
        <v>6546.68</v>
      </c>
      <c r="AG75">
        <v>5405.73</v>
      </c>
      <c r="AH75">
        <v>4288.8999999999996</v>
      </c>
      <c r="AI75">
        <v>3300.94</v>
      </c>
      <c r="AJ75">
        <v>2698.96</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row>
    <row r="76" spans="1:72">
      <c r="A76" t="s">
        <v>327</v>
      </c>
      <c r="B76">
        <v>659238</v>
      </c>
      <c r="C76">
        <v>568025</v>
      </c>
      <c r="D76">
        <v>594132.98</v>
      </c>
      <c r="E76">
        <v>550262</v>
      </c>
      <c r="F76">
        <v>551928</v>
      </c>
      <c r="G76">
        <v>568813</v>
      </c>
      <c r="H76">
        <v>600077.05000000005</v>
      </c>
      <c r="I76">
        <v>574117</v>
      </c>
      <c r="J76">
        <v>599723</v>
      </c>
      <c r="K76">
        <v>625109</v>
      </c>
      <c r="L76">
        <v>533829.71</v>
      </c>
      <c r="M76">
        <v>407304</v>
      </c>
      <c r="N76">
        <v>428120</v>
      </c>
      <c r="O76">
        <v>438143</v>
      </c>
      <c r="P76">
        <v>447617.38</v>
      </c>
      <c r="Q76">
        <v>465388</v>
      </c>
      <c r="R76">
        <v>455417</v>
      </c>
      <c r="S76">
        <v>473296</v>
      </c>
      <c r="T76">
        <v>481139.41</v>
      </c>
      <c r="U76">
        <v>480485</v>
      </c>
      <c r="V76">
        <v>500761</v>
      </c>
      <c r="W76">
        <v>496385</v>
      </c>
      <c r="X76">
        <v>516649</v>
      </c>
      <c r="Y76">
        <v>545440</v>
      </c>
      <c r="Z76">
        <v>574049</v>
      </c>
      <c r="AA76">
        <v>263022.84000000003</v>
      </c>
      <c r="AB76">
        <v>277302.26</v>
      </c>
      <c r="AC76">
        <v>250394.97</v>
      </c>
      <c r="AD76">
        <v>259671.83</v>
      </c>
      <c r="AE76">
        <v>230727.06</v>
      </c>
      <c r="AF76">
        <v>208146.94</v>
      </c>
      <c r="AG76">
        <v>168703.28</v>
      </c>
      <c r="AH76">
        <v>129192.7</v>
      </c>
      <c r="AI76">
        <v>132060.26</v>
      </c>
      <c r="AJ76">
        <v>129215.55</v>
      </c>
      <c r="AK76">
        <v>115153.24</v>
      </c>
      <c r="AL76">
        <v>118970.4</v>
      </c>
      <c r="AM76">
        <v>90341.52</v>
      </c>
      <c r="AN76">
        <v>101107.17</v>
      </c>
      <c r="AO76">
        <v>113234.6</v>
      </c>
      <c r="AP76">
        <v>78289.070000000007</v>
      </c>
      <c r="AQ76">
        <v>82129.429999999993</v>
      </c>
      <c r="AR76">
        <v>84030.56</v>
      </c>
      <c r="AS76">
        <v>77647.11</v>
      </c>
      <c r="AT76">
        <v>80704.39</v>
      </c>
      <c r="AU76">
        <v>83683.44</v>
      </c>
      <c r="AV76">
        <v>53425</v>
      </c>
      <c r="AW76">
        <v>49002.28</v>
      </c>
      <c r="AX76">
        <v>51150</v>
      </c>
      <c r="AY76">
        <v>61538</v>
      </c>
      <c r="AZ76">
        <v>69219</v>
      </c>
      <c r="BA76">
        <v>36071</v>
      </c>
      <c r="BB76">
        <v>46096</v>
      </c>
      <c r="BC76">
        <v>51607</v>
      </c>
      <c r="BD76">
        <v>64749</v>
      </c>
      <c r="BE76">
        <v>55809</v>
      </c>
      <c r="BF76">
        <v>63624</v>
      </c>
      <c r="BG76">
        <v>72057</v>
      </c>
      <c r="BH76"/>
      <c r="BI76"/>
      <c r="BJ76"/>
      <c r="BK76"/>
      <c r="BL76"/>
      <c r="BM76"/>
      <c r="BN76"/>
      <c r="BO76"/>
      <c r="BP76"/>
      <c r="BQ76"/>
      <c r="BR76"/>
      <c r="BS76"/>
      <c r="BT76"/>
    </row>
    <row r="77" spans="1:72">
      <c r="A77" t="s">
        <v>328</v>
      </c>
      <c r="B77">
        <v>1596711</v>
      </c>
      <c r="C77">
        <v>1551807</v>
      </c>
      <c r="D77">
        <v>1561115.17</v>
      </c>
      <c r="E77">
        <v>1543925</v>
      </c>
      <c r="F77">
        <v>1576759</v>
      </c>
      <c r="G77">
        <v>1479565</v>
      </c>
      <c r="H77">
        <v>1508861.89</v>
      </c>
      <c r="I77">
        <v>1434622</v>
      </c>
      <c r="J77">
        <v>1512984</v>
      </c>
      <c r="K77">
        <v>1447748</v>
      </c>
      <c r="L77">
        <v>1480567.43</v>
      </c>
      <c r="M77">
        <v>1398768</v>
      </c>
      <c r="N77">
        <v>1359723</v>
      </c>
      <c r="O77">
        <v>1342369</v>
      </c>
      <c r="P77">
        <v>1347549.49</v>
      </c>
      <c r="Q77">
        <v>1297801</v>
      </c>
      <c r="R77">
        <v>1406491</v>
      </c>
      <c r="S77">
        <v>1570118</v>
      </c>
      <c r="T77">
        <v>1538068.16</v>
      </c>
      <c r="U77">
        <v>1503326</v>
      </c>
      <c r="V77">
        <v>1537855</v>
      </c>
      <c r="W77">
        <v>1437424</v>
      </c>
      <c r="X77">
        <v>1468637</v>
      </c>
      <c r="Y77">
        <v>1429821</v>
      </c>
      <c r="Z77">
        <v>1477410</v>
      </c>
      <c r="AA77">
        <v>1172086</v>
      </c>
      <c r="AB77">
        <v>1175502.1599999999</v>
      </c>
      <c r="AC77">
        <v>1100537.26</v>
      </c>
      <c r="AD77">
        <v>1050331.05</v>
      </c>
      <c r="AE77">
        <v>926069.21</v>
      </c>
      <c r="AF77">
        <v>943889.28</v>
      </c>
      <c r="AG77">
        <v>808899.16</v>
      </c>
      <c r="AH77">
        <v>789296.09</v>
      </c>
      <c r="AI77">
        <v>698524.01</v>
      </c>
      <c r="AJ77">
        <v>695867.76</v>
      </c>
      <c r="AK77">
        <v>653747.31999999995</v>
      </c>
      <c r="AL77">
        <v>703515.64</v>
      </c>
      <c r="AM77">
        <v>653309.16</v>
      </c>
      <c r="AN77">
        <v>667793.05000000005</v>
      </c>
      <c r="AO77">
        <v>638477.56999999995</v>
      </c>
      <c r="AP77">
        <v>659430.97</v>
      </c>
      <c r="AQ77">
        <v>802786.7</v>
      </c>
      <c r="AR77">
        <v>840514.49</v>
      </c>
      <c r="AS77">
        <v>793316.15</v>
      </c>
      <c r="AT77">
        <v>787052.43</v>
      </c>
      <c r="AU77">
        <v>784745.93</v>
      </c>
      <c r="AV77">
        <v>764745</v>
      </c>
      <c r="AW77">
        <v>748285.49</v>
      </c>
      <c r="AX77">
        <v>735610</v>
      </c>
      <c r="AY77">
        <v>724119</v>
      </c>
      <c r="AZ77">
        <v>749625</v>
      </c>
      <c r="BA77">
        <v>668876</v>
      </c>
      <c r="BB77">
        <v>664375</v>
      </c>
      <c r="BC77">
        <v>682218</v>
      </c>
      <c r="BD77">
        <v>716476</v>
      </c>
      <c r="BE77">
        <v>710555</v>
      </c>
      <c r="BF77">
        <v>722952</v>
      </c>
      <c r="BG77">
        <v>705968</v>
      </c>
      <c r="BH77"/>
      <c r="BI77"/>
      <c r="BJ77"/>
      <c r="BK77"/>
      <c r="BL77"/>
      <c r="BM77"/>
      <c r="BN77"/>
      <c r="BO77"/>
      <c r="BP77"/>
      <c r="BQ77"/>
      <c r="BR77"/>
      <c r="BS77"/>
      <c r="BT77"/>
    </row>
    <row r="78" spans="1:72">
      <c r="A78" t="s">
        <v>496</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497</v>
      </c>
      <c r="B79">
        <v>323400</v>
      </c>
      <c r="C79">
        <v>323400</v>
      </c>
      <c r="D79">
        <v>323400</v>
      </c>
      <c r="E79">
        <v>323400</v>
      </c>
      <c r="F79">
        <v>323400</v>
      </c>
      <c r="G79">
        <v>323400</v>
      </c>
      <c r="H79">
        <v>323400</v>
      </c>
      <c r="I79">
        <v>323400</v>
      </c>
      <c r="J79">
        <v>323400</v>
      </c>
      <c r="K79">
        <v>323400</v>
      </c>
      <c r="L79">
        <v>323400</v>
      </c>
      <c r="M79">
        <v>323400</v>
      </c>
      <c r="N79">
        <v>323400</v>
      </c>
      <c r="O79">
        <v>323400</v>
      </c>
      <c r="P79">
        <v>323400</v>
      </c>
      <c r="Q79">
        <v>323400</v>
      </c>
      <c r="R79">
        <v>323400</v>
      </c>
      <c r="S79">
        <v>323400</v>
      </c>
      <c r="T79">
        <v>323400</v>
      </c>
      <c r="U79">
        <v>323400</v>
      </c>
      <c r="V79">
        <v>323400</v>
      </c>
      <c r="W79">
        <v>323400</v>
      </c>
      <c r="X79">
        <v>323400</v>
      </c>
      <c r="Y79">
        <v>323400</v>
      </c>
      <c r="Z79">
        <v>323400</v>
      </c>
      <c r="AA79">
        <v>242550</v>
      </c>
      <c r="AB79">
        <v>242550</v>
      </c>
      <c r="AC79">
        <v>242550</v>
      </c>
      <c r="AD79">
        <v>242550</v>
      </c>
      <c r="AE79">
        <v>242550</v>
      </c>
      <c r="AF79">
        <v>242550</v>
      </c>
      <c r="AG79">
        <v>242550</v>
      </c>
      <c r="AH79">
        <v>242550</v>
      </c>
      <c r="AI79">
        <v>242550</v>
      </c>
      <c r="AJ79">
        <v>242550</v>
      </c>
      <c r="AK79">
        <v>242550</v>
      </c>
      <c r="AL79">
        <v>242550</v>
      </c>
      <c r="AM79">
        <v>242550</v>
      </c>
      <c r="AN79">
        <v>242550</v>
      </c>
      <c r="AO79">
        <v>242550</v>
      </c>
      <c r="AP79">
        <v>242550</v>
      </c>
      <c r="AQ79">
        <v>242550</v>
      </c>
      <c r="AR79">
        <v>242550</v>
      </c>
      <c r="AS79">
        <v>242550</v>
      </c>
      <c r="AT79">
        <v>80850</v>
      </c>
      <c r="AU79">
        <v>80850</v>
      </c>
      <c r="AV79">
        <v>80850</v>
      </c>
      <c r="AW79">
        <v>80850</v>
      </c>
      <c r="AX79">
        <v>80850</v>
      </c>
      <c r="AY79">
        <v>80850</v>
      </c>
      <c r="AZ79">
        <v>80850</v>
      </c>
      <c r="BA79">
        <v>80850</v>
      </c>
      <c r="BB79">
        <v>80850</v>
      </c>
      <c r="BC79">
        <v>80850</v>
      </c>
      <c r="BD79">
        <v>80850</v>
      </c>
      <c r="BE79">
        <v>80850</v>
      </c>
      <c r="BF79">
        <v>80850</v>
      </c>
      <c r="BG79">
        <v>80850</v>
      </c>
      <c r="BH79"/>
      <c r="BI79"/>
      <c r="BJ79"/>
      <c r="BK79"/>
      <c r="BL79"/>
      <c r="BM79"/>
      <c r="BN79"/>
      <c r="BO79"/>
      <c r="BP79"/>
      <c r="BQ79"/>
      <c r="BR79"/>
      <c r="BS79"/>
      <c r="BT79"/>
    </row>
    <row r="80" spans="1:72">
      <c r="A80" t="s">
        <v>498</v>
      </c>
      <c r="B80">
        <v>323400</v>
      </c>
      <c r="C80">
        <v>323400</v>
      </c>
      <c r="D80">
        <v>323400</v>
      </c>
      <c r="E80">
        <v>323400</v>
      </c>
      <c r="F80">
        <v>323400</v>
      </c>
      <c r="G80">
        <v>323400</v>
      </c>
      <c r="H80">
        <v>323400</v>
      </c>
      <c r="I80">
        <v>323400</v>
      </c>
      <c r="J80">
        <v>323400</v>
      </c>
      <c r="K80">
        <v>323400</v>
      </c>
      <c r="L80">
        <v>323400</v>
      </c>
      <c r="M80">
        <v>323400</v>
      </c>
      <c r="N80">
        <v>323400</v>
      </c>
      <c r="O80">
        <v>323400</v>
      </c>
      <c r="P80">
        <v>323400</v>
      </c>
      <c r="Q80">
        <v>323400</v>
      </c>
      <c r="R80">
        <v>323400</v>
      </c>
      <c r="S80">
        <v>323400</v>
      </c>
      <c r="T80">
        <v>323400</v>
      </c>
      <c r="U80">
        <v>323400</v>
      </c>
      <c r="V80">
        <v>323400</v>
      </c>
      <c r="W80">
        <v>323400</v>
      </c>
      <c r="X80">
        <v>323400</v>
      </c>
      <c r="Y80">
        <v>323400</v>
      </c>
      <c r="Z80">
        <v>323400</v>
      </c>
      <c r="AA80">
        <v>242550</v>
      </c>
      <c r="AB80">
        <v>242550</v>
      </c>
      <c r="AC80">
        <v>242550</v>
      </c>
      <c r="AD80">
        <v>242550</v>
      </c>
      <c r="AE80">
        <v>242550</v>
      </c>
      <c r="AF80">
        <v>242550</v>
      </c>
      <c r="AG80">
        <v>242550</v>
      </c>
      <c r="AH80">
        <v>242550</v>
      </c>
      <c r="AI80">
        <v>242550</v>
      </c>
      <c r="AJ80">
        <v>242550</v>
      </c>
      <c r="AK80">
        <v>242550</v>
      </c>
      <c r="AL80">
        <v>242550</v>
      </c>
      <c r="AM80">
        <v>242550</v>
      </c>
      <c r="AN80">
        <v>242550</v>
      </c>
      <c r="AO80">
        <v>242550</v>
      </c>
      <c r="AP80">
        <v>242550</v>
      </c>
      <c r="AQ80">
        <v>242550</v>
      </c>
      <c r="AR80">
        <v>242550</v>
      </c>
      <c r="AS80">
        <v>242550</v>
      </c>
      <c r="AT80">
        <v>80850</v>
      </c>
      <c r="AU80">
        <v>80850</v>
      </c>
      <c r="AV80">
        <v>80850</v>
      </c>
      <c r="AW80">
        <v>80850</v>
      </c>
      <c r="AX80">
        <v>80850</v>
      </c>
      <c r="AY80">
        <v>80850</v>
      </c>
      <c r="AZ80">
        <v>80850</v>
      </c>
      <c r="BA80">
        <v>80850</v>
      </c>
      <c r="BB80">
        <v>80850</v>
      </c>
      <c r="BC80">
        <v>80850</v>
      </c>
      <c r="BD80">
        <v>80850</v>
      </c>
      <c r="BE80">
        <v>80850</v>
      </c>
      <c r="BF80">
        <v>80850</v>
      </c>
      <c r="BG80">
        <v>80850</v>
      </c>
      <c r="BH80"/>
      <c r="BI80"/>
      <c r="BJ80"/>
      <c r="BK80"/>
      <c r="BL80"/>
      <c r="BM80"/>
      <c r="BN80"/>
      <c r="BO80"/>
      <c r="BP80"/>
      <c r="BQ80"/>
      <c r="BR80"/>
      <c r="BS80"/>
      <c r="BT80"/>
    </row>
    <row r="81" spans="1:72">
      <c r="A81" t="s">
        <v>499</v>
      </c>
      <c r="B81">
        <v>323400</v>
      </c>
      <c r="C81">
        <v>323400</v>
      </c>
      <c r="D81">
        <v>323400</v>
      </c>
      <c r="E81">
        <v>323400</v>
      </c>
      <c r="F81">
        <v>323400</v>
      </c>
      <c r="G81">
        <v>323400</v>
      </c>
      <c r="H81">
        <v>323400</v>
      </c>
      <c r="I81">
        <v>323400</v>
      </c>
      <c r="J81">
        <v>323400</v>
      </c>
      <c r="K81">
        <v>323400</v>
      </c>
      <c r="L81">
        <v>323400</v>
      </c>
      <c r="M81">
        <v>323400</v>
      </c>
      <c r="N81">
        <v>323400</v>
      </c>
      <c r="O81">
        <v>323400</v>
      </c>
      <c r="P81">
        <v>323400</v>
      </c>
      <c r="Q81">
        <v>323400</v>
      </c>
      <c r="R81">
        <v>323400</v>
      </c>
      <c r="S81">
        <v>323400</v>
      </c>
      <c r="T81">
        <v>323400</v>
      </c>
      <c r="U81">
        <v>323400</v>
      </c>
      <c r="V81">
        <v>323400</v>
      </c>
      <c r="W81">
        <v>323400</v>
      </c>
      <c r="X81">
        <v>323400</v>
      </c>
      <c r="Y81">
        <v>323400</v>
      </c>
      <c r="Z81">
        <v>323400</v>
      </c>
      <c r="AA81">
        <v>242550</v>
      </c>
      <c r="AB81">
        <v>242550</v>
      </c>
      <c r="AC81">
        <v>242550</v>
      </c>
      <c r="AD81">
        <v>242550</v>
      </c>
      <c r="AE81">
        <v>242550</v>
      </c>
      <c r="AF81">
        <v>242550</v>
      </c>
      <c r="AG81">
        <v>242550</v>
      </c>
      <c r="AH81">
        <v>242550</v>
      </c>
      <c r="AI81">
        <v>242550</v>
      </c>
      <c r="AJ81">
        <v>242550</v>
      </c>
      <c r="AK81">
        <v>242550</v>
      </c>
      <c r="AL81">
        <v>242550</v>
      </c>
      <c r="AM81">
        <v>242550</v>
      </c>
      <c r="AN81">
        <v>242550</v>
      </c>
      <c r="AO81">
        <v>242550</v>
      </c>
      <c r="AP81">
        <v>242550</v>
      </c>
      <c r="AQ81">
        <v>80850</v>
      </c>
      <c r="AR81">
        <v>80850</v>
      </c>
      <c r="AS81">
        <v>80850</v>
      </c>
      <c r="AT81">
        <v>80850</v>
      </c>
      <c r="AU81">
        <v>80850</v>
      </c>
      <c r="AV81">
        <v>80850</v>
      </c>
      <c r="AW81">
        <v>80850</v>
      </c>
      <c r="AX81">
        <v>80850</v>
      </c>
      <c r="AY81">
        <v>80850</v>
      </c>
      <c r="AZ81">
        <v>80850</v>
      </c>
      <c r="BA81">
        <v>80850</v>
      </c>
      <c r="BB81">
        <v>80850</v>
      </c>
      <c r="BC81">
        <v>80850</v>
      </c>
      <c r="BD81">
        <v>80850</v>
      </c>
      <c r="BE81">
        <v>80850</v>
      </c>
      <c r="BF81">
        <v>80850</v>
      </c>
      <c r="BG81">
        <v>80850</v>
      </c>
      <c r="BH81"/>
      <c r="BI81"/>
      <c r="BJ81"/>
      <c r="BK81"/>
      <c r="BL81"/>
      <c r="BM81"/>
      <c r="BN81"/>
      <c r="BO81"/>
      <c r="BP81"/>
      <c r="BQ81"/>
      <c r="BR81"/>
      <c r="BS81"/>
      <c r="BT81"/>
    </row>
    <row r="82" spans="1:72">
      <c r="A82" t="s">
        <v>500</v>
      </c>
      <c r="B82">
        <v>323400</v>
      </c>
      <c r="C82">
        <v>323400</v>
      </c>
      <c r="D82">
        <v>323400</v>
      </c>
      <c r="E82">
        <v>323400</v>
      </c>
      <c r="F82">
        <v>323400</v>
      </c>
      <c r="G82">
        <v>323400</v>
      </c>
      <c r="H82">
        <v>323400</v>
      </c>
      <c r="I82">
        <v>323400</v>
      </c>
      <c r="J82">
        <v>323400</v>
      </c>
      <c r="K82">
        <v>323400</v>
      </c>
      <c r="L82">
        <v>323400</v>
      </c>
      <c r="M82">
        <v>323400</v>
      </c>
      <c r="N82">
        <v>323400</v>
      </c>
      <c r="O82">
        <v>323400</v>
      </c>
      <c r="P82">
        <v>323400</v>
      </c>
      <c r="Q82">
        <v>323400</v>
      </c>
      <c r="R82">
        <v>323400</v>
      </c>
      <c r="S82">
        <v>323400</v>
      </c>
      <c r="T82">
        <v>323400</v>
      </c>
      <c r="U82">
        <v>323400</v>
      </c>
      <c r="V82">
        <v>323400</v>
      </c>
      <c r="W82">
        <v>323400</v>
      </c>
      <c r="X82">
        <v>323400</v>
      </c>
      <c r="Y82">
        <v>323400</v>
      </c>
      <c r="Z82">
        <v>323400</v>
      </c>
      <c r="AA82">
        <v>242550</v>
      </c>
      <c r="AB82">
        <v>242550</v>
      </c>
      <c r="AC82">
        <v>242550</v>
      </c>
      <c r="AD82">
        <v>242550</v>
      </c>
      <c r="AE82">
        <v>242550</v>
      </c>
      <c r="AF82">
        <v>242550</v>
      </c>
      <c r="AG82">
        <v>242550</v>
      </c>
      <c r="AH82">
        <v>242550</v>
      </c>
      <c r="AI82">
        <v>242550</v>
      </c>
      <c r="AJ82">
        <v>242550</v>
      </c>
      <c r="AK82">
        <v>242550</v>
      </c>
      <c r="AL82">
        <v>242550</v>
      </c>
      <c r="AM82">
        <v>242550</v>
      </c>
      <c r="AN82">
        <v>242550</v>
      </c>
      <c r="AO82">
        <v>242550</v>
      </c>
      <c r="AP82">
        <v>242550</v>
      </c>
      <c r="AQ82">
        <v>80850</v>
      </c>
      <c r="AR82">
        <v>80850</v>
      </c>
      <c r="AS82">
        <v>80850</v>
      </c>
      <c r="AT82">
        <v>80850</v>
      </c>
      <c r="AU82">
        <v>80850</v>
      </c>
      <c r="AV82">
        <v>80850</v>
      </c>
      <c r="AW82">
        <v>80850</v>
      </c>
      <c r="AX82">
        <v>80850</v>
      </c>
      <c r="AY82">
        <v>80850</v>
      </c>
      <c r="AZ82">
        <v>80850</v>
      </c>
      <c r="BA82">
        <v>80850</v>
      </c>
      <c r="BB82">
        <v>80850</v>
      </c>
      <c r="BC82">
        <v>80850</v>
      </c>
      <c r="BD82">
        <v>80850</v>
      </c>
      <c r="BE82">
        <v>80850</v>
      </c>
      <c r="BF82">
        <v>80850</v>
      </c>
      <c r="BG82">
        <v>80850</v>
      </c>
      <c r="BH82"/>
      <c r="BI82"/>
      <c r="BJ82"/>
      <c r="BK82"/>
      <c r="BL82"/>
      <c r="BM82"/>
      <c r="BN82"/>
      <c r="BO82"/>
      <c r="BP82"/>
      <c r="BQ82"/>
      <c r="BR82"/>
      <c r="BS82"/>
      <c r="BT82"/>
    </row>
    <row r="83" spans="1:72">
      <c r="A83" t="s">
        <v>501</v>
      </c>
      <c r="B83">
        <v>50281</v>
      </c>
      <c r="C83">
        <v>50281</v>
      </c>
      <c r="D83">
        <v>50281</v>
      </c>
      <c r="E83">
        <v>50281</v>
      </c>
      <c r="F83">
        <v>50281</v>
      </c>
      <c r="G83">
        <v>50281</v>
      </c>
      <c r="H83">
        <v>50281</v>
      </c>
      <c r="I83">
        <v>50281</v>
      </c>
      <c r="J83">
        <v>50281</v>
      </c>
      <c r="K83">
        <v>50281</v>
      </c>
      <c r="L83">
        <v>50281</v>
      </c>
      <c r="M83">
        <v>50281</v>
      </c>
      <c r="N83">
        <v>50281</v>
      </c>
      <c r="O83">
        <v>50281</v>
      </c>
      <c r="P83">
        <v>50281</v>
      </c>
      <c r="Q83">
        <v>50281</v>
      </c>
      <c r="R83">
        <v>50281</v>
      </c>
      <c r="S83">
        <v>50281</v>
      </c>
      <c r="T83">
        <v>50281</v>
      </c>
      <c r="U83">
        <v>50281</v>
      </c>
      <c r="V83">
        <v>50281</v>
      </c>
      <c r="W83">
        <v>50281</v>
      </c>
      <c r="X83">
        <v>87833</v>
      </c>
      <c r="Y83">
        <v>87833</v>
      </c>
      <c r="Z83">
        <v>50281</v>
      </c>
      <c r="AA83">
        <v>50281</v>
      </c>
      <c r="AB83">
        <v>50281</v>
      </c>
      <c r="AC83">
        <v>50281</v>
      </c>
      <c r="AD83">
        <v>50281</v>
      </c>
      <c r="AE83">
        <v>50281</v>
      </c>
      <c r="AF83">
        <v>50281</v>
      </c>
      <c r="AG83">
        <v>50281</v>
      </c>
      <c r="AH83">
        <v>50281</v>
      </c>
      <c r="AI83">
        <v>50281</v>
      </c>
      <c r="AJ83">
        <v>50281</v>
      </c>
      <c r="AK83">
        <v>50281</v>
      </c>
      <c r="AL83">
        <v>50281</v>
      </c>
      <c r="AM83">
        <v>50281</v>
      </c>
      <c r="AN83">
        <v>50281</v>
      </c>
      <c r="AO83">
        <v>50281</v>
      </c>
      <c r="AP83">
        <v>50281</v>
      </c>
      <c r="AQ83">
        <v>50281</v>
      </c>
      <c r="AR83">
        <v>50281</v>
      </c>
      <c r="AS83">
        <v>50281</v>
      </c>
      <c r="AT83">
        <v>50281</v>
      </c>
      <c r="AU83">
        <v>50281</v>
      </c>
      <c r="AV83">
        <v>50281</v>
      </c>
      <c r="AW83">
        <v>50281</v>
      </c>
      <c r="AX83">
        <v>50281</v>
      </c>
      <c r="AY83">
        <v>50281</v>
      </c>
      <c r="AZ83">
        <v>50281</v>
      </c>
      <c r="BA83">
        <v>50281</v>
      </c>
      <c r="BB83">
        <v>50281</v>
      </c>
      <c r="BC83">
        <v>50281</v>
      </c>
      <c r="BD83">
        <v>50281</v>
      </c>
      <c r="BE83">
        <v>50281</v>
      </c>
      <c r="BF83">
        <v>50281</v>
      </c>
      <c r="BG83">
        <v>50281</v>
      </c>
      <c r="BH83"/>
      <c r="BI83"/>
      <c r="BJ83"/>
      <c r="BK83"/>
      <c r="BL83"/>
      <c r="BM83"/>
      <c r="BN83"/>
      <c r="BO83"/>
      <c r="BP83"/>
      <c r="BQ83"/>
      <c r="BR83"/>
      <c r="BS83"/>
      <c r="BT83"/>
    </row>
    <row r="84" spans="1:72">
      <c r="A84" t="s">
        <v>502</v>
      </c>
      <c r="B84">
        <v>50281</v>
      </c>
      <c r="C84">
        <v>50281</v>
      </c>
      <c r="D84">
        <v>50281</v>
      </c>
      <c r="E84">
        <v>50281</v>
      </c>
      <c r="F84">
        <v>50281</v>
      </c>
      <c r="G84">
        <v>50281</v>
      </c>
      <c r="H84">
        <v>50281</v>
      </c>
      <c r="I84">
        <v>50281</v>
      </c>
      <c r="J84">
        <v>50281</v>
      </c>
      <c r="K84">
        <v>50281</v>
      </c>
      <c r="L84">
        <v>50281</v>
      </c>
      <c r="M84">
        <v>50281</v>
      </c>
      <c r="N84">
        <v>50281</v>
      </c>
      <c r="O84">
        <v>50281</v>
      </c>
      <c r="P84">
        <v>50281</v>
      </c>
      <c r="Q84">
        <v>50281</v>
      </c>
      <c r="R84">
        <v>50281</v>
      </c>
      <c r="S84">
        <v>50281</v>
      </c>
      <c r="T84">
        <v>50281</v>
      </c>
      <c r="U84">
        <v>50281</v>
      </c>
      <c r="V84">
        <v>50281</v>
      </c>
      <c r="W84">
        <v>50281</v>
      </c>
      <c r="X84">
        <v>87833</v>
      </c>
      <c r="Y84">
        <v>87833</v>
      </c>
      <c r="Z84">
        <v>50281</v>
      </c>
      <c r="AA84">
        <v>50281</v>
      </c>
      <c r="AB84">
        <v>50281</v>
      </c>
      <c r="AC84">
        <v>50281</v>
      </c>
      <c r="AD84">
        <v>50281</v>
      </c>
      <c r="AE84">
        <v>50281</v>
      </c>
      <c r="AF84">
        <v>50281</v>
      </c>
      <c r="AG84">
        <v>50281</v>
      </c>
      <c r="AH84">
        <v>50281</v>
      </c>
      <c r="AI84">
        <v>50281</v>
      </c>
      <c r="AJ84">
        <v>50281</v>
      </c>
      <c r="AK84">
        <v>50281</v>
      </c>
      <c r="AL84">
        <v>50281</v>
      </c>
      <c r="AM84">
        <v>50281</v>
      </c>
      <c r="AN84">
        <v>50281</v>
      </c>
      <c r="AO84">
        <v>50281</v>
      </c>
      <c r="AP84">
        <v>50281</v>
      </c>
      <c r="AQ84">
        <v>50281</v>
      </c>
      <c r="AR84">
        <v>50281</v>
      </c>
      <c r="AS84">
        <v>50281</v>
      </c>
      <c r="AT84">
        <v>50281</v>
      </c>
      <c r="AU84">
        <v>50281</v>
      </c>
      <c r="AV84">
        <v>50281</v>
      </c>
      <c r="AW84">
        <v>50281</v>
      </c>
      <c r="AX84">
        <v>50281</v>
      </c>
      <c r="AY84">
        <v>50281</v>
      </c>
      <c r="AZ84">
        <v>50281</v>
      </c>
      <c r="BA84">
        <v>50281</v>
      </c>
      <c r="BB84">
        <v>50281</v>
      </c>
      <c r="BC84">
        <v>50281</v>
      </c>
      <c r="BD84">
        <v>50281</v>
      </c>
      <c r="BE84">
        <v>50281</v>
      </c>
      <c r="BF84">
        <v>50281</v>
      </c>
      <c r="BG84">
        <v>50281</v>
      </c>
      <c r="BH84"/>
      <c r="BI84"/>
      <c r="BJ84"/>
      <c r="BK84"/>
      <c r="BL84"/>
      <c r="BM84"/>
      <c r="BN84"/>
      <c r="BO84"/>
      <c r="BP84"/>
      <c r="BQ84"/>
      <c r="BR84"/>
      <c r="BS84"/>
      <c r="BT84"/>
    </row>
    <row r="85" spans="1:72">
      <c r="A85" t="s">
        <v>504</v>
      </c>
      <c r="B85">
        <v>650893</v>
      </c>
      <c r="C85">
        <v>658995</v>
      </c>
      <c r="D85">
        <v>634340.5</v>
      </c>
      <c r="E85">
        <v>584398</v>
      </c>
      <c r="F85">
        <v>575585</v>
      </c>
      <c r="G85">
        <v>591025</v>
      </c>
      <c r="H85">
        <v>556605.19999999995</v>
      </c>
      <c r="I85">
        <v>550584</v>
      </c>
      <c r="J85">
        <v>511176</v>
      </c>
      <c r="K85">
        <v>544760</v>
      </c>
      <c r="L85">
        <v>511354.21</v>
      </c>
      <c r="M85">
        <v>460146</v>
      </c>
      <c r="N85">
        <v>457734</v>
      </c>
      <c r="O85">
        <v>520998</v>
      </c>
      <c r="P85">
        <v>483901.72</v>
      </c>
      <c r="Q85">
        <v>455642</v>
      </c>
      <c r="R85">
        <v>410174</v>
      </c>
      <c r="S85">
        <v>452158</v>
      </c>
      <c r="T85">
        <v>363777.19</v>
      </c>
      <c r="U85">
        <v>336702</v>
      </c>
      <c r="V85">
        <v>299034</v>
      </c>
      <c r="W85">
        <v>351717</v>
      </c>
      <c r="X85">
        <v>322334</v>
      </c>
      <c r="Y85">
        <v>273487</v>
      </c>
      <c r="Z85">
        <v>263853</v>
      </c>
      <c r="AA85">
        <v>312927.90999999997</v>
      </c>
      <c r="AB85">
        <v>280808.78000000003</v>
      </c>
      <c r="AC85">
        <v>260538.29</v>
      </c>
      <c r="AD85">
        <v>233015.08</v>
      </c>
      <c r="AE85">
        <v>275934.48</v>
      </c>
      <c r="AF85">
        <v>242328.94</v>
      </c>
      <c r="AG85">
        <v>209154.14</v>
      </c>
      <c r="AH85">
        <v>185184.03</v>
      </c>
      <c r="AI85">
        <v>220566.54</v>
      </c>
      <c r="AJ85">
        <v>190132.49</v>
      </c>
      <c r="AK85">
        <v>165263.17000000001</v>
      </c>
      <c r="AL85">
        <v>143922.9</v>
      </c>
      <c r="AM85">
        <v>183023.04</v>
      </c>
      <c r="AN85">
        <v>140577.70000000001</v>
      </c>
      <c r="AO85">
        <v>110467.21</v>
      </c>
      <c r="AP85">
        <v>84229.5</v>
      </c>
      <c r="AQ85">
        <v>135683.6</v>
      </c>
      <c r="AR85">
        <v>113408.68</v>
      </c>
      <c r="AS85">
        <v>104408.91</v>
      </c>
      <c r="AT85">
        <v>88542.09</v>
      </c>
      <c r="AU85">
        <v>82200.039999999994</v>
      </c>
      <c r="AV85">
        <v>102056</v>
      </c>
      <c r="AW85">
        <v>84722.22</v>
      </c>
      <c r="AX85">
        <v>73575</v>
      </c>
      <c r="AY85">
        <v>72871</v>
      </c>
      <c r="AZ85">
        <v>60068</v>
      </c>
      <c r="BA85">
        <v>52112</v>
      </c>
      <c r="BB85">
        <v>45776</v>
      </c>
      <c r="BC85">
        <v>40229</v>
      </c>
      <c r="BD85">
        <v>27720</v>
      </c>
      <c r="BE85">
        <v>32787</v>
      </c>
      <c r="BF85">
        <v>25280</v>
      </c>
      <c r="BG85">
        <v>25024</v>
      </c>
      <c r="BH85"/>
      <c r="BI85"/>
      <c r="BJ85"/>
      <c r="BK85"/>
      <c r="BL85"/>
      <c r="BM85"/>
      <c r="BN85"/>
      <c r="BO85"/>
      <c r="BP85"/>
      <c r="BQ85"/>
      <c r="BR85"/>
      <c r="BS85"/>
      <c r="BT85"/>
    </row>
    <row r="86" spans="1:72">
      <c r="A86" t="s">
        <v>505</v>
      </c>
      <c r="B86">
        <v>32340</v>
      </c>
      <c r="C86">
        <v>32340</v>
      </c>
      <c r="D86">
        <v>32340</v>
      </c>
      <c r="E86">
        <v>32340</v>
      </c>
      <c r="F86">
        <v>32340</v>
      </c>
      <c r="G86">
        <v>32340</v>
      </c>
      <c r="H86">
        <v>32340</v>
      </c>
      <c r="I86">
        <v>32340</v>
      </c>
      <c r="J86">
        <v>32340</v>
      </c>
      <c r="K86">
        <v>32340</v>
      </c>
      <c r="L86">
        <v>32340</v>
      </c>
      <c r="M86">
        <v>32340</v>
      </c>
      <c r="N86">
        <v>32340</v>
      </c>
      <c r="O86">
        <v>32340</v>
      </c>
      <c r="P86">
        <v>32340</v>
      </c>
      <c r="Q86">
        <v>32340</v>
      </c>
      <c r="R86">
        <v>32340</v>
      </c>
      <c r="S86">
        <v>69892</v>
      </c>
      <c r="T86">
        <v>32340</v>
      </c>
      <c r="U86">
        <v>32340</v>
      </c>
      <c r="V86">
        <v>32340</v>
      </c>
      <c r="W86">
        <v>32340</v>
      </c>
      <c r="X86">
        <v>32340</v>
      </c>
      <c r="Y86">
        <v>24255</v>
      </c>
      <c r="Z86">
        <v>24255</v>
      </c>
      <c r="AA86">
        <v>24255</v>
      </c>
      <c r="AB86">
        <v>24255</v>
      </c>
      <c r="AC86">
        <v>24255</v>
      </c>
      <c r="AD86">
        <v>24255</v>
      </c>
      <c r="AE86">
        <v>24255</v>
      </c>
      <c r="AF86">
        <v>24255</v>
      </c>
      <c r="AG86">
        <v>24255</v>
      </c>
      <c r="AH86">
        <v>24255</v>
      </c>
      <c r="AI86">
        <v>24255</v>
      </c>
      <c r="AJ86">
        <v>24255</v>
      </c>
      <c r="AK86">
        <v>24255</v>
      </c>
      <c r="AL86">
        <v>24255</v>
      </c>
      <c r="AM86">
        <v>24255</v>
      </c>
      <c r="AN86">
        <v>24255</v>
      </c>
      <c r="AO86">
        <v>10867.87</v>
      </c>
      <c r="AP86">
        <v>8085</v>
      </c>
      <c r="AQ86">
        <v>8085</v>
      </c>
      <c r="AR86">
        <v>8085</v>
      </c>
      <c r="AS86">
        <v>8085</v>
      </c>
      <c r="AT86">
        <v>8085</v>
      </c>
      <c r="AU86">
        <v>8085</v>
      </c>
      <c r="AV86">
        <v>8085</v>
      </c>
      <c r="AW86">
        <v>8085</v>
      </c>
      <c r="AX86">
        <v>8085</v>
      </c>
      <c r="AY86">
        <v>8085</v>
      </c>
      <c r="AZ86">
        <v>8085</v>
      </c>
      <c r="BA86">
        <v>8085</v>
      </c>
      <c r="BB86">
        <v>8085</v>
      </c>
      <c r="BC86">
        <v>8085</v>
      </c>
      <c r="BD86">
        <v>8085</v>
      </c>
      <c r="BE86">
        <v>8085</v>
      </c>
      <c r="BF86">
        <v>8085</v>
      </c>
      <c r="BG86">
        <v>8085</v>
      </c>
      <c r="BH86"/>
      <c r="BI86"/>
      <c r="BJ86"/>
      <c r="BK86"/>
      <c r="BL86"/>
      <c r="BM86"/>
      <c r="BN86"/>
      <c r="BO86"/>
      <c r="BP86"/>
      <c r="BQ86"/>
      <c r="BR86"/>
      <c r="BS86"/>
      <c r="BT86"/>
    </row>
    <row r="87" spans="1:72">
      <c r="A87" t="s">
        <v>506</v>
      </c>
      <c r="B87">
        <v>32340</v>
      </c>
      <c r="C87">
        <v>32340</v>
      </c>
      <c r="D87">
        <v>32340</v>
      </c>
      <c r="E87">
        <v>32340</v>
      </c>
      <c r="F87">
        <v>32340</v>
      </c>
      <c r="G87">
        <v>32340</v>
      </c>
      <c r="H87">
        <v>32340</v>
      </c>
      <c r="I87">
        <v>32340</v>
      </c>
      <c r="J87">
        <v>32340</v>
      </c>
      <c r="K87">
        <v>32340</v>
      </c>
      <c r="L87">
        <v>32340</v>
      </c>
      <c r="M87">
        <v>32340</v>
      </c>
      <c r="N87">
        <v>32340</v>
      </c>
      <c r="O87">
        <v>32340</v>
      </c>
      <c r="P87">
        <v>32340</v>
      </c>
      <c r="Q87">
        <v>32340</v>
      </c>
      <c r="R87">
        <v>32340</v>
      </c>
      <c r="S87">
        <v>32340</v>
      </c>
      <c r="T87">
        <v>32340</v>
      </c>
      <c r="U87">
        <v>0</v>
      </c>
      <c r="V87">
        <v>32340</v>
      </c>
      <c r="W87">
        <v>32340</v>
      </c>
      <c r="X87">
        <v>32340</v>
      </c>
      <c r="Y87">
        <v>24255</v>
      </c>
      <c r="Z87">
        <v>24255</v>
      </c>
      <c r="AA87">
        <v>24255</v>
      </c>
      <c r="AB87">
        <v>24255</v>
      </c>
      <c r="AC87">
        <v>24255</v>
      </c>
      <c r="AD87">
        <v>24255</v>
      </c>
      <c r="AE87">
        <v>24255</v>
      </c>
      <c r="AF87">
        <v>24255</v>
      </c>
      <c r="AG87">
        <v>24255</v>
      </c>
      <c r="AH87">
        <v>24255</v>
      </c>
      <c r="AI87">
        <v>24255</v>
      </c>
      <c r="AJ87">
        <v>24255</v>
      </c>
      <c r="AK87">
        <v>24255</v>
      </c>
      <c r="AL87">
        <v>24255</v>
      </c>
      <c r="AM87">
        <v>24255</v>
      </c>
      <c r="AN87">
        <v>24255</v>
      </c>
      <c r="AO87">
        <v>10867.87</v>
      </c>
      <c r="AP87">
        <v>8085</v>
      </c>
      <c r="AQ87">
        <v>8085</v>
      </c>
      <c r="AR87">
        <v>8085</v>
      </c>
      <c r="AS87">
        <v>8085</v>
      </c>
      <c r="AT87">
        <v>8085</v>
      </c>
      <c r="AU87">
        <v>8085</v>
      </c>
      <c r="AV87">
        <v>8085</v>
      </c>
      <c r="AW87">
        <v>8085</v>
      </c>
      <c r="AX87">
        <v>8085</v>
      </c>
      <c r="AY87">
        <v>8085</v>
      </c>
      <c r="AZ87">
        <v>8085</v>
      </c>
      <c r="BA87">
        <v>8085</v>
      </c>
      <c r="BB87">
        <v>8085</v>
      </c>
      <c r="BC87">
        <v>8085</v>
      </c>
      <c r="BD87">
        <v>8085</v>
      </c>
      <c r="BE87">
        <v>8085</v>
      </c>
      <c r="BF87">
        <v>8085</v>
      </c>
      <c r="BG87">
        <v>8085</v>
      </c>
      <c r="BH87"/>
      <c r="BI87"/>
      <c r="BJ87"/>
      <c r="BK87"/>
      <c r="BL87"/>
      <c r="BM87"/>
      <c r="BN87"/>
      <c r="BO87"/>
      <c r="BP87"/>
      <c r="BQ87"/>
      <c r="BR87"/>
      <c r="BS87"/>
      <c r="BT87"/>
    </row>
    <row r="88" spans="1:72">
      <c r="A88" t="s">
        <v>2406</v>
      </c>
      <c r="B88">
        <v>0</v>
      </c>
      <c r="C88">
        <v>0</v>
      </c>
      <c r="D88">
        <v>0</v>
      </c>
      <c r="E88">
        <v>0</v>
      </c>
      <c r="F88">
        <v>0</v>
      </c>
      <c r="G88">
        <v>0</v>
      </c>
      <c r="H88">
        <v>0</v>
      </c>
      <c r="I88">
        <v>0</v>
      </c>
      <c r="J88">
        <v>0</v>
      </c>
      <c r="K88">
        <v>0</v>
      </c>
      <c r="L88">
        <v>0</v>
      </c>
      <c r="M88">
        <v>0</v>
      </c>
      <c r="N88">
        <v>0</v>
      </c>
      <c r="O88">
        <v>0</v>
      </c>
      <c r="P88">
        <v>0</v>
      </c>
      <c r="Q88">
        <v>0</v>
      </c>
      <c r="R88">
        <v>0</v>
      </c>
      <c r="S88">
        <v>37552</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c r="BI88"/>
      <c r="BJ88"/>
      <c r="BK88"/>
      <c r="BL88"/>
      <c r="BM88"/>
      <c r="BN88"/>
      <c r="BO88"/>
      <c r="BP88"/>
      <c r="BQ88"/>
      <c r="BR88"/>
      <c r="BS88"/>
      <c r="BT88"/>
    </row>
    <row r="89" spans="1:72">
      <c r="A89" t="s">
        <v>329</v>
      </c>
      <c r="B89">
        <v>618553</v>
      </c>
      <c r="C89">
        <v>626655</v>
      </c>
      <c r="D89">
        <v>602000.5</v>
      </c>
      <c r="E89">
        <v>552058</v>
      </c>
      <c r="F89">
        <v>543245</v>
      </c>
      <c r="G89">
        <v>558685</v>
      </c>
      <c r="H89">
        <v>524265.2</v>
      </c>
      <c r="I89">
        <v>518244</v>
      </c>
      <c r="J89">
        <v>478836</v>
      </c>
      <c r="K89">
        <v>512420</v>
      </c>
      <c r="L89">
        <v>479014.21</v>
      </c>
      <c r="M89">
        <v>427806</v>
      </c>
      <c r="N89">
        <v>425394</v>
      </c>
      <c r="O89">
        <v>488658</v>
      </c>
      <c r="P89">
        <v>451561.72</v>
      </c>
      <c r="Q89">
        <v>423302</v>
      </c>
      <c r="R89">
        <v>377834</v>
      </c>
      <c r="S89">
        <v>382266</v>
      </c>
      <c r="T89">
        <v>331437.19</v>
      </c>
      <c r="U89">
        <v>304362</v>
      </c>
      <c r="V89">
        <v>266694</v>
      </c>
      <c r="W89">
        <v>319377</v>
      </c>
      <c r="X89">
        <v>289994</v>
      </c>
      <c r="Y89">
        <v>249232</v>
      </c>
      <c r="Z89">
        <v>239598</v>
      </c>
      <c r="AA89">
        <v>288672.90999999997</v>
      </c>
      <c r="AB89">
        <v>256553.78</v>
      </c>
      <c r="AC89">
        <v>236283.29</v>
      </c>
      <c r="AD89">
        <v>208760.08</v>
      </c>
      <c r="AE89">
        <v>251679.48</v>
      </c>
      <c r="AF89">
        <v>218073.94</v>
      </c>
      <c r="AG89">
        <v>184899.14</v>
      </c>
      <c r="AH89">
        <v>160929.03</v>
      </c>
      <c r="AI89">
        <v>196311.54</v>
      </c>
      <c r="AJ89">
        <v>165877.49</v>
      </c>
      <c r="AK89">
        <v>141008.17000000001</v>
      </c>
      <c r="AL89">
        <v>119667.9</v>
      </c>
      <c r="AM89">
        <v>158768.04</v>
      </c>
      <c r="AN89">
        <v>116322.7</v>
      </c>
      <c r="AO89">
        <v>99599.35</v>
      </c>
      <c r="AP89">
        <v>76144.5</v>
      </c>
      <c r="AQ89">
        <v>127598.6</v>
      </c>
      <c r="AR89">
        <v>105323.68</v>
      </c>
      <c r="AS89">
        <v>96323.91</v>
      </c>
      <c r="AT89">
        <v>80457.09</v>
      </c>
      <c r="AU89">
        <v>74115.039999999994</v>
      </c>
      <c r="AV89">
        <v>93971</v>
      </c>
      <c r="AW89">
        <v>76637.22</v>
      </c>
      <c r="AX89">
        <v>65490</v>
      </c>
      <c r="AY89">
        <v>64786</v>
      </c>
      <c r="AZ89">
        <v>51983</v>
      </c>
      <c r="BA89">
        <v>44027</v>
      </c>
      <c r="BB89">
        <v>37691</v>
      </c>
      <c r="BC89">
        <v>32144</v>
      </c>
      <c r="BD89">
        <v>19635</v>
      </c>
      <c r="BE89">
        <v>24702</v>
      </c>
      <c r="BF89">
        <v>17195</v>
      </c>
      <c r="BG89">
        <v>16939</v>
      </c>
      <c r="BH89"/>
      <c r="BI89"/>
      <c r="BJ89"/>
      <c r="BK89"/>
      <c r="BL89"/>
      <c r="BM89"/>
      <c r="BN89"/>
      <c r="BO89"/>
      <c r="BP89"/>
      <c r="BQ89"/>
      <c r="BR89"/>
      <c r="BS89"/>
      <c r="BT89"/>
    </row>
    <row r="90" spans="1:72">
      <c r="A90" t="s">
        <v>2407</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22275.7</v>
      </c>
      <c r="AR90">
        <v>25526.95</v>
      </c>
      <c r="AS90">
        <v>25526.95</v>
      </c>
      <c r="AT90">
        <v>25526.95</v>
      </c>
      <c r="AU90">
        <v>25526.95</v>
      </c>
      <c r="AV90">
        <v>25527</v>
      </c>
      <c r="AW90">
        <v>29493.439999999999</v>
      </c>
      <c r="AX90">
        <v>29493</v>
      </c>
      <c r="AY90">
        <v>33125</v>
      </c>
      <c r="AZ90">
        <v>33124</v>
      </c>
      <c r="BA90">
        <v>33125</v>
      </c>
      <c r="BB90">
        <v>33125</v>
      </c>
      <c r="BC90">
        <v>32617</v>
      </c>
      <c r="BD90">
        <v>32617</v>
      </c>
      <c r="BE90">
        <v>32617</v>
      </c>
      <c r="BF90">
        <v>32617</v>
      </c>
      <c r="BG90">
        <v>32617</v>
      </c>
      <c r="BH90"/>
      <c r="BI90"/>
      <c r="BJ90"/>
      <c r="BK90"/>
      <c r="BL90"/>
      <c r="BM90"/>
      <c r="BN90"/>
      <c r="BO90"/>
      <c r="BP90"/>
      <c r="BQ90"/>
      <c r="BR90"/>
      <c r="BS90"/>
      <c r="BT90"/>
    </row>
    <row r="91" spans="1:72">
      <c r="A91" t="s">
        <v>507</v>
      </c>
      <c r="B91">
        <v>214056</v>
      </c>
      <c r="C91">
        <v>214023</v>
      </c>
      <c r="D91">
        <v>214148.27</v>
      </c>
      <c r="E91">
        <v>214525</v>
      </c>
      <c r="F91">
        <v>214218</v>
      </c>
      <c r="G91">
        <v>213844</v>
      </c>
      <c r="H91">
        <v>213823.35</v>
      </c>
      <c r="I91">
        <v>199452</v>
      </c>
      <c r="J91">
        <v>199127</v>
      </c>
      <c r="K91">
        <v>199178</v>
      </c>
      <c r="L91">
        <v>198948.88</v>
      </c>
      <c r="M91">
        <v>198971</v>
      </c>
      <c r="N91">
        <v>199060</v>
      </c>
      <c r="O91">
        <v>199111</v>
      </c>
      <c r="P91">
        <v>199157.11</v>
      </c>
      <c r="Q91">
        <v>199185</v>
      </c>
      <c r="R91">
        <v>199181</v>
      </c>
      <c r="S91">
        <v>161634</v>
      </c>
      <c r="T91">
        <v>199185.54</v>
      </c>
      <c r="U91">
        <v>126148</v>
      </c>
      <c r="V91">
        <v>126197</v>
      </c>
      <c r="W91">
        <v>126216</v>
      </c>
      <c r="X91">
        <v>88578</v>
      </c>
      <c r="Y91">
        <v>88572</v>
      </c>
      <c r="Z91">
        <v>126129</v>
      </c>
      <c r="AA91">
        <v>126150.91</v>
      </c>
      <c r="AB91">
        <v>126137.19</v>
      </c>
      <c r="AC91">
        <v>127219.56</v>
      </c>
      <c r="AD91">
        <v>128047.05</v>
      </c>
      <c r="AE91">
        <v>128105.18</v>
      </c>
      <c r="AF91">
        <v>128054.33</v>
      </c>
      <c r="AG91">
        <v>128058.19</v>
      </c>
      <c r="AH91">
        <v>127935.25</v>
      </c>
      <c r="AI91">
        <v>127996.73</v>
      </c>
      <c r="AJ91">
        <v>127991.47</v>
      </c>
      <c r="AK91">
        <v>128028.77</v>
      </c>
      <c r="AL91">
        <v>128028.77</v>
      </c>
      <c r="AM91">
        <v>128028.77</v>
      </c>
      <c r="AN91">
        <v>150183.22</v>
      </c>
      <c r="AO91">
        <v>150183.22</v>
      </c>
      <c r="AP91">
        <v>150183.22</v>
      </c>
      <c r="AQ91">
        <v>116280.1</v>
      </c>
      <c r="AR91">
        <v>110503.4</v>
      </c>
      <c r="AS91">
        <v>86822.44</v>
      </c>
      <c r="AT91">
        <v>86822.44</v>
      </c>
      <c r="AU91">
        <v>86822.44</v>
      </c>
      <c r="AV91">
        <v>86822</v>
      </c>
      <c r="AW91">
        <v>86822.44</v>
      </c>
      <c r="AX91">
        <v>86822</v>
      </c>
      <c r="AY91">
        <v>86822</v>
      </c>
      <c r="AZ91">
        <v>86822</v>
      </c>
      <c r="BA91">
        <v>86823</v>
      </c>
      <c r="BB91">
        <v>86822</v>
      </c>
      <c r="BC91">
        <v>86822</v>
      </c>
      <c r="BD91">
        <v>86574</v>
      </c>
      <c r="BE91">
        <v>86574</v>
      </c>
      <c r="BF91">
        <v>86574</v>
      </c>
      <c r="BG91">
        <v>86574</v>
      </c>
      <c r="BH91"/>
      <c r="BI91"/>
      <c r="BJ91"/>
      <c r="BK91"/>
      <c r="BL91"/>
      <c r="BM91"/>
      <c r="BN91"/>
      <c r="BO91"/>
      <c r="BP91"/>
      <c r="BQ91"/>
      <c r="BR91"/>
      <c r="BS91"/>
      <c r="BT91"/>
    </row>
    <row r="92" spans="1:72">
      <c r="A92" t="s">
        <v>508</v>
      </c>
      <c r="B92">
        <v>37552</v>
      </c>
      <c r="C92">
        <v>37552</v>
      </c>
      <c r="D92">
        <v>37552.15</v>
      </c>
      <c r="E92">
        <v>37552</v>
      </c>
      <c r="F92">
        <v>37552</v>
      </c>
      <c r="G92">
        <v>37552</v>
      </c>
      <c r="H92">
        <v>213569.76</v>
      </c>
      <c r="I92">
        <v>199161</v>
      </c>
      <c r="J92">
        <v>37552</v>
      </c>
      <c r="K92">
        <v>199161</v>
      </c>
      <c r="L92">
        <v>199161.25</v>
      </c>
      <c r="M92">
        <v>37552</v>
      </c>
      <c r="N92">
        <v>37552</v>
      </c>
      <c r="O92">
        <v>199111</v>
      </c>
      <c r="P92">
        <v>37552.15</v>
      </c>
      <c r="Q92">
        <v>37552</v>
      </c>
      <c r="R92">
        <v>199181</v>
      </c>
      <c r="S92">
        <v>0</v>
      </c>
      <c r="T92">
        <v>199161.25</v>
      </c>
      <c r="U92">
        <v>126148</v>
      </c>
      <c r="V92">
        <v>126197</v>
      </c>
      <c r="W92">
        <v>126216</v>
      </c>
      <c r="X92">
        <v>0</v>
      </c>
      <c r="Y92">
        <v>0</v>
      </c>
      <c r="Z92">
        <v>126129</v>
      </c>
      <c r="AA92">
        <v>126150.91</v>
      </c>
      <c r="AB92">
        <v>37552.15</v>
      </c>
      <c r="AC92">
        <v>37552.15</v>
      </c>
      <c r="AD92">
        <v>37552.15</v>
      </c>
      <c r="AE92">
        <v>0</v>
      </c>
      <c r="AF92">
        <v>37552.15</v>
      </c>
      <c r="AG92">
        <v>0</v>
      </c>
      <c r="AH92">
        <v>37552.15</v>
      </c>
      <c r="AI92">
        <v>127996.73</v>
      </c>
      <c r="AJ92">
        <v>37552.15</v>
      </c>
      <c r="AK92">
        <v>37552.15</v>
      </c>
      <c r="AL92">
        <v>37552.15</v>
      </c>
      <c r="AM92">
        <v>128028.77</v>
      </c>
      <c r="AN92">
        <v>37552.15</v>
      </c>
      <c r="AO92">
        <v>0</v>
      </c>
      <c r="AP92">
        <v>150183.22</v>
      </c>
      <c r="AQ92">
        <v>5298.75</v>
      </c>
      <c r="AR92">
        <v>0</v>
      </c>
      <c r="AS92">
        <v>0</v>
      </c>
      <c r="AT92">
        <v>0</v>
      </c>
      <c r="AU92">
        <v>0</v>
      </c>
      <c r="AV92">
        <v>86822</v>
      </c>
      <c r="AW92">
        <v>86822.44</v>
      </c>
      <c r="AX92">
        <v>86822</v>
      </c>
      <c r="AY92">
        <v>86822</v>
      </c>
      <c r="AZ92">
        <v>86822</v>
      </c>
      <c r="BA92">
        <v>86823</v>
      </c>
      <c r="BB92">
        <v>86822</v>
      </c>
      <c r="BC92">
        <v>86822</v>
      </c>
      <c r="BD92">
        <v>86574</v>
      </c>
      <c r="BE92">
        <v>86574</v>
      </c>
      <c r="BF92">
        <v>86574</v>
      </c>
      <c r="BG92">
        <v>86574</v>
      </c>
      <c r="BH92"/>
      <c r="BI92"/>
      <c r="BJ92"/>
      <c r="BK92"/>
      <c r="BL92"/>
      <c r="BM92"/>
      <c r="BN92"/>
      <c r="BO92"/>
      <c r="BP92"/>
      <c r="BQ92"/>
      <c r="BR92"/>
      <c r="BS92"/>
      <c r="BT92"/>
    </row>
    <row r="93" spans="1:72">
      <c r="A93" t="s">
        <v>2408</v>
      </c>
      <c r="B93">
        <v>37552</v>
      </c>
      <c r="C93">
        <v>37552</v>
      </c>
      <c r="D93">
        <v>37552.15</v>
      </c>
      <c r="E93">
        <v>37552</v>
      </c>
      <c r="F93">
        <v>37552</v>
      </c>
      <c r="G93">
        <v>37552</v>
      </c>
      <c r="H93">
        <v>37552.15</v>
      </c>
      <c r="I93">
        <v>37552</v>
      </c>
      <c r="J93">
        <v>37552</v>
      </c>
      <c r="K93">
        <v>37552</v>
      </c>
      <c r="L93">
        <v>37552.15</v>
      </c>
      <c r="M93">
        <v>37552</v>
      </c>
      <c r="N93">
        <v>37552</v>
      </c>
      <c r="O93">
        <v>37552</v>
      </c>
      <c r="P93">
        <v>37552.15</v>
      </c>
      <c r="Q93">
        <v>37552</v>
      </c>
      <c r="R93">
        <v>37552</v>
      </c>
      <c r="S93">
        <v>0</v>
      </c>
      <c r="T93">
        <v>37552.15</v>
      </c>
      <c r="U93">
        <v>37552</v>
      </c>
      <c r="V93">
        <v>37552</v>
      </c>
      <c r="W93">
        <v>37552</v>
      </c>
      <c r="X93">
        <v>0</v>
      </c>
      <c r="Y93">
        <v>0</v>
      </c>
      <c r="Z93">
        <v>37552</v>
      </c>
      <c r="AA93">
        <v>37552.15</v>
      </c>
      <c r="AB93">
        <v>37552.15</v>
      </c>
      <c r="AC93">
        <v>37552.15</v>
      </c>
      <c r="AD93">
        <v>37552.15</v>
      </c>
      <c r="AE93">
        <v>0</v>
      </c>
      <c r="AF93">
        <v>37552.15</v>
      </c>
      <c r="AG93">
        <v>0</v>
      </c>
      <c r="AH93">
        <v>37552.15</v>
      </c>
      <c r="AI93">
        <v>37552.15</v>
      </c>
      <c r="AJ93">
        <v>37552.15</v>
      </c>
      <c r="AK93">
        <v>37552.15</v>
      </c>
      <c r="AL93">
        <v>37552.15</v>
      </c>
      <c r="AM93">
        <v>37552.15</v>
      </c>
      <c r="AN93">
        <v>37552.15</v>
      </c>
      <c r="AO93">
        <v>0</v>
      </c>
      <c r="AP93">
        <v>150183.22</v>
      </c>
      <c r="AQ93">
        <v>5298.75</v>
      </c>
      <c r="AR93">
        <v>0</v>
      </c>
      <c r="AS93">
        <v>0</v>
      </c>
      <c r="AT93">
        <v>0</v>
      </c>
      <c r="AU93">
        <v>0</v>
      </c>
      <c r="AV93">
        <v>0</v>
      </c>
      <c r="AW93">
        <v>0</v>
      </c>
      <c r="AX93">
        <v>0</v>
      </c>
      <c r="AY93">
        <v>0</v>
      </c>
      <c r="AZ93">
        <v>0</v>
      </c>
      <c r="BA93">
        <v>0</v>
      </c>
      <c r="BB93">
        <v>0</v>
      </c>
      <c r="BC93">
        <v>0</v>
      </c>
      <c r="BD93">
        <v>0</v>
      </c>
      <c r="BE93">
        <v>0</v>
      </c>
      <c r="BF93">
        <v>0</v>
      </c>
      <c r="BG93">
        <v>0</v>
      </c>
      <c r="BH93"/>
      <c r="BI93"/>
      <c r="BJ93"/>
      <c r="BK93"/>
      <c r="BL93"/>
      <c r="BM93"/>
      <c r="BN93"/>
      <c r="BO93"/>
      <c r="BP93"/>
      <c r="BQ93"/>
      <c r="BR93"/>
      <c r="BS93"/>
      <c r="BT93"/>
    </row>
    <row r="94" spans="1:72">
      <c r="A94" t="s">
        <v>2409</v>
      </c>
      <c r="B94">
        <v>0</v>
      </c>
      <c r="C94">
        <v>0</v>
      </c>
      <c r="D94">
        <v>0</v>
      </c>
      <c r="E94">
        <v>0</v>
      </c>
      <c r="F94">
        <v>0</v>
      </c>
      <c r="G94">
        <v>0</v>
      </c>
      <c r="H94">
        <v>132044.28</v>
      </c>
      <c r="I94">
        <v>119352</v>
      </c>
      <c r="J94">
        <v>0</v>
      </c>
      <c r="K94">
        <v>119352</v>
      </c>
      <c r="L94">
        <v>119352.18</v>
      </c>
      <c r="M94">
        <v>0</v>
      </c>
      <c r="N94">
        <v>0</v>
      </c>
      <c r="O94">
        <v>0</v>
      </c>
      <c r="P94">
        <v>0</v>
      </c>
      <c r="Q94">
        <v>0</v>
      </c>
      <c r="R94">
        <v>0</v>
      </c>
      <c r="S94">
        <v>0</v>
      </c>
      <c r="T94">
        <v>119352.18</v>
      </c>
      <c r="U94">
        <v>0</v>
      </c>
      <c r="V94">
        <v>0</v>
      </c>
      <c r="W94">
        <v>0</v>
      </c>
      <c r="X94">
        <v>0</v>
      </c>
      <c r="Y94">
        <v>0</v>
      </c>
      <c r="Z94">
        <v>0</v>
      </c>
      <c r="AA94">
        <v>0</v>
      </c>
      <c r="AB94">
        <v>0</v>
      </c>
      <c r="AC94">
        <v>0</v>
      </c>
      <c r="AD94">
        <v>0</v>
      </c>
      <c r="AE94">
        <v>0</v>
      </c>
      <c r="AF94">
        <v>0</v>
      </c>
      <c r="AG94">
        <v>0</v>
      </c>
      <c r="AH94">
        <v>0</v>
      </c>
      <c r="AI94">
        <v>0</v>
      </c>
      <c r="AJ94">
        <v>0</v>
      </c>
      <c r="AK94">
        <v>0</v>
      </c>
      <c r="AL94">
        <v>0</v>
      </c>
      <c r="AM94">
        <v>78167.14</v>
      </c>
      <c r="AN94">
        <v>0</v>
      </c>
      <c r="AO94">
        <v>0</v>
      </c>
      <c r="AP94">
        <v>0</v>
      </c>
      <c r="AQ94">
        <v>0</v>
      </c>
      <c r="AR94">
        <v>0</v>
      </c>
      <c r="AS94">
        <v>0</v>
      </c>
      <c r="AT94">
        <v>0</v>
      </c>
      <c r="AU94">
        <v>0</v>
      </c>
      <c r="AV94">
        <v>86822</v>
      </c>
      <c r="AW94">
        <v>75918.42</v>
      </c>
      <c r="AX94">
        <v>86822</v>
      </c>
      <c r="AY94">
        <v>75918</v>
      </c>
      <c r="AZ94">
        <v>86822</v>
      </c>
      <c r="BA94">
        <v>75919</v>
      </c>
      <c r="BB94">
        <v>75918</v>
      </c>
      <c r="BC94">
        <v>86822</v>
      </c>
      <c r="BD94">
        <v>86574</v>
      </c>
      <c r="BE94">
        <v>86574</v>
      </c>
      <c r="BF94">
        <v>86574</v>
      </c>
      <c r="BG94">
        <v>86574</v>
      </c>
      <c r="BH94"/>
      <c r="BI94"/>
      <c r="BJ94"/>
      <c r="BK94"/>
      <c r="BL94"/>
      <c r="BM94"/>
      <c r="BN94"/>
      <c r="BO94"/>
      <c r="BP94"/>
      <c r="BQ94"/>
      <c r="BR94"/>
      <c r="BS94"/>
      <c r="BT94"/>
    </row>
    <row r="95" spans="1:72">
      <c r="A95" t="s">
        <v>510</v>
      </c>
      <c r="B95">
        <v>0</v>
      </c>
      <c r="C95">
        <v>0</v>
      </c>
      <c r="D95">
        <v>0</v>
      </c>
      <c r="E95">
        <v>0</v>
      </c>
      <c r="F95">
        <v>0</v>
      </c>
      <c r="G95">
        <v>0</v>
      </c>
      <c r="H95">
        <v>43471.07</v>
      </c>
      <c r="I95">
        <v>41755</v>
      </c>
      <c r="J95">
        <v>0</v>
      </c>
      <c r="K95">
        <v>41755</v>
      </c>
      <c r="L95">
        <v>41754.65</v>
      </c>
      <c r="M95">
        <v>0</v>
      </c>
      <c r="N95">
        <v>0</v>
      </c>
      <c r="O95">
        <v>161559</v>
      </c>
      <c r="P95">
        <v>0</v>
      </c>
      <c r="Q95">
        <v>0</v>
      </c>
      <c r="R95">
        <v>161629</v>
      </c>
      <c r="S95">
        <v>0</v>
      </c>
      <c r="T95">
        <v>41754.65</v>
      </c>
      <c r="U95">
        <v>88596</v>
      </c>
      <c r="V95">
        <v>88645</v>
      </c>
      <c r="W95">
        <v>88664</v>
      </c>
      <c r="X95">
        <v>0</v>
      </c>
      <c r="Y95">
        <v>0</v>
      </c>
      <c r="Z95">
        <v>0</v>
      </c>
      <c r="AA95">
        <v>0</v>
      </c>
      <c r="AB95">
        <v>0</v>
      </c>
      <c r="AC95">
        <v>0</v>
      </c>
      <c r="AD95">
        <v>0</v>
      </c>
      <c r="AE95">
        <v>0</v>
      </c>
      <c r="AF95">
        <v>0</v>
      </c>
      <c r="AG95">
        <v>0</v>
      </c>
      <c r="AH95">
        <v>0</v>
      </c>
      <c r="AI95">
        <v>90444.58</v>
      </c>
      <c r="AJ95">
        <v>0</v>
      </c>
      <c r="AK95">
        <v>0</v>
      </c>
      <c r="AL95">
        <v>0</v>
      </c>
      <c r="AM95">
        <v>12309.48</v>
      </c>
      <c r="AN95">
        <v>0</v>
      </c>
      <c r="AO95">
        <v>0</v>
      </c>
      <c r="AP95">
        <v>0</v>
      </c>
      <c r="AQ95">
        <v>0</v>
      </c>
      <c r="AR95">
        <v>0</v>
      </c>
      <c r="AS95">
        <v>0</v>
      </c>
      <c r="AT95">
        <v>0</v>
      </c>
      <c r="AU95">
        <v>0</v>
      </c>
      <c r="AV95">
        <v>0</v>
      </c>
      <c r="AW95">
        <v>10904.02</v>
      </c>
      <c r="AX95">
        <v>0</v>
      </c>
      <c r="AY95">
        <v>10904</v>
      </c>
      <c r="AZ95">
        <v>0</v>
      </c>
      <c r="BA95">
        <v>10904</v>
      </c>
      <c r="BB95">
        <v>10904</v>
      </c>
      <c r="BC95">
        <v>0</v>
      </c>
      <c r="BD95">
        <v>0</v>
      </c>
      <c r="BE95">
        <v>0</v>
      </c>
      <c r="BF95">
        <v>0</v>
      </c>
      <c r="BG95">
        <v>0</v>
      </c>
      <c r="BH95"/>
      <c r="BI95"/>
      <c r="BJ95"/>
      <c r="BK95"/>
      <c r="BL95"/>
      <c r="BM95"/>
      <c r="BN95"/>
      <c r="BO95"/>
      <c r="BP95"/>
      <c r="BQ95"/>
      <c r="BR95"/>
      <c r="BS95"/>
      <c r="BT95"/>
    </row>
    <row r="96" spans="1:72">
      <c r="A96" t="s">
        <v>511</v>
      </c>
      <c r="B96">
        <v>0</v>
      </c>
      <c r="C96">
        <v>0</v>
      </c>
      <c r="D96">
        <v>0</v>
      </c>
      <c r="E96">
        <v>0</v>
      </c>
      <c r="F96">
        <v>0</v>
      </c>
      <c r="G96">
        <v>0</v>
      </c>
      <c r="H96">
        <v>502.26</v>
      </c>
      <c r="I96">
        <v>502</v>
      </c>
      <c r="J96">
        <v>0</v>
      </c>
      <c r="K96">
        <v>502</v>
      </c>
      <c r="L96">
        <v>502.26</v>
      </c>
      <c r="M96">
        <v>0</v>
      </c>
      <c r="N96">
        <v>0</v>
      </c>
      <c r="O96">
        <v>0</v>
      </c>
      <c r="P96">
        <v>0</v>
      </c>
      <c r="Q96">
        <v>0</v>
      </c>
      <c r="R96">
        <v>0</v>
      </c>
      <c r="S96">
        <v>0</v>
      </c>
      <c r="T96">
        <v>502.26</v>
      </c>
      <c r="U96">
        <v>0</v>
      </c>
      <c r="V96">
        <v>0</v>
      </c>
      <c r="W96">
        <v>0</v>
      </c>
      <c r="X96">
        <v>0</v>
      </c>
      <c r="Y96">
        <v>0</v>
      </c>
      <c r="Z96">
        <v>88577</v>
      </c>
      <c r="AA96">
        <v>88598.76</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row>
    <row r="97" spans="1:72">
      <c r="A97" t="s">
        <v>512</v>
      </c>
      <c r="B97">
        <v>0</v>
      </c>
      <c r="C97">
        <v>0</v>
      </c>
      <c r="D97">
        <v>0</v>
      </c>
      <c r="E97">
        <v>0</v>
      </c>
      <c r="F97">
        <v>0</v>
      </c>
      <c r="G97">
        <v>0</v>
      </c>
      <c r="H97">
        <v>253.58</v>
      </c>
      <c r="I97">
        <v>291</v>
      </c>
      <c r="J97">
        <v>0</v>
      </c>
      <c r="K97">
        <v>17</v>
      </c>
      <c r="L97">
        <v>-212.37</v>
      </c>
      <c r="M97">
        <v>0</v>
      </c>
      <c r="N97">
        <v>0</v>
      </c>
      <c r="O97">
        <v>0</v>
      </c>
      <c r="P97">
        <v>0</v>
      </c>
      <c r="Q97">
        <v>0</v>
      </c>
      <c r="R97">
        <v>0</v>
      </c>
      <c r="S97">
        <v>0</v>
      </c>
      <c r="T97">
        <v>24.3</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row>
    <row r="98" spans="1:72">
      <c r="A98" t="s">
        <v>513</v>
      </c>
      <c r="B98">
        <v>176504</v>
      </c>
      <c r="C98">
        <v>176471</v>
      </c>
      <c r="D98">
        <v>176596.12</v>
      </c>
      <c r="E98">
        <v>176973</v>
      </c>
      <c r="F98">
        <v>176666</v>
      </c>
      <c r="G98">
        <v>176292</v>
      </c>
      <c r="H98">
        <v>0</v>
      </c>
      <c r="I98">
        <v>0</v>
      </c>
      <c r="J98">
        <v>161575</v>
      </c>
      <c r="K98">
        <v>0</v>
      </c>
      <c r="L98">
        <v>0</v>
      </c>
      <c r="M98">
        <v>161419</v>
      </c>
      <c r="N98">
        <v>161508</v>
      </c>
      <c r="O98">
        <v>0</v>
      </c>
      <c r="P98">
        <v>161604.95000000001</v>
      </c>
      <c r="Q98">
        <v>161633</v>
      </c>
      <c r="R98">
        <v>0</v>
      </c>
      <c r="S98">
        <v>0</v>
      </c>
      <c r="T98">
        <v>0</v>
      </c>
      <c r="U98">
        <v>0</v>
      </c>
      <c r="V98">
        <v>0</v>
      </c>
      <c r="W98">
        <v>0</v>
      </c>
      <c r="X98">
        <v>0</v>
      </c>
      <c r="Y98">
        <v>0</v>
      </c>
      <c r="Z98">
        <v>0</v>
      </c>
      <c r="AA98">
        <v>0</v>
      </c>
      <c r="AB98">
        <v>88585.04</v>
      </c>
      <c r="AC98">
        <v>89667.41</v>
      </c>
      <c r="AD98">
        <v>90494.9</v>
      </c>
      <c r="AE98">
        <v>0</v>
      </c>
      <c r="AF98">
        <v>90502.17</v>
      </c>
      <c r="AG98">
        <v>0</v>
      </c>
      <c r="AH98">
        <v>90383.09</v>
      </c>
      <c r="AI98">
        <v>0</v>
      </c>
      <c r="AJ98">
        <v>90439.31</v>
      </c>
      <c r="AK98">
        <v>90476.61</v>
      </c>
      <c r="AL98">
        <v>90476.61</v>
      </c>
      <c r="AM98">
        <v>0</v>
      </c>
      <c r="AN98">
        <v>112631.07</v>
      </c>
      <c r="AO98">
        <v>0</v>
      </c>
      <c r="AP98">
        <v>0</v>
      </c>
      <c r="AQ98">
        <v>110981.35</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row>
    <row r="99" spans="1:72">
      <c r="A99" t="s">
        <v>330</v>
      </c>
      <c r="B99">
        <v>1238630</v>
      </c>
      <c r="C99">
        <v>1246699</v>
      </c>
      <c r="D99">
        <v>1222169.77</v>
      </c>
      <c r="E99">
        <v>1172604</v>
      </c>
      <c r="F99">
        <v>1163484</v>
      </c>
      <c r="G99">
        <v>1178550</v>
      </c>
      <c r="H99">
        <v>1144109.55</v>
      </c>
      <c r="I99">
        <v>1123717</v>
      </c>
      <c r="J99">
        <v>1083984</v>
      </c>
      <c r="K99">
        <v>1117619</v>
      </c>
      <c r="L99">
        <v>1083984.0900000001</v>
      </c>
      <c r="M99">
        <v>1032798</v>
      </c>
      <c r="N99">
        <v>1030475</v>
      </c>
      <c r="O99">
        <v>1093790</v>
      </c>
      <c r="P99">
        <v>1056739.83</v>
      </c>
      <c r="Q99">
        <v>1028508</v>
      </c>
      <c r="R99">
        <v>983036</v>
      </c>
      <c r="S99">
        <v>987473</v>
      </c>
      <c r="T99">
        <v>936643.74</v>
      </c>
      <c r="U99">
        <v>836531</v>
      </c>
      <c r="V99">
        <v>798912</v>
      </c>
      <c r="W99">
        <v>851614</v>
      </c>
      <c r="X99">
        <v>822145</v>
      </c>
      <c r="Y99">
        <v>773292</v>
      </c>
      <c r="Z99">
        <v>763663</v>
      </c>
      <c r="AA99">
        <v>731909.82</v>
      </c>
      <c r="AB99">
        <v>699776.97</v>
      </c>
      <c r="AC99">
        <v>680588.86</v>
      </c>
      <c r="AD99">
        <v>653893.14</v>
      </c>
      <c r="AE99">
        <v>696870.66</v>
      </c>
      <c r="AF99">
        <v>663214.27</v>
      </c>
      <c r="AG99">
        <v>630043.32999999996</v>
      </c>
      <c r="AH99">
        <v>605950.28</v>
      </c>
      <c r="AI99">
        <v>641394.28</v>
      </c>
      <c r="AJ99">
        <v>610954.94999999995</v>
      </c>
      <c r="AK99">
        <v>586122.93999999994</v>
      </c>
      <c r="AL99">
        <v>564782.67000000004</v>
      </c>
      <c r="AM99">
        <v>603882.81000000006</v>
      </c>
      <c r="AN99">
        <v>583591.91</v>
      </c>
      <c r="AO99">
        <v>553481.43000000005</v>
      </c>
      <c r="AP99">
        <v>527243.71</v>
      </c>
      <c r="AQ99">
        <v>360819</v>
      </c>
      <c r="AR99">
        <v>329516.13</v>
      </c>
      <c r="AS99">
        <v>296835.40000000002</v>
      </c>
      <c r="AT99">
        <v>280968.59000000003</v>
      </c>
      <c r="AU99">
        <v>274626.53000000003</v>
      </c>
      <c r="AV99">
        <v>294482</v>
      </c>
      <c r="AW99">
        <v>273182.23</v>
      </c>
      <c r="AX99">
        <v>262035</v>
      </c>
      <c r="AY99">
        <v>257699</v>
      </c>
      <c r="AZ99">
        <v>244897</v>
      </c>
      <c r="BA99">
        <v>236941</v>
      </c>
      <c r="BB99">
        <v>230604</v>
      </c>
      <c r="BC99">
        <v>225565</v>
      </c>
      <c r="BD99">
        <v>212808</v>
      </c>
      <c r="BE99">
        <v>217875</v>
      </c>
      <c r="BF99">
        <v>210368</v>
      </c>
      <c r="BG99">
        <v>210112</v>
      </c>
      <c r="BH99"/>
      <c r="BI99"/>
      <c r="BJ99"/>
      <c r="BK99"/>
      <c r="BL99"/>
      <c r="BM99"/>
      <c r="BN99"/>
      <c r="BO99"/>
      <c r="BP99"/>
      <c r="BQ99"/>
      <c r="BR99"/>
      <c r="BS99"/>
      <c r="BT99"/>
    </row>
    <row r="100" spans="1:72">
      <c r="A100" t="s">
        <v>514</v>
      </c>
      <c r="B100">
        <v>1889</v>
      </c>
      <c r="C100">
        <v>1839</v>
      </c>
      <c r="D100">
        <v>1748.04</v>
      </c>
      <c r="E100">
        <v>1665</v>
      </c>
      <c r="F100">
        <v>1692</v>
      </c>
      <c r="G100">
        <v>1552</v>
      </c>
      <c r="H100">
        <v>1548.98</v>
      </c>
      <c r="I100">
        <v>1801</v>
      </c>
      <c r="J100">
        <v>1706</v>
      </c>
      <c r="K100">
        <v>1705</v>
      </c>
      <c r="L100">
        <v>1578.94</v>
      </c>
      <c r="M100">
        <v>1662</v>
      </c>
      <c r="N100">
        <v>1562</v>
      </c>
      <c r="O100">
        <v>1512</v>
      </c>
      <c r="P100">
        <v>1419.76</v>
      </c>
      <c r="Q100">
        <v>1352</v>
      </c>
      <c r="R100">
        <v>1256</v>
      </c>
      <c r="S100">
        <v>1141</v>
      </c>
      <c r="T100">
        <v>1042.98</v>
      </c>
      <c r="U100">
        <v>686</v>
      </c>
      <c r="V100">
        <v>644</v>
      </c>
      <c r="W100">
        <v>668</v>
      </c>
      <c r="X100">
        <v>587</v>
      </c>
      <c r="Y100">
        <v>746</v>
      </c>
      <c r="Z100">
        <v>791</v>
      </c>
      <c r="AA100">
        <v>1016.63</v>
      </c>
      <c r="AB100">
        <v>1066.81</v>
      </c>
      <c r="AC100">
        <v>1655.26</v>
      </c>
      <c r="AD100">
        <v>1876.03</v>
      </c>
      <c r="AE100">
        <v>2487.62</v>
      </c>
      <c r="AF100">
        <v>1460.57</v>
      </c>
      <c r="AG100">
        <v>1370.57</v>
      </c>
      <c r="AH100">
        <v>1308.73</v>
      </c>
      <c r="AI100">
        <v>1343.49</v>
      </c>
      <c r="AJ100">
        <v>1262.99</v>
      </c>
      <c r="AK100">
        <v>1201.06</v>
      </c>
      <c r="AL100">
        <v>1133.73</v>
      </c>
      <c r="AM100">
        <v>1395.37</v>
      </c>
      <c r="AN100">
        <v>1357.49</v>
      </c>
      <c r="AO100">
        <v>1332.99</v>
      </c>
      <c r="AP100">
        <v>1295.94</v>
      </c>
      <c r="AQ100">
        <v>1255.29</v>
      </c>
      <c r="AR100">
        <v>6928.27</v>
      </c>
      <c r="AS100">
        <v>8024.49</v>
      </c>
      <c r="AT100">
        <v>7895.22</v>
      </c>
      <c r="AU100">
        <v>7067.68</v>
      </c>
      <c r="AV100">
        <v>7120</v>
      </c>
      <c r="AW100">
        <v>6859.89</v>
      </c>
      <c r="AX100">
        <v>6503</v>
      </c>
      <c r="AY100">
        <v>6023</v>
      </c>
      <c r="AZ100">
        <v>5472</v>
      </c>
      <c r="BA100">
        <v>5250</v>
      </c>
      <c r="BB100">
        <v>5078</v>
      </c>
      <c r="BC100">
        <v>4506</v>
      </c>
      <c r="BD100">
        <v>5194</v>
      </c>
      <c r="BE100">
        <v>10614</v>
      </c>
      <c r="BF100">
        <v>10717</v>
      </c>
      <c r="BG100">
        <v>10856</v>
      </c>
      <c r="BH100"/>
      <c r="BI100"/>
      <c r="BJ100"/>
      <c r="BK100"/>
      <c r="BL100"/>
      <c r="BM100"/>
      <c r="BN100"/>
      <c r="BO100"/>
      <c r="BP100"/>
      <c r="BQ100"/>
      <c r="BR100"/>
      <c r="BS100"/>
      <c r="BT100"/>
    </row>
    <row r="101" spans="1:72">
      <c r="A101" t="s">
        <v>515</v>
      </c>
      <c r="B101">
        <v>1240519</v>
      </c>
      <c r="C101">
        <v>1248538</v>
      </c>
      <c r="D101">
        <v>1223917.81</v>
      </c>
      <c r="E101">
        <v>1174269</v>
      </c>
      <c r="F101">
        <v>1165176</v>
      </c>
      <c r="G101">
        <v>1180102</v>
      </c>
      <c r="H101">
        <v>1145658.52</v>
      </c>
      <c r="I101">
        <v>1125518</v>
      </c>
      <c r="J101">
        <v>1085690</v>
      </c>
      <c r="K101">
        <v>1119324</v>
      </c>
      <c r="L101">
        <v>1085563.03</v>
      </c>
      <c r="M101">
        <v>1034460</v>
      </c>
      <c r="N101">
        <v>1032037</v>
      </c>
      <c r="O101">
        <v>1095302</v>
      </c>
      <c r="P101">
        <v>1058159.58</v>
      </c>
      <c r="Q101">
        <v>1029860</v>
      </c>
      <c r="R101">
        <v>984292</v>
      </c>
      <c r="S101">
        <v>988614</v>
      </c>
      <c r="T101">
        <v>937686.72</v>
      </c>
      <c r="U101">
        <v>837217</v>
      </c>
      <c r="V101">
        <v>799556</v>
      </c>
      <c r="W101">
        <v>852282</v>
      </c>
      <c r="X101">
        <v>822732</v>
      </c>
      <c r="Y101">
        <v>774038</v>
      </c>
      <c r="Z101">
        <v>764454</v>
      </c>
      <c r="AA101">
        <v>732926.45</v>
      </c>
      <c r="AB101">
        <v>700843.77</v>
      </c>
      <c r="AC101">
        <v>682244.12</v>
      </c>
      <c r="AD101">
        <v>655769.17000000004</v>
      </c>
      <c r="AE101">
        <v>699358.28</v>
      </c>
      <c r="AF101">
        <v>664674.84</v>
      </c>
      <c r="AG101">
        <v>631413.91</v>
      </c>
      <c r="AH101">
        <v>607259.01</v>
      </c>
      <c r="AI101">
        <v>642737.77</v>
      </c>
      <c r="AJ101">
        <v>612217.94999999995</v>
      </c>
      <c r="AK101">
        <v>587324</v>
      </c>
      <c r="AL101">
        <v>565916.4</v>
      </c>
      <c r="AM101">
        <v>605278.18000000005</v>
      </c>
      <c r="AN101">
        <v>584949.41</v>
      </c>
      <c r="AO101">
        <v>554814.42000000004</v>
      </c>
      <c r="AP101">
        <v>528539.65</v>
      </c>
      <c r="AQ101">
        <v>362074.28</v>
      </c>
      <c r="AR101">
        <v>336444.4</v>
      </c>
      <c r="AS101">
        <v>304859.89</v>
      </c>
      <c r="AT101">
        <v>288863.8</v>
      </c>
      <c r="AU101">
        <v>281694.21000000002</v>
      </c>
      <c r="AV101">
        <v>301602</v>
      </c>
      <c r="AW101">
        <v>280042.12</v>
      </c>
      <c r="AX101">
        <v>268538</v>
      </c>
      <c r="AY101">
        <v>263722</v>
      </c>
      <c r="AZ101">
        <v>250369</v>
      </c>
      <c r="BA101">
        <v>242191</v>
      </c>
      <c r="BB101">
        <v>235682</v>
      </c>
      <c r="BC101">
        <v>230071</v>
      </c>
      <c r="BD101">
        <v>218002</v>
      </c>
      <c r="BE101">
        <v>228489</v>
      </c>
      <c r="BF101">
        <v>221085</v>
      </c>
      <c r="BG101">
        <v>220968</v>
      </c>
      <c r="BH101"/>
      <c r="BI101"/>
      <c r="BJ101"/>
      <c r="BK101"/>
      <c r="BL101"/>
      <c r="BM101"/>
      <c r="BN101"/>
      <c r="BO101"/>
      <c r="BP101"/>
      <c r="BQ101"/>
      <c r="BR101"/>
      <c r="BS101"/>
      <c r="BT101"/>
    </row>
    <row r="102" spans="1:72">
      <c r="A102" t="s">
        <v>516</v>
      </c>
      <c r="B102">
        <v>2837230</v>
      </c>
      <c r="C102">
        <v>2800345</v>
      </c>
      <c r="D102">
        <v>2785032.98</v>
      </c>
      <c r="E102">
        <v>2718194</v>
      </c>
      <c r="F102">
        <v>2741935</v>
      </c>
      <c r="G102">
        <v>2659667</v>
      </c>
      <c r="H102">
        <v>2654520.41</v>
      </c>
      <c r="I102">
        <v>2560140</v>
      </c>
      <c r="J102">
        <v>2598674</v>
      </c>
      <c r="K102">
        <v>2567072</v>
      </c>
      <c r="L102">
        <v>2566130.4500000002</v>
      </c>
      <c r="M102">
        <v>2433228</v>
      </c>
      <c r="N102">
        <v>2391760</v>
      </c>
      <c r="O102">
        <v>2437671</v>
      </c>
      <c r="P102">
        <v>2405709.08</v>
      </c>
      <c r="Q102">
        <v>2327661</v>
      </c>
      <c r="R102">
        <v>2390783</v>
      </c>
      <c r="S102">
        <v>2558732</v>
      </c>
      <c r="T102">
        <v>2475754.87</v>
      </c>
      <c r="U102">
        <v>2340543</v>
      </c>
      <c r="V102">
        <v>2337411</v>
      </c>
      <c r="W102">
        <v>2289706</v>
      </c>
      <c r="X102">
        <v>2291369</v>
      </c>
      <c r="Y102">
        <v>2203859</v>
      </c>
      <c r="Z102">
        <v>2241864</v>
      </c>
      <c r="AA102">
        <v>1905012.45</v>
      </c>
      <c r="AB102">
        <v>1876345.93</v>
      </c>
      <c r="AC102">
        <v>1782781.38</v>
      </c>
      <c r="AD102">
        <v>1706100.22</v>
      </c>
      <c r="AE102">
        <v>1625427.5</v>
      </c>
      <c r="AF102">
        <v>1608564.12</v>
      </c>
      <c r="AG102">
        <v>1440313.07</v>
      </c>
      <c r="AH102">
        <v>1396555.11</v>
      </c>
      <c r="AI102">
        <v>1341261.78</v>
      </c>
      <c r="AJ102">
        <v>1308085.71</v>
      </c>
      <c r="AK102">
        <v>1241071.32</v>
      </c>
      <c r="AL102">
        <v>1269432.03</v>
      </c>
      <c r="AM102">
        <v>1258587.3400000001</v>
      </c>
      <c r="AN102">
        <v>1252742.46</v>
      </c>
      <c r="AO102">
        <v>1193292</v>
      </c>
      <c r="AP102">
        <v>1187970.6200000001</v>
      </c>
      <c r="AQ102">
        <v>1164860.99</v>
      </c>
      <c r="AR102">
        <v>1176958.8899999999</v>
      </c>
      <c r="AS102">
        <v>1098176.04</v>
      </c>
      <c r="AT102">
        <v>1075916.24</v>
      </c>
      <c r="AU102">
        <v>1066440.1499999999</v>
      </c>
      <c r="AV102">
        <v>1066347</v>
      </c>
      <c r="AW102">
        <v>1028327.61</v>
      </c>
      <c r="AX102">
        <v>1004148</v>
      </c>
      <c r="AY102">
        <v>987841</v>
      </c>
      <c r="AZ102">
        <v>999994</v>
      </c>
      <c r="BA102">
        <v>911067</v>
      </c>
      <c r="BB102">
        <v>900057</v>
      </c>
      <c r="BC102">
        <v>912289</v>
      </c>
      <c r="BD102">
        <v>934478</v>
      </c>
      <c r="BE102">
        <v>939044</v>
      </c>
      <c r="BF102">
        <v>944037</v>
      </c>
      <c r="BG102">
        <v>926936</v>
      </c>
      <c r="BH102"/>
      <c r="BI102"/>
      <c r="BJ102"/>
      <c r="BK102"/>
      <c r="BL102"/>
      <c r="BM102"/>
      <c r="BN102"/>
      <c r="BO102"/>
      <c r="BP102"/>
      <c r="BQ102"/>
      <c r="BR102"/>
      <c r="BS102"/>
      <c r="BT102"/>
    </row>
    <row r="103" spans="1:72">
      <c r="A103" t="s">
        <v>632</v>
      </c>
      <c r="B103" t="s">
        <v>2080</v>
      </c>
      <c r="C103" t="s">
        <v>819</v>
      </c>
      <c r="D103" t="s">
        <v>820</v>
      </c>
      <c r="E103" t="s">
        <v>821</v>
      </c>
      <c r="F103" t="s">
        <v>730</v>
      </c>
      <c r="G103" t="s">
        <v>633</v>
      </c>
      <c r="H103" t="s">
        <v>634</v>
      </c>
      <c r="I103" t="s">
        <v>635</v>
      </c>
      <c r="J103" t="s">
        <v>636</v>
      </c>
      <c r="K103" t="s">
        <v>637</v>
      </c>
      <c r="L103" t="s">
        <v>638</v>
      </c>
      <c r="M103" t="s">
        <v>639</v>
      </c>
      <c r="N103" t="s">
        <v>640</v>
      </c>
      <c r="O103" t="s">
        <v>641</v>
      </c>
      <c r="P103" t="s">
        <v>642</v>
      </c>
      <c r="Q103" t="s">
        <v>643</v>
      </c>
      <c r="R103" t="s">
        <v>644</v>
      </c>
      <c r="S103" t="s">
        <v>645</v>
      </c>
      <c r="T103" t="s">
        <v>646</v>
      </c>
      <c r="U103" t="s">
        <v>647</v>
      </c>
      <c r="V103" t="s">
        <v>648</v>
      </c>
      <c r="W103" t="s">
        <v>649</v>
      </c>
      <c r="X103" t="s">
        <v>650</v>
      </c>
      <c r="Y103" t="s">
        <v>651</v>
      </c>
      <c r="Z103" t="s">
        <v>652</v>
      </c>
      <c r="AA103" t="s">
        <v>653</v>
      </c>
      <c r="AB103" t="s">
        <v>654</v>
      </c>
      <c r="AC103" t="s">
        <v>655</v>
      </c>
      <c r="AD103" t="s">
        <v>656</v>
      </c>
      <c r="AE103" t="s">
        <v>657</v>
      </c>
      <c r="AF103" t="s">
        <v>658</v>
      </c>
      <c r="AG103" t="s">
        <v>659</v>
      </c>
      <c r="AH103" t="s">
        <v>660</v>
      </c>
      <c r="AI103" t="s">
        <v>661</v>
      </c>
      <c r="AJ103" t="s">
        <v>662</v>
      </c>
      <c r="AK103" t="s">
        <v>663</v>
      </c>
      <c r="AL103" t="s">
        <v>664</v>
      </c>
      <c r="AM103" t="s">
        <v>665</v>
      </c>
      <c r="AN103" t="s">
        <v>666</v>
      </c>
      <c r="AO103" t="s">
        <v>667</v>
      </c>
      <c r="AP103" t="s">
        <v>668</v>
      </c>
      <c r="AQ103" t="s">
        <v>669</v>
      </c>
      <c r="AR103" t="s">
        <v>670</v>
      </c>
      <c r="AS103" t="s">
        <v>671</v>
      </c>
      <c r="AT103" t="s">
        <v>672</v>
      </c>
      <c r="AU103" t="s">
        <v>673</v>
      </c>
      <c r="AV103" t="s">
        <v>674</v>
      </c>
      <c r="AW103" t="s">
        <v>675</v>
      </c>
      <c r="AX103" t="s">
        <v>676</v>
      </c>
      <c r="AY103" t="s">
        <v>677</v>
      </c>
      <c r="AZ103" t="s">
        <v>678</v>
      </c>
      <c r="BA103" t="s">
        <v>679</v>
      </c>
      <c r="BB103" t="s">
        <v>680</v>
      </c>
      <c r="BC103" t="s">
        <v>681</v>
      </c>
      <c r="BD103" t="s">
        <v>682</v>
      </c>
      <c r="BE103" t="s">
        <v>683</v>
      </c>
      <c r="BF103" t="s">
        <v>684</v>
      </c>
      <c r="BG103" t="s">
        <v>685</v>
      </c>
      <c r="BH103"/>
      <c r="BI103"/>
      <c r="BJ103"/>
      <c r="BK103"/>
      <c r="BL103"/>
      <c r="BM103"/>
      <c r="BN103"/>
      <c r="BO103"/>
      <c r="BP103"/>
      <c r="BQ103"/>
      <c r="BR103"/>
      <c r="BS103"/>
      <c r="BT103"/>
    </row>
    <row r="104" spans="1:72">
      <c r="A104" t="s">
        <v>686</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t="s">
        <v>822</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A106" t="s">
        <v>688</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421802</v>
      </c>
      <c r="C119" s="131">
        <f t="shared" ref="C119:BK119" si="0">IFERROR(INDEX(C$3:C$117,MATCH($A$119,$A$3:$A$117,0),1),0)</f>
        <v>491802</v>
      </c>
      <c r="D119" s="131">
        <f t="shared" si="0"/>
        <v>515000</v>
      </c>
      <c r="E119" s="131">
        <f t="shared" si="0"/>
        <v>555000</v>
      </c>
      <c r="F119" s="131">
        <f t="shared" si="0"/>
        <v>565000</v>
      </c>
      <c r="G119" s="131">
        <f t="shared" si="0"/>
        <v>460000</v>
      </c>
      <c r="H119" s="131">
        <f t="shared" si="0"/>
        <v>421007.33</v>
      </c>
      <c r="I119" s="131">
        <f t="shared" si="0"/>
        <v>458379</v>
      </c>
      <c r="J119" s="131">
        <f t="shared" si="0"/>
        <v>477335</v>
      </c>
      <c r="K119" s="131">
        <f t="shared" si="0"/>
        <v>388848</v>
      </c>
      <c r="L119" s="131">
        <f t="shared" si="0"/>
        <v>514494.42</v>
      </c>
      <c r="M119" s="131">
        <f t="shared" si="0"/>
        <v>563076</v>
      </c>
      <c r="N119" s="131">
        <f t="shared" si="0"/>
        <v>508331</v>
      </c>
      <c r="O119" s="131">
        <f t="shared" si="0"/>
        <v>470332</v>
      </c>
      <c r="P119" s="131">
        <f t="shared" si="0"/>
        <v>443552.11</v>
      </c>
      <c r="Q119" s="131">
        <f t="shared" si="0"/>
        <v>400367</v>
      </c>
      <c r="R119" s="131">
        <f t="shared" si="0"/>
        <v>510904</v>
      </c>
      <c r="S119" s="131">
        <f t="shared" si="0"/>
        <v>660870</v>
      </c>
      <c r="T119" s="131">
        <f t="shared" si="0"/>
        <v>646665.12</v>
      </c>
      <c r="U119" s="131">
        <f t="shared" si="0"/>
        <v>613738</v>
      </c>
      <c r="V119" s="131">
        <f t="shared" si="0"/>
        <v>625798</v>
      </c>
      <c r="W119" s="131">
        <f t="shared" si="0"/>
        <v>561151</v>
      </c>
      <c r="X119" s="131">
        <f t="shared" si="0"/>
        <v>550519</v>
      </c>
      <c r="Y119" s="131">
        <f t="shared" si="0"/>
        <v>522151</v>
      </c>
      <c r="Z119" s="131">
        <f t="shared" si="0"/>
        <v>522116</v>
      </c>
      <c r="AA119" s="131">
        <f t="shared" si="0"/>
        <v>570607.06999999995</v>
      </c>
      <c r="AB119" s="131">
        <f t="shared" si="0"/>
        <v>550889.39</v>
      </c>
      <c r="AC119" s="131">
        <f t="shared" si="0"/>
        <v>529227.41</v>
      </c>
      <c r="AD119" s="131">
        <f t="shared" si="0"/>
        <v>473200.24</v>
      </c>
      <c r="AE119" s="131">
        <f t="shared" si="0"/>
        <v>402025.01</v>
      </c>
      <c r="AF119" s="131">
        <f t="shared" si="0"/>
        <v>427922.63</v>
      </c>
      <c r="AG119" s="131">
        <f t="shared" si="0"/>
        <v>382339.86</v>
      </c>
      <c r="AH119" s="131">
        <f t="shared" si="0"/>
        <v>391647.18</v>
      </c>
      <c r="AI119" s="131">
        <f t="shared" si="0"/>
        <v>333620.89</v>
      </c>
      <c r="AJ119" s="131">
        <f t="shared" si="0"/>
        <v>325326.34999999998</v>
      </c>
      <c r="AK119" s="131">
        <f t="shared" si="0"/>
        <v>306487.96999999997</v>
      </c>
      <c r="AL119" s="131">
        <f t="shared" si="0"/>
        <v>292657.96999999997</v>
      </c>
      <c r="AM119" s="131">
        <f t="shared" si="0"/>
        <v>321974.89</v>
      </c>
      <c r="AN119" s="131">
        <f t="shared" si="0"/>
        <v>316388.31</v>
      </c>
      <c r="AO119" s="131">
        <f t="shared" si="0"/>
        <v>275487.88</v>
      </c>
      <c r="AP119" s="131">
        <f t="shared" si="0"/>
        <v>327993.63</v>
      </c>
      <c r="AQ119" s="131">
        <f t="shared" si="0"/>
        <v>453142.33</v>
      </c>
      <c r="AR119" s="131">
        <f t="shared" si="0"/>
        <v>524504.18999999994</v>
      </c>
      <c r="AS119" s="131">
        <f t="shared" si="0"/>
        <v>483035.26</v>
      </c>
      <c r="AT119" s="131">
        <f t="shared" si="0"/>
        <v>534385.93000000005</v>
      </c>
      <c r="AU119" s="131">
        <f t="shared" si="0"/>
        <v>514329.66</v>
      </c>
      <c r="AV119" s="131">
        <f t="shared" si="0"/>
        <v>501084</v>
      </c>
      <c r="AW119" s="131">
        <f t="shared" si="0"/>
        <v>499081.35</v>
      </c>
      <c r="AX119" s="131">
        <f t="shared" si="0"/>
        <v>494217</v>
      </c>
      <c r="AY119" s="131">
        <f t="shared" si="0"/>
        <v>478736</v>
      </c>
      <c r="AZ119" s="131">
        <f t="shared" si="0"/>
        <v>455974</v>
      </c>
      <c r="BA119" s="131">
        <f t="shared" si="0"/>
        <v>446267</v>
      </c>
      <c r="BB119" s="131">
        <f t="shared" si="0"/>
        <v>438543</v>
      </c>
      <c r="BC119" s="131">
        <f t="shared" si="0"/>
        <v>455592</v>
      </c>
      <c r="BD119" s="131">
        <f t="shared" si="0"/>
        <v>471221</v>
      </c>
      <c r="BE119" s="131">
        <f t="shared" si="0"/>
        <v>521460</v>
      </c>
      <c r="BF119" s="131">
        <f t="shared" si="0"/>
        <v>534576</v>
      </c>
      <c r="BG119" s="131">
        <f t="shared" si="0"/>
        <v>513825</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55000</v>
      </c>
      <c r="AM120" s="131">
        <f t="shared" si="1"/>
        <v>0</v>
      </c>
      <c r="AN120" s="131">
        <f t="shared" si="1"/>
        <v>0</v>
      </c>
      <c r="AO120" s="131">
        <f t="shared" si="1"/>
        <v>0</v>
      </c>
      <c r="AP120" s="131">
        <f t="shared" si="1"/>
        <v>0</v>
      </c>
      <c r="AQ120" s="131">
        <f t="shared" si="1"/>
        <v>0</v>
      </c>
      <c r="AR120" s="131">
        <f t="shared" si="1"/>
        <v>0</v>
      </c>
      <c r="AS120" s="131">
        <f t="shared" si="1"/>
        <v>44865.14</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75</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136216</v>
      </c>
      <c r="C121" s="131">
        <f t="shared" ref="C121:BK121" si="2">IFERROR(INDEX(C$3:C$117,MATCH($A$121,$A$3:$A$117,0),1),0)</f>
        <v>125337</v>
      </c>
      <c r="D121" s="131">
        <f t="shared" si="2"/>
        <v>108295.96</v>
      </c>
      <c r="E121" s="131">
        <f t="shared" si="2"/>
        <v>108352</v>
      </c>
      <c r="F121" s="131">
        <f t="shared" si="2"/>
        <v>108322</v>
      </c>
      <c r="G121" s="131">
        <f t="shared" si="2"/>
        <v>126929</v>
      </c>
      <c r="H121" s="131">
        <f t="shared" si="2"/>
        <v>112983.03999999999</v>
      </c>
      <c r="I121" s="131">
        <f t="shared" si="2"/>
        <v>86734</v>
      </c>
      <c r="J121" s="131">
        <f t="shared" si="2"/>
        <v>81589</v>
      </c>
      <c r="K121" s="131">
        <f t="shared" si="2"/>
        <v>86425</v>
      </c>
      <c r="L121" s="131">
        <f t="shared" si="2"/>
        <v>95167.31</v>
      </c>
      <c r="M121" s="131">
        <f t="shared" si="2"/>
        <v>90697</v>
      </c>
      <c r="N121" s="131">
        <f t="shared" si="2"/>
        <v>93968</v>
      </c>
      <c r="O121" s="131">
        <f t="shared" si="2"/>
        <v>95546</v>
      </c>
      <c r="P121" s="131">
        <f t="shared" si="2"/>
        <v>93974.399999999994</v>
      </c>
      <c r="Q121" s="131">
        <f t="shared" si="2"/>
        <v>97875</v>
      </c>
      <c r="R121" s="131">
        <f t="shared" si="2"/>
        <v>81435</v>
      </c>
      <c r="S121" s="131">
        <f t="shared" si="2"/>
        <v>94475</v>
      </c>
      <c r="T121" s="131">
        <f t="shared" si="2"/>
        <v>93352.960000000006</v>
      </c>
      <c r="U121" s="131">
        <f t="shared" si="2"/>
        <v>93183</v>
      </c>
      <c r="V121" s="131">
        <f t="shared" si="2"/>
        <v>95022</v>
      </c>
      <c r="W121" s="131">
        <f t="shared" si="2"/>
        <v>86831</v>
      </c>
      <c r="X121" s="131">
        <f t="shared" si="2"/>
        <v>87503</v>
      </c>
      <c r="Y121" s="131">
        <f t="shared" si="2"/>
        <v>83438</v>
      </c>
      <c r="Z121" s="131">
        <f t="shared" si="2"/>
        <v>74664</v>
      </c>
      <c r="AA121" s="131">
        <f t="shared" si="2"/>
        <v>56408.87</v>
      </c>
      <c r="AB121" s="131">
        <f t="shared" si="2"/>
        <v>54022.59</v>
      </c>
      <c r="AC121" s="131">
        <f t="shared" si="2"/>
        <v>39887.699999999997</v>
      </c>
      <c r="AD121" s="131">
        <f t="shared" si="2"/>
        <v>37130.699999999997</v>
      </c>
      <c r="AE121" s="131">
        <f t="shared" si="2"/>
        <v>32899</v>
      </c>
      <c r="AF121" s="131">
        <f t="shared" si="2"/>
        <v>28560</v>
      </c>
      <c r="AG121" s="131">
        <f t="shared" si="2"/>
        <v>26664</v>
      </c>
      <c r="AH121" s="131">
        <f t="shared" si="2"/>
        <v>26985.7</v>
      </c>
      <c r="AI121" s="131">
        <f t="shared" si="2"/>
        <v>28315.7</v>
      </c>
      <c r="AJ121" s="131">
        <f t="shared" si="2"/>
        <v>30155.7</v>
      </c>
      <c r="AK121" s="131">
        <f t="shared" si="2"/>
        <v>31375.7</v>
      </c>
      <c r="AL121" s="131">
        <f t="shared" si="2"/>
        <v>32584</v>
      </c>
      <c r="AM121" s="131">
        <f t="shared" si="2"/>
        <v>19092</v>
      </c>
      <c r="AN121" s="131">
        <f t="shared" si="2"/>
        <v>29772</v>
      </c>
      <c r="AO121" s="131">
        <f t="shared" si="2"/>
        <v>28267.8</v>
      </c>
      <c r="AP121" s="131">
        <f t="shared" si="2"/>
        <v>17587.8</v>
      </c>
      <c r="AQ121" s="131">
        <f t="shared" si="2"/>
        <v>18154.8</v>
      </c>
      <c r="AR121" s="131">
        <f t="shared" si="2"/>
        <v>13920</v>
      </c>
      <c r="AS121" s="131">
        <f t="shared" si="2"/>
        <v>13920</v>
      </c>
      <c r="AT121" s="131">
        <f t="shared" si="2"/>
        <v>13920</v>
      </c>
      <c r="AU121" s="131">
        <f t="shared" si="2"/>
        <v>13585</v>
      </c>
      <c r="AV121" s="131">
        <f t="shared" si="2"/>
        <v>25698</v>
      </c>
      <c r="AW121" s="131">
        <f t="shared" si="2"/>
        <v>26420.86</v>
      </c>
      <c r="AX121" s="131">
        <f t="shared" si="2"/>
        <v>36152</v>
      </c>
      <c r="AY121" s="131">
        <f t="shared" si="2"/>
        <v>41336</v>
      </c>
      <c r="AZ121" s="131">
        <f t="shared" si="2"/>
        <v>50148</v>
      </c>
      <c r="BA121" s="131">
        <f t="shared" si="2"/>
        <v>53446</v>
      </c>
      <c r="BB121" s="131">
        <f t="shared" si="2"/>
        <v>57173</v>
      </c>
      <c r="BC121" s="131">
        <f t="shared" si="2"/>
        <v>51850</v>
      </c>
      <c r="BD121" s="131">
        <f t="shared" si="2"/>
        <v>52112</v>
      </c>
      <c r="BE121" s="131">
        <f t="shared" si="2"/>
        <v>28651</v>
      </c>
      <c r="BF121" s="131">
        <f t="shared" si="2"/>
        <v>29322</v>
      </c>
      <c r="BG121" s="131">
        <f t="shared" si="2"/>
        <v>30070</v>
      </c>
      <c r="BH121" s="131">
        <f t="shared" si="2"/>
        <v>0</v>
      </c>
      <c r="BI121" s="131">
        <f t="shared" si="2"/>
        <v>0</v>
      </c>
      <c r="BJ121" s="131">
        <f t="shared" si="2"/>
        <v>0</v>
      </c>
      <c r="BK121" s="131">
        <f t="shared" si="2"/>
        <v>0</v>
      </c>
    </row>
    <row r="122" spans="1:72">
      <c r="A122" s="130" t="s">
        <v>326</v>
      </c>
      <c r="B122" s="131">
        <f>IFERROR(INDEX(B$3:B$117,MATCH($A$122,$A3:$A$117,0),1),0)</f>
        <v>429046</v>
      </c>
      <c r="C122" s="131">
        <f>IFERROR(INDEX(C$3:C$117,MATCH($A$122,$A3:$A$117,0),1),0)</f>
        <v>342257</v>
      </c>
      <c r="D122" s="131">
        <f>IFERROR(INDEX(D$3:D$117,MATCH($A$122,$A3:$A$117,0),1),0)</f>
        <v>371100.05</v>
      </c>
      <c r="E122" s="131">
        <f>IFERROR(INDEX(E$3:E$117,MATCH($A$122,$A3:$A$117,0),1),0)</f>
        <v>333534</v>
      </c>
      <c r="F122" s="131">
        <f>IFERROR(INDEX(F$3:F$117,MATCH($A$122,$A3:$A$117,0),1),0)</f>
        <v>330634</v>
      </c>
      <c r="G122" s="131">
        <f>IFERROR(INDEX(G$3:G$117,MATCH($A$122,$A3:$A$117,0),1),0)</f>
        <v>344005</v>
      </c>
      <c r="H122" s="131">
        <f>IFERROR(INDEX(H$3:H$117,MATCH($A$122,$A3:$A$117,0),1),0)</f>
        <v>377672.31</v>
      </c>
      <c r="I122" s="131">
        <f>IFERROR(INDEX(I$3:I$117,MATCH($A$122,$A3:$A$117,0),1),0)</f>
        <v>346552</v>
      </c>
      <c r="J122" s="131">
        <f>IFERROR(INDEX(J$3:J$117,MATCH($A$122,$A3:$A$117,0),1),0)</f>
        <v>374449</v>
      </c>
      <c r="K122" s="131">
        <f>IFERROR(INDEX(K$3:K$117,MATCH($A$122,$A3:$A$117,0),1),0)</f>
        <v>396035</v>
      </c>
      <c r="L122" s="131">
        <f>IFERROR(INDEX(L$3:L$117,MATCH($A$122,$A3:$A$117,0),1),0)</f>
        <v>411312.35</v>
      </c>
      <c r="M122" s="131">
        <f>IFERROR(INDEX(M$3:M$117,MATCH($A$122,$A3:$A$117,0),1),0)</f>
        <v>277691</v>
      </c>
      <c r="N122" s="131">
        <f>IFERROR(INDEX(N$3:N$117,MATCH($A$122,$A3:$A$117,0),1),0)</f>
        <v>298443</v>
      </c>
      <c r="O122" s="131">
        <f>IFERROR(INDEX(O$3:O$117,MATCH($A$122,$A3:$A$117,0),1),0)</f>
        <v>321865</v>
      </c>
      <c r="P122" s="131">
        <f>IFERROR(INDEX(P$3:P$117,MATCH($A$122,$A3:$A$117,0),1),0)</f>
        <v>334709.82</v>
      </c>
      <c r="Q122" s="131">
        <f>IFERROR(INDEX(Q$3:Q$117,MATCH($A$122,$A3:$A$117,0),1),0)</f>
        <v>357668</v>
      </c>
      <c r="R122" s="131">
        <f>IFERROR(INDEX(R$3:R$117,MATCH($A$122,$A3:$A$117,0),1),0)</f>
        <v>348683</v>
      </c>
      <c r="S122" s="131">
        <f>IFERROR(INDEX(S$3:S$117,MATCH($A$122,$A3:$A$117,0),1),0)</f>
        <v>368261</v>
      </c>
      <c r="T122" s="131">
        <f>IFERROR(INDEX(T$3:T$117,MATCH($A$122,$A3:$A$117,0),1),0)</f>
        <v>378798.72</v>
      </c>
      <c r="U122" s="131">
        <f>IFERROR(INDEX(U$3:U$117,MATCH($A$122,$A3:$A$117,0),1),0)</f>
        <v>402577</v>
      </c>
      <c r="V122" s="131">
        <f>IFERROR(INDEX(V$3:V$117,MATCH($A$122,$A3:$A$117,0),1),0)</f>
        <v>425071</v>
      </c>
      <c r="W122" s="131">
        <f>IFERROR(INDEX(W$3:W$117,MATCH($A$122,$A3:$A$117,0),1),0)</f>
        <v>422644</v>
      </c>
      <c r="X122" s="131">
        <f>IFERROR(INDEX(X$3:X$117,MATCH($A$122,$A3:$A$117,0),1),0)</f>
        <v>443270</v>
      </c>
      <c r="Y122" s="131">
        <f>IFERROR(INDEX(Y$3:Y$117,MATCH($A$122,$A3:$A$117,0),1),0)</f>
        <v>465108</v>
      </c>
      <c r="Z122" s="131">
        <f>IFERROR(INDEX(Z$3:Z$117,MATCH($A$122,$A3:$A$117,0),1),0)</f>
        <v>490196</v>
      </c>
      <c r="AA122" s="131">
        <f>IFERROR(INDEX(AA$3:AA$117,MATCH($A$122,$A3:$A$117,0),1),0)</f>
        <v>183967.7</v>
      </c>
      <c r="AB122" s="131">
        <f>IFERROR(INDEX(AB$3:AB$117,MATCH($A$122,$A3:$A$117,0),1),0)</f>
        <v>200597.92</v>
      </c>
      <c r="AC122" s="131">
        <f>IFERROR(INDEX(AC$3:AC$117,MATCH($A$122,$A3:$A$117,0),1),0)</f>
        <v>188661</v>
      </c>
      <c r="AD122" s="131">
        <f>IFERROR(INDEX(AD$3:AD$117,MATCH($A$122,$A3:$A$117,0),1),0)</f>
        <v>198084</v>
      </c>
      <c r="AE122" s="131">
        <f>IFERROR(INDEX(AE$3:AE$117,MATCH($A$122,$A3:$A$117,0),1),0)</f>
        <v>170931.7</v>
      </c>
      <c r="AF122" s="131">
        <f>IFERROR(INDEX(AF$3:AF$117,MATCH($A$122,$A3:$A$117,0),1),0)</f>
        <v>150088.70000000001</v>
      </c>
      <c r="AG122" s="131">
        <f>IFERROR(INDEX(AG$3:AG$117,MATCH($A$122,$A3:$A$117,0),1),0)</f>
        <v>110748.7</v>
      </c>
      <c r="AH122" s="131">
        <f>IFERROR(INDEX(AH$3:AH$117,MATCH($A$122,$A3:$A$117,0),1),0)</f>
        <v>72914.7</v>
      </c>
      <c r="AI122" s="131">
        <f>IFERROR(INDEX(AI$3:AI$117,MATCH($A$122,$A3:$A$117,0),1),0)</f>
        <v>116563.93</v>
      </c>
      <c r="AJ122" s="131">
        <f>IFERROR(INDEX(AJ$3:AJ$117,MATCH($A$122,$A3:$A$117,0),1),0)</f>
        <v>77648.7</v>
      </c>
      <c r="AK122" s="131">
        <f>IFERROR(INDEX(AK$3:AK$117,MATCH($A$122,$A3:$A$117,0),1),0)</f>
        <v>64402.400000000001</v>
      </c>
      <c r="AL122" s="131">
        <f>IFERROR(INDEX(AL$3:AL$117,MATCH($A$122,$A3:$A$117,0),1),0)</f>
        <v>68736.5</v>
      </c>
      <c r="AM122" s="131">
        <f>IFERROR(INDEX(AM$3:AM$117,MATCH($A$122,$A3:$A$117,0),1),0)</f>
        <v>28696.400000000001</v>
      </c>
      <c r="AN122" s="131">
        <f>IFERROR(INDEX(AN$3:AN$117,MATCH($A$122,$A3:$A$117,0),1),0)</f>
        <v>62979.4</v>
      </c>
      <c r="AO122" s="131">
        <f>IFERROR(INDEX(AO$3:AO$117,MATCH($A$122,$A3:$A$117,0),1),0)</f>
        <v>70545.600000000006</v>
      </c>
      <c r="AP122" s="131">
        <f>IFERROR(INDEX(AP$3:AP$117,MATCH($A$122,$A3:$A$117,0),1),0)</f>
        <v>35631.199999999997</v>
      </c>
      <c r="AQ122" s="131">
        <f>IFERROR(INDEX(AQ$3:AQ$117,MATCH($A$122,$A3:$A$117,0),1),0)</f>
        <v>39474.199999999997</v>
      </c>
      <c r="AR122" s="131">
        <f>IFERROR(INDEX(AR$3:AR$117,MATCH($A$122,$A3:$A$117,0),1),0)</f>
        <v>41285</v>
      </c>
      <c r="AS122" s="131">
        <f>IFERROR(INDEX(AS$3:AS$117,MATCH($A$122,$A3:$A$117,0),1),0)</f>
        <v>34615</v>
      </c>
      <c r="AT122" s="131">
        <f>IFERROR(INDEX(AT$3:AT$117,MATCH($A$122,$A3:$A$117,0),1),0)</f>
        <v>38095</v>
      </c>
      <c r="AU122" s="131">
        <f>IFERROR(INDEX(AU$3:AU$117,MATCH($A$122,$A3:$A$117,0),1),0)</f>
        <v>41575</v>
      </c>
      <c r="AV122" s="131">
        <f>IFERROR(INDEX(AV$3:AV$117,MATCH($A$122,$A3:$A$117,0),1),0)</f>
        <v>51251</v>
      </c>
      <c r="AW122" s="131">
        <f>IFERROR(INDEX(AW$3:AW$117,MATCH($A$122,$A3:$A$117,0),1),0)</f>
        <v>41400</v>
      </c>
      <c r="AX122" s="131">
        <f>IFERROR(INDEX(AX$3:AX$117,MATCH($A$122,$A3:$A$117,0),1),0)</f>
        <v>43875</v>
      </c>
      <c r="AY122" s="131">
        <f>IFERROR(INDEX(AY$3:AY$117,MATCH($A$122,$A3:$A$117,0),1),0)</f>
        <v>53225</v>
      </c>
      <c r="AZ122" s="131">
        <f>IFERROR(INDEX(AZ$3:AZ$117,MATCH($A$122,$A3:$A$117,0),1),0)</f>
        <v>60368</v>
      </c>
      <c r="BA122" s="131">
        <f>IFERROR(INDEX(BA$3:BA$117,MATCH($A$122,$A3:$A$117,0),1),0)</f>
        <v>26488</v>
      </c>
      <c r="BB122" s="131">
        <f>IFERROR(INDEX(BB$3:BB$117,MATCH($A$122,$A3:$A$117,0),1),0)</f>
        <v>36994</v>
      </c>
      <c r="BC122" s="131">
        <f>IFERROR(INDEX(BC$3:BC$117,MATCH($A$122,$A3:$A$117,0),1),0)</f>
        <v>44063</v>
      </c>
      <c r="BD122" s="131">
        <f>IFERROR(INDEX(BD$3:BD$117,MATCH($A$122,$A3:$A$117,0),1),0)</f>
        <v>56827</v>
      </c>
      <c r="BE122" s="131">
        <f>IFERROR(INDEX(BE$3:BE$117,MATCH($A$122,$A3:$A$117,0),1),0)</f>
        <v>47965</v>
      </c>
      <c r="BF122" s="131">
        <f>IFERROR(INDEX(BF$3:BF$117,MATCH($A$122,$A3:$A$117,0),1),0)</f>
        <v>54758</v>
      </c>
      <c r="BG122" s="131">
        <f>IFERROR(INDEX(BG$3:BG$117,MATCH($A$122,$A3:$A$117,0),1),0)</f>
        <v>61975</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558018</v>
      </c>
      <c r="C123" s="80">
        <f t="shared" ref="C123:BB123" si="3">C119+C120+C121</f>
        <v>617139</v>
      </c>
      <c r="D123" s="80">
        <f t="shared" si="3"/>
        <v>623295.96</v>
      </c>
      <c r="E123" s="80">
        <f t="shared" si="3"/>
        <v>663352</v>
      </c>
      <c r="F123" s="80">
        <f t="shared" si="3"/>
        <v>673322</v>
      </c>
      <c r="G123" s="80">
        <f t="shared" si="3"/>
        <v>586929</v>
      </c>
      <c r="H123" s="80">
        <f t="shared" si="3"/>
        <v>533990.37</v>
      </c>
      <c r="I123" s="80">
        <f t="shared" si="3"/>
        <v>545113</v>
      </c>
      <c r="J123" s="80">
        <f t="shared" si="3"/>
        <v>558924</v>
      </c>
      <c r="K123" s="80">
        <f t="shared" si="3"/>
        <v>475273</v>
      </c>
      <c r="L123" s="80">
        <f t="shared" si="3"/>
        <v>609661.73</v>
      </c>
      <c r="M123" s="80">
        <f t="shared" si="3"/>
        <v>653773</v>
      </c>
      <c r="N123" s="80">
        <f t="shared" si="3"/>
        <v>602299</v>
      </c>
      <c r="O123" s="80">
        <f t="shared" si="3"/>
        <v>565878</v>
      </c>
      <c r="P123" s="80">
        <f t="shared" si="3"/>
        <v>537526.51</v>
      </c>
      <c r="Q123" s="80">
        <f t="shared" si="3"/>
        <v>498242</v>
      </c>
      <c r="R123" s="80">
        <f t="shared" si="3"/>
        <v>592339</v>
      </c>
      <c r="S123" s="80">
        <f t="shared" si="3"/>
        <v>755345</v>
      </c>
      <c r="T123" s="80">
        <f t="shared" si="3"/>
        <v>740018.08</v>
      </c>
      <c r="U123" s="80">
        <f t="shared" si="3"/>
        <v>706921</v>
      </c>
      <c r="V123" s="80">
        <f t="shared" si="3"/>
        <v>720820</v>
      </c>
      <c r="W123" s="80">
        <f t="shared" si="3"/>
        <v>647982</v>
      </c>
      <c r="X123" s="80">
        <f t="shared" si="3"/>
        <v>638022</v>
      </c>
      <c r="Y123" s="80">
        <f t="shared" si="3"/>
        <v>605589</v>
      </c>
      <c r="Z123" s="80">
        <f t="shared" si="3"/>
        <v>596780</v>
      </c>
      <c r="AA123" s="80">
        <f t="shared" si="3"/>
        <v>627015.93999999994</v>
      </c>
      <c r="AB123" s="80">
        <f t="shared" si="3"/>
        <v>604911.98</v>
      </c>
      <c r="AC123" s="80">
        <f t="shared" si="3"/>
        <v>569115.11</v>
      </c>
      <c r="AD123" s="80">
        <f t="shared" si="3"/>
        <v>510330.94</v>
      </c>
      <c r="AE123" s="80">
        <f t="shared" si="3"/>
        <v>434924.01</v>
      </c>
      <c r="AF123" s="80">
        <f t="shared" si="3"/>
        <v>456482.63</v>
      </c>
      <c r="AG123" s="80">
        <f t="shared" si="3"/>
        <v>409003.86</v>
      </c>
      <c r="AH123" s="80">
        <f t="shared" si="3"/>
        <v>418632.88</v>
      </c>
      <c r="AI123" s="80">
        <f t="shared" si="3"/>
        <v>361936.59</v>
      </c>
      <c r="AJ123" s="80">
        <f t="shared" si="3"/>
        <v>355482.05</v>
      </c>
      <c r="AK123" s="80">
        <f t="shared" si="3"/>
        <v>337863.67</v>
      </c>
      <c r="AL123" s="80">
        <f t="shared" si="3"/>
        <v>380241.97</v>
      </c>
      <c r="AM123" s="80">
        <f t="shared" si="3"/>
        <v>341066.89</v>
      </c>
      <c r="AN123" s="80">
        <f t="shared" si="3"/>
        <v>346160.31</v>
      </c>
      <c r="AO123" s="80">
        <f t="shared" si="3"/>
        <v>303755.68</v>
      </c>
      <c r="AP123" s="80">
        <f t="shared" si="3"/>
        <v>345581.43</v>
      </c>
      <c r="AQ123" s="80">
        <f t="shared" si="3"/>
        <v>471297.13</v>
      </c>
      <c r="AR123" s="80">
        <f t="shared" si="3"/>
        <v>538424.18999999994</v>
      </c>
      <c r="AS123" s="80">
        <f t="shared" si="3"/>
        <v>541820.4</v>
      </c>
      <c r="AT123" s="80">
        <f t="shared" si="3"/>
        <v>548305.93000000005</v>
      </c>
      <c r="AU123" s="80">
        <f t="shared" si="3"/>
        <v>527914.65999999992</v>
      </c>
      <c r="AV123" s="80">
        <f t="shared" si="3"/>
        <v>526782</v>
      </c>
      <c r="AW123" s="80">
        <f t="shared" si="3"/>
        <v>525502.21</v>
      </c>
      <c r="AX123" s="80">
        <f t="shared" si="3"/>
        <v>530369</v>
      </c>
      <c r="AY123" s="80">
        <f t="shared" si="3"/>
        <v>520072</v>
      </c>
      <c r="AZ123" s="80">
        <f t="shared" si="3"/>
        <v>506122</v>
      </c>
      <c r="BA123" s="80">
        <f t="shared" si="3"/>
        <v>499713</v>
      </c>
      <c r="BB123" s="80">
        <f t="shared" si="3"/>
        <v>495716</v>
      </c>
      <c r="BC123" s="80">
        <f t="shared" ref="BC123:BK123" si="4">+BC42+BC46+BC49</f>
        <v>84669</v>
      </c>
      <c r="BD123" s="80">
        <f t="shared" si="4"/>
        <v>90877</v>
      </c>
      <c r="BE123" s="80">
        <f t="shared" si="4"/>
        <v>78773</v>
      </c>
      <c r="BF123" s="80">
        <f t="shared" si="4"/>
        <v>75136</v>
      </c>
      <c r="BG123" s="80">
        <f t="shared" si="4"/>
        <v>75758</v>
      </c>
      <c r="BH123" s="80">
        <f t="shared" si="4"/>
        <v>0</v>
      </c>
      <c r="BI123" s="80">
        <f t="shared" si="4"/>
        <v>0</v>
      </c>
      <c r="BJ123" s="80">
        <f t="shared" si="4"/>
        <v>0</v>
      </c>
      <c r="BK123" s="80">
        <f t="shared" si="4"/>
        <v>0</v>
      </c>
    </row>
    <row r="124" spans="1:72" s="80" customFormat="1">
      <c r="A124" s="81" t="s">
        <v>3</v>
      </c>
      <c r="B124" s="80">
        <f>B122</f>
        <v>429046</v>
      </c>
      <c r="C124" s="80">
        <f t="shared" ref="C124:BK124" si="5">C122</f>
        <v>342257</v>
      </c>
      <c r="D124" s="80">
        <f t="shared" si="5"/>
        <v>371100.05</v>
      </c>
      <c r="E124" s="80">
        <f t="shared" si="5"/>
        <v>333534</v>
      </c>
      <c r="F124" s="80">
        <f t="shared" si="5"/>
        <v>330634</v>
      </c>
      <c r="G124" s="80">
        <f t="shared" si="5"/>
        <v>344005</v>
      </c>
      <c r="H124" s="80">
        <f t="shared" si="5"/>
        <v>377672.31</v>
      </c>
      <c r="I124" s="80">
        <f t="shared" si="5"/>
        <v>346552</v>
      </c>
      <c r="J124" s="80">
        <f t="shared" si="5"/>
        <v>374449</v>
      </c>
      <c r="K124" s="80">
        <f t="shared" si="5"/>
        <v>396035</v>
      </c>
      <c r="L124" s="80">
        <f t="shared" si="5"/>
        <v>411312.35</v>
      </c>
      <c r="M124" s="80">
        <f t="shared" si="5"/>
        <v>277691</v>
      </c>
      <c r="N124" s="80">
        <f t="shared" si="5"/>
        <v>298443</v>
      </c>
      <c r="O124" s="80">
        <f t="shared" si="5"/>
        <v>321865</v>
      </c>
      <c r="P124" s="80">
        <f t="shared" si="5"/>
        <v>334709.82</v>
      </c>
      <c r="Q124" s="80">
        <f t="shared" si="5"/>
        <v>357668</v>
      </c>
      <c r="R124" s="80">
        <f t="shared" si="5"/>
        <v>348683</v>
      </c>
      <c r="S124" s="80">
        <f t="shared" si="5"/>
        <v>368261</v>
      </c>
      <c r="T124" s="80">
        <f t="shared" si="5"/>
        <v>378798.72</v>
      </c>
      <c r="U124" s="80">
        <f t="shared" si="5"/>
        <v>402577</v>
      </c>
      <c r="V124" s="80">
        <f t="shared" si="5"/>
        <v>425071</v>
      </c>
      <c r="W124" s="80">
        <f t="shared" si="5"/>
        <v>422644</v>
      </c>
      <c r="X124" s="80">
        <f t="shared" si="5"/>
        <v>443270</v>
      </c>
      <c r="Y124" s="80">
        <f t="shared" si="5"/>
        <v>465108</v>
      </c>
      <c r="Z124" s="80">
        <f t="shared" si="5"/>
        <v>490196</v>
      </c>
      <c r="AA124" s="80">
        <f t="shared" si="5"/>
        <v>183967.7</v>
      </c>
      <c r="AB124" s="80">
        <f t="shared" si="5"/>
        <v>200597.92</v>
      </c>
      <c r="AC124" s="80">
        <f t="shared" si="5"/>
        <v>188661</v>
      </c>
      <c r="AD124" s="80">
        <f t="shared" si="5"/>
        <v>198084</v>
      </c>
      <c r="AE124" s="80">
        <f t="shared" si="5"/>
        <v>170931.7</v>
      </c>
      <c r="AF124" s="80">
        <f t="shared" si="5"/>
        <v>150088.70000000001</v>
      </c>
      <c r="AG124" s="80">
        <f t="shared" si="5"/>
        <v>110748.7</v>
      </c>
      <c r="AH124" s="80">
        <f t="shared" si="5"/>
        <v>72914.7</v>
      </c>
      <c r="AI124" s="80">
        <f t="shared" si="5"/>
        <v>116563.93</v>
      </c>
      <c r="AJ124" s="80">
        <f t="shared" si="5"/>
        <v>77648.7</v>
      </c>
      <c r="AK124" s="80">
        <f t="shared" si="5"/>
        <v>64402.400000000001</v>
      </c>
      <c r="AL124" s="80">
        <f t="shared" si="5"/>
        <v>68736.5</v>
      </c>
      <c r="AM124" s="80">
        <f t="shared" si="5"/>
        <v>28696.400000000001</v>
      </c>
      <c r="AN124" s="80">
        <f t="shared" si="5"/>
        <v>62979.4</v>
      </c>
      <c r="AO124" s="80">
        <f t="shared" si="5"/>
        <v>70545.600000000006</v>
      </c>
      <c r="AP124" s="80">
        <f t="shared" si="5"/>
        <v>35631.199999999997</v>
      </c>
      <c r="AQ124" s="80">
        <f t="shared" si="5"/>
        <v>39474.199999999997</v>
      </c>
      <c r="AR124" s="80">
        <f t="shared" si="5"/>
        <v>41285</v>
      </c>
      <c r="AS124" s="80">
        <f t="shared" si="5"/>
        <v>34615</v>
      </c>
      <c r="AT124" s="80">
        <f t="shared" si="5"/>
        <v>38095</v>
      </c>
      <c r="AU124" s="80">
        <f t="shared" si="5"/>
        <v>41575</v>
      </c>
      <c r="AV124" s="80">
        <f t="shared" si="5"/>
        <v>51251</v>
      </c>
      <c r="AW124" s="80">
        <f t="shared" si="5"/>
        <v>41400</v>
      </c>
      <c r="AX124" s="80">
        <f t="shared" si="5"/>
        <v>43875</v>
      </c>
      <c r="AY124" s="80">
        <f t="shared" si="5"/>
        <v>53225</v>
      </c>
      <c r="AZ124" s="80">
        <f t="shared" si="5"/>
        <v>60368</v>
      </c>
      <c r="BA124" s="80">
        <f t="shared" si="5"/>
        <v>26488</v>
      </c>
      <c r="BB124" s="80">
        <f t="shared" si="5"/>
        <v>36994</v>
      </c>
      <c r="BC124" s="80">
        <f t="shared" si="5"/>
        <v>44063</v>
      </c>
      <c r="BD124" s="80">
        <f t="shared" si="5"/>
        <v>56827</v>
      </c>
      <c r="BE124" s="80">
        <f t="shared" si="5"/>
        <v>47965</v>
      </c>
      <c r="BF124" s="80">
        <f t="shared" si="5"/>
        <v>54758</v>
      </c>
      <c r="BG124" s="80">
        <f t="shared" si="5"/>
        <v>61975</v>
      </c>
      <c r="BH124" s="80">
        <f t="shared" si="5"/>
        <v>0</v>
      </c>
      <c r="BI124" s="80">
        <f t="shared" si="5"/>
        <v>0</v>
      </c>
      <c r="BJ124" s="80">
        <f t="shared" si="5"/>
        <v>0</v>
      </c>
      <c r="BK124" s="80">
        <f t="shared" si="5"/>
        <v>0</v>
      </c>
    </row>
    <row r="125" spans="1:72" s="82" customFormat="1">
      <c r="A125" s="81" t="s">
        <v>4</v>
      </c>
      <c r="B125" s="82">
        <f>SUM(B123:B124)</f>
        <v>987064</v>
      </c>
      <c r="C125" s="82">
        <f t="shared" ref="C125:BK125" si="6">SUM(C123:C124)</f>
        <v>959396</v>
      </c>
      <c r="D125" s="82">
        <f t="shared" si="6"/>
        <v>994396.01</v>
      </c>
      <c r="E125" s="82">
        <f t="shared" si="6"/>
        <v>996886</v>
      </c>
      <c r="F125" s="82">
        <f t="shared" si="6"/>
        <v>1003956</v>
      </c>
      <c r="G125" s="82">
        <f t="shared" si="6"/>
        <v>930934</v>
      </c>
      <c r="H125" s="82">
        <f t="shared" si="6"/>
        <v>911662.67999999993</v>
      </c>
      <c r="I125" s="82">
        <f t="shared" si="6"/>
        <v>891665</v>
      </c>
      <c r="J125" s="82">
        <f t="shared" si="6"/>
        <v>933373</v>
      </c>
      <c r="K125" s="82">
        <f t="shared" si="6"/>
        <v>871308</v>
      </c>
      <c r="L125" s="82">
        <f t="shared" si="6"/>
        <v>1020974.08</v>
      </c>
      <c r="M125" s="82">
        <f t="shared" si="6"/>
        <v>931464</v>
      </c>
      <c r="N125" s="82">
        <f t="shared" si="6"/>
        <v>900742</v>
      </c>
      <c r="O125" s="82">
        <f t="shared" si="6"/>
        <v>887743</v>
      </c>
      <c r="P125" s="82">
        <f t="shared" si="6"/>
        <v>872236.33000000007</v>
      </c>
      <c r="Q125" s="82">
        <f t="shared" si="6"/>
        <v>855910</v>
      </c>
      <c r="R125" s="82">
        <f t="shared" si="6"/>
        <v>941022</v>
      </c>
      <c r="S125" s="82">
        <f t="shared" si="6"/>
        <v>1123606</v>
      </c>
      <c r="T125" s="82">
        <f t="shared" si="6"/>
        <v>1118816.7999999998</v>
      </c>
      <c r="U125" s="82">
        <f t="shared" si="6"/>
        <v>1109498</v>
      </c>
      <c r="V125" s="82">
        <f t="shared" si="6"/>
        <v>1145891</v>
      </c>
      <c r="W125" s="82">
        <f t="shared" si="6"/>
        <v>1070626</v>
      </c>
      <c r="X125" s="82">
        <f t="shared" si="6"/>
        <v>1081292</v>
      </c>
      <c r="Y125" s="82">
        <f t="shared" si="6"/>
        <v>1070697</v>
      </c>
      <c r="Z125" s="82">
        <f t="shared" si="6"/>
        <v>1086976</v>
      </c>
      <c r="AA125" s="82">
        <f t="shared" si="6"/>
        <v>810983.6399999999</v>
      </c>
      <c r="AB125" s="82">
        <f t="shared" si="6"/>
        <v>805509.9</v>
      </c>
      <c r="AC125" s="82">
        <f t="shared" si="6"/>
        <v>757776.11</v>
      </c>
      <c r="AD125" s="82">
        <f t="shared" si="6"/>
        <v>708414.94</v>
      </c>
      <c r="AE125" s="82">
        <f t="shared" si="6"/>
        <v>605855.71</v>
      </c>
      <c r="AF125" s="82">
        <f t="shared" si="6"/>
        <v>606571.33000000007</v>
      </c>
      <c r="AG125" s="82">
        <f t="shared" si="6"/>
        <v>519752.56</v>
      </c>
      <c r="AH125" s="82">
        <f t="shared" si="6"/>
        <v>491547.58</v>
      </c>
      <c r="AI125" s="82">
        <f t="shared" si="6"/>
        <v>478500.52</v>
      </c>
      <c r="AJ125" s="82">
        <f t="shared" si="6"/>
        <v>433130.75</v>
      </c>
      <c r="AK125" s="82">
        <f t="shared" si="6"/>
        <v>402266.07</v>
      </c>
      <c r="AL125" s="82">
        <f t="shared" si="6"/>
        <v>448978.47</v>
      </c>
      <c r="AM125" s="82">
        <f t="shared" si="6"/>
        <v>369763.29000000004</v>
      </c>
      <c r="AN125" s="82">
        <f t="shared" si="6"/>
        <v>409139.71</v>
      </c>
      <c r="AO125" s="82">
        <f t="shared" si="6"/>
        <v>374301.28</v>
      </c>
      <c r="AP125" s="82">
        <f t="shared" si="6"/>
        <v>381212.63</v>
      </c>
      <c r="AQ125" s="82">
        <f t="shared" si="6"/>
        <v>510771.33</v>
      </c>
      <c r="AR125" s="82">
        <f t="shared" si="6"/>
        <v>579709.18999999994</v>
      </c>
      <c r="AS125" s="82">
        <f t="shared" si="6"/>
        <v>576435.4</v>
      </c>
      <c r="AT125" s="82">
        <f t="shared" si="6"/>
        <v>586400.93000000005</v>
      </c>
      <c r="AU125" s="82">
        <f t="shared" si="6"/>
        <v>569489.65999999992</v>
      </c>
      <c r="AV125" s="82">
        <f t="shared" si="6"/>
        <v>578033</v>
      </c>
      <c r="AW125" s="82">
        <f t="shared" si="6"/>
        <v>566902.21</v>
      </c>
      <c r="AX125" s="82">
        <f t="shared" si="6"/>
        <v>574244</v>
      </c>
      <c r="AY125" s="82">
        <f t="shared" si="6"/>
        <v>573297</v>
      </c>
      <c r="AZ125" s="82">
        <f t="shared" si="6"/>
        <v>566490</v>
      </c>
      <c r="BA125" s="82">
        <f t="shared" si="6"/>
        <v>526201</v>
      </c>
      <c r="BB125" s="82">
        <f t="shared" si="6"/>
        <v>532710</v>
      </c>
      <c r="BC125" s="82">
        <f t="shared" si="6"/>
        <v>128732</v>
      </c>
      <c r="BD125" s="82">
        <f t="shared" si="6"/>
        <v>147704</v>
      </c>
      <c r="BE125" s="82">
        <f t="shared" si="6"/>
        <v>126738</v>
      </c>
      <c r="BF125" s="82">
        <f t="shared" si="6"/>
        <v>129894</v>
      </c>
      <c r="BG125" s="82">
        <f t="shared" si="6"/>
        <v>137733</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t="s">
        <v>429</v>
      </c>
      <c r="AP128" t="s">
        <v>430</v>
      </c>
      <c r="AQ128" t="s">
        <v>431</v>
      </c>
      <c r="AR128" t="s">
        <v>526</v>
      </c>
      <c r="AS128" t="s">
        <v>433</v>
      </c>
      <c r="AT128" t="s">
        <v>434</v>
      </c>
      <c r="AU128" t="s">
        <v>435</v>
      </c>
      <c r="AV128" t="s">
        <v>527</v>
      </c>
      <c r="AW128" t="s">
        <v>437</v>
      </c>
      <c r="AX128" t="s">
        <v>438</v>
      </c>
      <c r="AY128" t="s">
        <v>439</v>
      </c>
      <c r="AZ128" t="s">
        <v>528</v>
      </c>
      <c r="BA128" t="s">
        <v>441</v>
      </c>
      <c r="BB128" t="s">
        <v>442</v>
      </c>
      <c r="BC128" t="s">
        <v>443</v>
      </c>
      <c r="BD128" t="s">
        <v>529</v>
      </c>
      <c r="BE128" t="s">
        <v>445</v>
      </c>
      <c r="BF128" t="s">
        <v>446</v>
      </c>
      <c r="BG128" t="s">
        <v>447</v>
      </c>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773169</v>
      </c>
      <c r="C131">
        <v>750498</v>
      </c>
      <c r="D131">
        <v>731666.75</v>
      </c>
      <c r="E131">
        <v>694590</v>
      </c>
      <c r="F131">
        <v>695184</v>
      </c>
      <c r="G131">
        <v>657965</v>
      </c>
      <c r="H131">
        <v>687930.29</v>
      </c>
      <c r="I131">
        <v>666044</v>
      </c>
      <c r="J131">
        <v>692548</v>
      </c>
      <c r="K131">
        <v>721001</v>
      </c>
      <c r="L131">
        <v>738719.49</v>
      </c>
      <c r="M131">
        <v>690358</v>
      </c>
      <c r="N131">
        <v>719584</v>
      </c>
      <c r="O131">
        <v>688324</v>
      </c>
      <c r="P131">
        <v>746075.39</v>
      </c>
      <c r="Q131">
        <v>714658</v>
      </c>
      <c r="R131">
        <v>731175</v>
      </c>
      <c r="S131">
        <v>672175</v>
      </c>
      <c r="T131">
        <v>700756</v>
      </c>
      <c r="U131">
        <v>685387</v>
      </c>
      <c r="V131">
        <v>697864</v>
      </c>
      <c r="W131">
        <v>641872</v>
      </c>
      <c r="X131">
        <v>705999</v>
      </c>
      <c r="Y131">
        <v>657135</v>
      </c>
      <c r="Z131">
        <v>662754</v>
      </c>
      <c r="AA131">
        <v>626525.42000000004</v>
      </c>
      <c r="AB131">
        <v>645083.72</v>
      </c>
      <c r="AC131">
        <v>582863.5</v>
      </c>
      <c r="AD131">
        <v>585433.48</v>
      </c>
      <c r="AE131">
        <v>565176.87</v>
      </c>
      <c r="AF131">
        <v>607826.30000000005</v>
      </c>
      <c r="AG131">
        <v>540914.79</v>
      </c>
      <c r="AH131">
        <v>548491.35</v>
      </c>
      <c r="AI131">
        <v>522884.53</v>
      </c>
      <c r="AJ131">
        <v>550687.57999999996</v>
      </c>
      <c r="AK131">
        <v>497031.66</v>
      </c>
      <c r="AL131">
        <v>489400.95</v>
      </c>
      <c r="AM131">
        <v>455842.86</v>
      </c>
      <c r="AN131">
        <v>498788.75</v>
      </c>
      <c r="AO131">
        <v>444658.05</v>
      </c>
      <c r="AP131">
        <v>454651.97</v>
      </c>
      <c r="AQ131">
        <v>424830.84</v>
      </c>
      <c r="AR131">
        <v>475273.2</v>
      </c>
      <c r="AS131">
        <v>410362.86</v>
      </c>
      <c r="AT131">
        <v>414556.52</v>
      </c>
      <c r="AU131">
        <v>381820.04</v>
      </c>
      <c r="AV131">
        <v>432658.73</v>
      </c>
      <c r="AW131">
        <v>375994.72</v>
      </c>
      <c r="AX131">
        <v>366972</v>
      </c>
      <c r="AY131">
        <v>342869</v>
      </c>
      <c r="AZ131">
        <v>359537</v>
      </c>
      <c r="BA131">
        <v>303492</v>
      </c>
      <c r="BB131">
        <v>305167</v>
      </c>
      <c r="BC131">
        <v>275645</v>
      </c>
      <c r="BD131">
        <v>289320</v>
      </c>
      <c r="BE131">
        <v>278051</v>
      </c>
      <c r="BF131">
        <v>285412</v>
      </c>
      <c r="BG131">
        <v>273154</v>
      </c>
      <c r="BH131"/>
      <c r="BI131"/>
      <c r="BJ131"/>
      <c r="BK131"/>
      <c r="BL131"/>
      <c r="BM131"/>
      <c r="BN131"/>
      <c r="BO131"/>
      <c r="BP131"/>
      <c r="BQ131"/>
      <c r="BR131"/>
      <c r="BS131"/>
      <c r="BT131"/>
    </row>
    <row r="132" spans="1:72">
      <c r="A132" t="s">
        <v>532</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626525.42000000004</v>
      </c>
      <c r="AB132">
        <v>0</v>
      </c>
      <c r="AC132">
        <v>0</v>
      </c>
      <c r="AD132">
        <v>0</v>
      </c>
      <c r="AE132">
        <v>0</v>
      </c>
      <c r="AF132">
        <v>554370.28</v>
      </c>
      <c r="AG132">
        <v>0</v>
      </c>
      <c r="AH132">
        <v>548491.35</v>
      </c>
      <c r="AI132">
        <v>522884.53</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c r="BI132"/>
      <c r="BJ132"/>
      <c r="BK132"/>
      <c r="BL132"/>
      <c r="BM132"/>
      <c r="BN132"/>
      <c r="BO132"/>
      <c r="BP132"/>
      <c r="BQ132"/>
      <c r="BR132"/>
      <c r="BS132"/>
      <c r="BT132"/>
    </row>
    <row r="133" spans="1:72">
      <c r="A133" t="s">
        <v>702</v>
      </c>
      <c r="B133">
        <v>770770</v>
      </c>
      <c r="C133">
        <v>748178</v>
      </c>
      <c r="D133">
        <v>728549.88</v>
      </c>
      <c r="E133">
        <v>691098</v>
      </c>
      <c r="F133">
        <v>691793</v>
      </c>
      <c r="G133">
        <v>655235</v>
      </c>
      <c r="H133">
        <v>687930.29</v>
      </c>
      <c r="I133">
        <v>666044</v>
      </c>
      <c r="J133">
        <v>690402</v>
      </c>
      <c r="K133">
        <v>718942</v>
      </c>
      <c r="L133">
        <v>738719.49</v>
      </c>
      <c r="M133">
        <v>690358</v>
      </c>
      <c r="N133">
        <v>719584</v>
      </c>
      <c r="O133">
        <v>688324</v>
      </c>
      <c r="P133">
        <v>754459.39</v>
      </c>
      <c r="Q133">
        <v>711945</v>
      </c>
      <c r="R133">
        <v>731175</v>
      </c>
      <c r="S133">
        <v>672175</v>
      </c>
      <c r="T133">
        <v>699124.55</v>
      </c>
      <c r="U133">
        <v>676342</v>
      </c>
      <c r="V133">
        <v>690180</v>
      </c>
      <c r="W133">
        <v>641872</v>
      </c>
      <c r="X133">
        <v>699697</v>
      </c>
      <c r="Y133">
        <v>650642</v>
      </c>
      <c r="Z133">
        <v>662754</v>
      </c>
      <c r="AA133">
        <v>0</v>
      </c>
      <c r="AB133">
        <v>645083.72</v>
      </c>
      <c r="AC133">
        <v>582863.5</v>
      </c>
      <c r="AD133">
        <v>585433.48</v>
      </c>
      <c r="AE133">
        <v>565176.87</v>
      </c>
      <c r="AF133">
        <v>0</v>
      </c>
      <c r="AG133">
        <v>540914.79</v>
      </c>
      <c r="AH133">
        <v>0</v>
      </c>
      <c r="AI133">
        <v>0</v>
      </c>
      <c r="AJ133">
        <v>550687.57999999996</v>
      </c>
      <c r="AK133">
        <v>497031.66</v>
      </c>
      <c r="AL133">
        <v>489400.95</v>
      </c>
      <c r="AM133">
        <v>455842.86</v>
      </c>
      <c r="AN133">
        <v>498788.75</v>
      </c>
      <c r="AO133">
        <v>444658.05</v>
      </c>
      <c r="AP133">
        <v>454651.97</v>
      </c>
      <c r="AQ133">
        <v>424830.84</v>
      </c>
      <c r="AR133">
        <v>475273.2</v>
      </c>
      <c r="AS133">
        <v>410362.86</v>
      </c>
      <c r="AT133">
        <v>414556.52</v>
      </c>
      <c r="AU133">
        <v>381820.04</v>
      </c>
      <c r="AV133">
        <v>432658.73</v>
      </c>
      <c r="AW133">
        <v>375994.72</v>
      </c>
      <c r="AX133">
        <v>366972</v>
      </c>
      <c r="AY133">
        <v>342869</v>
      </c>
      <c r="AZ133">
        <v>359537</v>
      </c>
      <c r="BA133">
        <v>303492</v>
      </c>
      <c r="BB133">
        <v>305167</v>
      </c>
      <c r="BC133">
        <v>275645</v>
      </c>
      <c r="BD133">
        <v>289320</v>
      </c>
      <c r="BE133">
        <v>278051</v>
      </c>
      <c r="BF133">
        <v>285412</v>
      </c>
      <c r="BG133">
        <v>273154</v>
      </c>
      <c r="BH133"/>
      <c r="BI133"/>
      <c r="BJ133"/>
      <c r="BK133"/>
      <c r="BL133"/>
      <c r="BM133"/>
      <c r="BN133"/>
      <c r="BO133"/>
      <c r="BP133"/>
      <c r="BQ133"/>
      <c r="BR133"/>
      <c r="BS133"/>
      <c r="BT133"/>
    </row>
    <row r="134" spans="1:72">
      <c r="A134" t="s">
        <v>703</v>
      </c>
      <c r="B134">
        <v>0</v>
      </c>
      <c r="C134">
        <v>0</v>
      </c>
      <c r="D134">
        <v>0</v>
      </c>
      <c r="E134">
        <v>0</v>
      </c>
      <c r="F134">
        <v>0</v>
      </c>
      <c r="G134">
        <v>0</v>
      </c>
      <c r="H134">
        <v>0</v>
      </c>
      <c r="I134">
        <v>0</v>
      </c>
      <c r="J134">
        <v>2146</v>
      </c>
      <c r="K134">
        <v>2059</v>
      </c>
      <c r="L134">
        <v>0</v>
      </c>
      <c r="M134">
        <v>0</v>
      </c>
      <c r="N134">
        <v>0</v>
      </c>
      <c r="O134">
        <v>0</v>
      </c>
      <c r="P134">
        <v>0</v>
      </c>
      <c r="Q134">
        <v>2713</v>
      </c>
      <c r="R134">
        <v>0</v>
      </c>
      <c r="S134">
        <v>0</v>
      </c>
      <c r="T134">
        <v>1631.44</v>
      </c>
      <c r="U134">
        <v>9045</v>
      </c>
      <c r="V134">
        <v>7684</v>
      </c>
      <c r="W134">
        <v>0</v>
      </c>
      <c r="X134">
        <v>6302</v>
      </c>
      <c r="Y134">
        <v>6493</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row>
    <row r="135" spans="1:72">
      <c r="A135" t="s">
        <v>828</v>
      </c>
      <c r="B135">
        <v>2399</v>
      </c>
      <c r="C135">
        <v>2320</v>
      </c>
      <c r="D135">
        <v>3116.87</v>
      </c>
      <c r="E135">
        <v>3492</v>
      </c>
      <c r="F135">
        <v>3391</v>
      </c>
      <c r="G135">
        <v>2730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row>
    <row r="136" spans="1:72">
      <c r="A136" t="s">
        <v>829</v>
      </c>
      <c r="B136">
        <v>2399</v>
      </c>
      <c r="C136">
        <v>2320</v>
      </c>
      <c r="D136">
        <v>3116.87</v>
      </c>
      <c r="E136">
        <v>3492</v>
      </c>
      <c r="F136">
        <v>3391</v>
      </c>
      <c r="G136">
        <v>2730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c r="BI136"/>
      <c r="BJ136"/>
      <c r="BK136"/>
      <c r="BL136"/>
      <c r="BM136"/>
      <c r="BN136"/>
      <c r="BO136"/>
      <c r="BP136"/>
      <c r="BQ136"/>
      <c r="BR136"/>
      <c r="BS136"/>
      <c r="BT136"/>
    </row>
    <row r="137" spans="1:72">
      <c r="A137" t="s">
        <v>349</v>
      </c>
      <c r="B137">
        <v>20</v>
      </c>
      <c r="C137">
        <v>9</v>
      </c>
      <c r="D137">
        <v>44.24</v>
      </c>
      <c r="E137">
        <v>0</v>
      </c>
      <c r="F137">
        <v>0</v>
      </c>
      <c r="G137">
        <v>0</v>
      </c>
      <c r="H137">
        <v>54.2</v>
      </c>
      <c r="I137">
        <v>0</v>
      </c>
      <c r="J137">
        <v>0</v>
      </c>
      <c r="K137">
        <v>0</v>
      </c>
      <c r="L137">
        <v>53.5</v>
      </c>
      <c r="M137">
        <v>0</v>
      </c>
      <c r="N137">
        <v>0</v>
      </c>
      <c r="O137">
        <v>0</v>
      </c>
      <c r="P137">
        <v>133.01</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120.12</v>
      </c>
      <c r="AT137">
        <v>340.8</v>
      </c>
      <c r="AU137">
        <v>182.74</v>
      </c>
      <c r="AV137">
        <v>186.02</v>
      </c>
      <c r="AW137">
        <v>237.22</v>
      </c>
      <c r="AX137">
        <v>160</v>
      </c>
      <c r="AY137">
        <v>113</v>
      </c>
      <c r="AZ137">
        <v>190</v>
      </c>
      <c r="BA137">
        <v>218</v>
      </c>
      <c r="BB137">
        <v>266</v>
      </c>
      <c r="BC137">
        <v>231</v>
      </c>
      <c r="BD137">
        <v>2296</v>
      </c>
      <c r="BE137">
        <v>2310</v>
      </c>
      <c r="BF137">
        <v>2233</v>
      </c>
      <c r="BG137">
        <v>2215</v>
      </c>
      <c r="BH137"/>
      <c r="BI137"/>
      <c r="BJ137"/>
      <c r="BK137"/>
      <c r="BL137"/>
      <c r="BM137"/>
      <c r="BN137"/>
      <c r="BO137"/>
      <c r="BP137"/>
      <c r="BQ137"/>
      <c r="BR137"/>
      <c r="BS137"/>
      <c r="BT137"/>
    </row>
    <row r="138" spans="1:72">
      <c r="A138" t="s">
        <v>350</v>
      </c>
      <c r="B138">
        <v>20</v>
      </c>
      <c r="C138">
        <v>9</v>
      </c>
      <c r="D138">
        <v>44.24</v>
      </c>
      <c r="E138">
        <v>0</v>
      </c>
      <c r="F138">
        <v>0</v>
      </c>
      <c r="G138">
        <v>0</v>
      </c>
      <c r="H138">
        <v>54.2</v>
      </c>
      <c r="I138">
        <v>0</v>
      </c>
      <c r="J138">
        <v>0</v>
      </c>
      <c r="K138">
        <v>0</v>
      </c>
      <c r="L138">
        <v>53.5</v>
      </c>
      <c r="M138">
        <v>0</v>
      </c>
      <c r="N138">
        <v>0</v>
      </c>
      <c r="O138">
        <v>0</v>
      </c>
      <c r="P138">
        <v>133.01</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120.12</v>
      </c>
      <c r="AT138">
        <v>340.8</v>
      </c>
      <c r="AU138">
        <v>182.74</v>
      </c>
      <c r="AV138">
        <v>186.02</v>
      </c>
      <c r="AW138">
        <v>237.22</v>
      </c>
      <c r="AX138">
        <v>160</v>
      </c>
      <c r="AY138">
        <v>113</v>
      </c>
      <c r="AZ138">
        <v>190</v>
      </c>
      <c r="BA138">
        <v>218</v>
      </c>
      <c r="BB138">
        <v>266</v>
      </c>
      <c r="BC138">
        <v>231</v>
      </c>
      <c r="BD138">
        <v>2296</v>
      </c>
      <c r="BE138">
        <v>2310</v>
      </c>
      <c r="BF138">
        <v>2233</v>
      </c>
      <c r="BG138">
        <v>2215</v>
      </c>
      <c r="BH138"/>
      <c r="BI138"/>
      <c r="BJ138"/>
      <c r="BK138"/>
      <c r="BL138"/>
      <c r="BM138"/>
      <c r="BN138"/>
      <c r="BO138"/>
      <c r="BP138"/>
      <c r="BQ138"/>
      <c r="BR138"/>
      <c r="BS138"/>
      <c r="BT138"/>
    </row>
    <row r="139" spans="1:72">
      <c r="A139" t="s">
        <v>311</v>
      </c>
      <c r="B139">
        <v>6159</v>
      </c>
      <c r="C139">
        <v>5888</v>
      </c>
      <c r="D139">
        <v>16142.78</v>
      </c>
      <c r="E139">
        <v>4747</v>
      </c>
      <c r="F139">
        <v>4020</v>
      </c>
      <c r="G139">
        <v>16196</v>
      </c>
      <c r="H139">
        <v>434.32</v>
      </c>
      <c r="I139">
        <v>18692</v>
      </c>
      <c r="J139">
        <v>7366</v>
      </c>
      <c r="K139">
        <v>5407</v>
      </c>
      <c r="L139">
        <v>6057.07</v>
      </c>
      <c r="M139">
        <v>6591</v>
      </c>
      <c r="N139">
        <v>9214</v>
      </c>
      <c r="O139">
        <v>8301</v>
      </c>
      <c r="P139">
        <v>-3038.95</v>
      </c>
      <c r="Q139">
        <v>9450</v>
      </c>
      <c r="R139">
        <v>12346</v>
      </c>
      <c r="S139">
        <v>24295</v>
      </c>
      <c r="T139">
        <v>-16237.01</v>
      </c>
      <c r="U139">
        <v>5305</v>
      </c>
      <c r="V139">
        <v>7846</v>
      </c>
      <c r="W139">
        <v>11631</v>
      </c>
      <c r="X139">
        <v>6045</v>
      </c>
      <c r="Y139">
        <v>1338</v>
      </c>
      <c r="Z139">
        <v>2130</v>
      </c>
      <c r="AA139">
        <v>5941.24</v>
      </c>
      <c r="AB139">
        <v>6248.87</v>
      </c>
      <c r="AC139">
        <v>6044.65</v>
      </c>
      <c r="AD139">
        <v>1558.3</v>
      </c>
      <c r="AE139">
        <v>2032.82</v>
      </c>
      <c r="AF139">
        <v>4948.5600000000004</v>
      </c>
      <c r="AG139">
        <v>3147.7</v>
      </c>
      <c r="AH139">
        <v>4101.93</v>
      </c>
      <c r="AI139">
        <v>3274.68</v>
      </c>
      <c r="AJ139">
        <v>7333.56</v>
      </c>
      <c r="AK139">
        <v>5906.36</v>
      </c>
      <c r="AL139">
        <v>7092.87</v>
      </c>
      <c r="AM139">
        <v>6060.84</v>
      </c>
      <c r="AN139">
        <v>-3495.62</v>
      </c>
      <c r="AO139">
        <v>12483.34</v>
      </c>
      <c r="AP139">
        <v>8246.2900000000009</v>
      </c>
      <c r="AQ139">
        <v>6336.21</v>
      </c>
      <c r="AR139">
        <v>6715.33</v>
      </c>
      <c r="AS139">
        <v>4557.75</v>
      </c>
      <c r="AT139">
        <v>3981.06</v>
      </c>
      <c r="AU139">
        <v>2865.69</v>
      </c>
      <c r="AV139">
        <v>4438.04</v>
      </c>
      <c r="AW139">
        <v>3346.25</v>
      </c>
      <c r="AX139">
        <v>0</v>
      </c>
      <c r="AY139">
        <v>3917</v>
      </c>
      <c r="AZ139">
        <v>5289</v>
      </c>
      <c r="BA139">
        <v>2776</v>
      </c>
      <c r="BB139">
        <v>2414</v>
      </c>
      <c r="BC139">
        <v>2893</v>
      </c>
      <c r="BD139">
        <v>0</v>
      </c>
      <c r="BE139">
        <v>10869</v>
      </c>
      <c r="BF139">
        <v>2769</v>
      </c>
      <c r="BG139">
        <v>3036</v>
      </c>
      <c r="BH139"/>
      <c r="BI139"/>
      <c r="BJ139"/>
      <c r="BK139"/>
      <c r="BL139"/>
      <c r="BM139"/>
      <c r="BN139"/>
      <c r="BO139"/>
      <c r="BP139"/>
      <c r="BQ139"/>
      <c r="BR139"/>
      <c r="BS139"/>
      <c r="BT139"/>
    </row>
    <row r="140" spans="1:72">
      <c r="A140" t="s">
        <v>351</v>
      </c>
      <c r="B140">
        <v>779348</v>
      </c>
      <c r="C140">
        <v>756395</v>
      </c>
      <c r="D140">
        <v>747986.48</v>
      </c>
      <c r="E140">
        <v>699337</v>
      </c>
      <c r="F140">
        <v>699204</v>
      </c>
      <c r="G140">
        <v>674161</v>
      </c>
      <c r="H140">
        <v>688581.41</v>
      </c>
      <c r="I140">
        <v>684736</v>
      </c>
      <c r="J140">
        <v>699914</v>
      </c>
      <c r="K140">
        <v>726408</v>
      </c>
      <c r="L140">
        <v>744990.56</v>
      </c>
      <c r="M140">
        <v>696949</v>
      </c>
      <c r="N140">
        <v>728798</v>
      </c>
      <c r="O140">
        <v>696625</v>
      </c>
      <c r="P140">
        <v>743568.47</v>
      </c>
      <c r="Q140">
        <v>724108</v>
      </c>
      <c r="R140">
        <v>743521</v>
      </c>
      <c r="S140">
        <v>696470</v>
      </c>
      <c r="T140">
        <v>684518.98</v>
      </c>
      <c r="U140">
        <v>690692</v>
      </c>
      <c r="V140">
        <v>705710</v>
      </c>
      <c r="W140">
        <v>653503</v>
      </c>
      <c r="X140">
        <v>712044</v>
      </c>
      <c r="Y140">
        <v>658473</v>
      </c>
      <c r="Z140">
        <v>664884</v>
      </c>
      <c r="AA140">
        <v>632466.66</v>
      </c>
      <c r="AB140">
        <v>651332.59</v>
      </c>
      <c r="AC140">
        <v>588908.14</v>
      </c>
      <c r="AD140">
        <v>586991.78</v>
      </c>
      <c r="AE140">
        <v>567209.68000000005</v>
      </c>
      <c r="AF140">
        <v>612774.86</v>
      </c>
      <c r="AG140">
        <v>544062.48</v>
      </c>
      <c r="AH140">
        <v>552593.28</v>
      </c>
      <c r="AI140">
        <v>526159.21</v>
      </c>
      <c r="AJ140">
        <v>558021.14</v>
      </c>
      <c r="AK140">
        <v>502938.01</v>
      </c>
      <c r="AL140">
        <v>496493.82</v>
      </c>
      <c r="AM140">
        <v>461903.7</v>
      </c>
      <c r="AN140">
        <v>495293.13</v>
      </c>
      <c r="AO140">
        <v>457141.39</v>
      </c>
      <c r="AP140">
        <v>462898.25</v>
      </c>
      <c r="AQ140">
        <v>431167.06</v>
      </c>
      <c r="AR140">
        <v>481344.87</v>
      </c>
      <c r="AS140">
        <v>415040.73</v>
      </c>
      <c r="AT140">
        <v>418878.37</v>
      </c>
      <c r="AU140">
        <v>384868.48</v>
      </c>
      <c r="AV140">
        <v>437282.79</v>
      </c>
      <c r="AW140">
        <v>379578.19</v>
      </c>
      <c r="AX140">
        <v>367132</v>
      </c>
      <c r="AY140">
        <v>346899</v>
      </c>
      <c r="AZ140">
        <v>365016</v>
      </c>
      <c r="BA140">
        <v>306486</v>
      </c>
      <c r="BB140">
        <v>307847</v>
      </c>
      <c r="BC140">
        <v>278769</v>
      </c>
      <c r="BD140">
        <v>274941</v>
      </c>
      <c r="BE140">
        <v>291230</v>
      </c>
      <c r="BF140">
        <v>290414</v>
      </c>
      <c r="BG140">
        <v>278405</v>
      </c>
      <c r="BH140"/>
      <c r="BI140"/>
      <c r="BJ140"/>
      <c r="BK140"/>
      <c r="BL140"/>
      <c r="BM140"/>
      <c r="BN140"/>
      <c r="BO140"/>
      <c r="BP140"/>
      <c r="BQ140"/>
      <c r="BR140"/>
      <c r="BS140"/>
      <c r="BT140"/>
    </row>
    <row r="141" spans="1:72">
      <c r="A141" t="s">
        <v>534</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352</v>
      </c>
      <c r="B142">
        <v>590852</v>
      </c>
      <c r="C142">
        <v>561114</v>
      </c>
      <c r="D142">
        <v>547991.06000000006</v>
      </c>
      <c r="E142">
        <v>513350</v>
      </c>
      <c r="F142">
        <v>512975</v>
      </c>
      <c r="G142">
        <v>495825</v>
      </c>
      <c r="H142">
        <v>514144.08</v>
      </c>
      <c r="I142">
        <v>490804</v>
      </c>
      <c r="J142">
        <v>512151</v>
      </c>
      <c r="K142">
        <v>528044</v>
      </c>
      <c r="L142">
        <v>540207.18000000005</v>
      </c>
      <c r="M142">
        <v>520437</v>
      </c>
      <c r="N142">
        <v>537307</v>
      </c>
      <c r="O142">
        <v>501759</v>
      </c>
      <c r="P142">
        <v>522026.83</v>
      </c>
      <c r="Q142">
        <v>486146</v>
      </c>
      <c r="R142">
        <v>494868</v>
      </c>
      <c r="S142">
        <v>455484</v>
      </c>
      <c r="T142">
        <v>483555.64</v>
      </c>
      <c r="U142">
        <v>469753</v>
      </c>
      <c r="V142">
        <v>486169</v>
      </c>
      <c r="W142">
        <v>455673</v>
      </c>
      <c r="X142">
        <v>488245</v>
      </c>
      <c r="Y142">
        <v>455869</v>
      </c>
      <c r="Z142">
        <v>456188</v>
      </c>
      <c r="AA142">
        <v>424246.32</v>
      </c>
      <c r="AB142">
        <v>442683.43</v>
      </c>
      <c r="AC142">
        <v>396419.46</v>
      </c>
      <c r="AD142">
        <v>399635.71</v>
      </c>
      <c r="AE142">
        <v>375800.38</v>
      </c>
      <c r="AF142">
        <v>410917.7</v>
      </c>
      <c r="AG142">
        <v>369248.34</v>
      </c>
      <c r="AH142">
        <v>382597.43</v>
      </c>
      <c r="AI142">
        <v>359886.18</v>
      </c>
      <c r="AJ142">
        <v>387321.62</v>
      </c>
      <c r="AK142">
        <v>363662.76</v>
      </c>
      <c r="AL142">
        <v>356121.62</v>
      </c>
      <c r="AM142">
        <v>324233.28999999998</v>
      </c>
      <c r="AN142">
        <v>345758.57</v>
      </c>
      <c r="AO142">
        <v>312862</v>
      </c>
      <c r="AP142">
        <v>325268.65999999997</v>
      </c>
      <c r="AQ142">
        <v>296929.09000000003</v>
      </c>
      <c r="AR142">
        <v>329818.90999999997</v>
      </c>
      <c r="AS142">
        <v>303918.03999999998</v>
      </c>
      <c r="AT142">
        <v>310891.19</v>
      </c>
      <c r="AU142">
        <v>287142.78000000003</v>
      </c>
      <c r="AV142">
        <v>322845.59999999998</v>
      </c>
      <c r="AW142">
        <v>281936.57</v>
      </c>
      <c r="AX142">
        <v>287341</v>
      </c>
      <c r="AY142">
        <v>246509</v>
      </c>
      <c r="AZ142">
        <v>255238</v>
      </c>
      <c r="BA142">
        <v>212890</v>
      </c>
      <c r="BB142">
        <v>205358</v>
      </c>
      <c r="BC142">
        <v>183705</v>
      </c>
      <c r="BD142">
        <v>197158</v>
      </c>
      <c r="BE142">
        <v>195284</v>
      </c>
      <c r="BF142">
        <v>210367</v>
      </c>
      <c r="BG142">
        <v>202259</v>
      </c>
      <c r="BH142"/>
      <c r="BI142"/>
      <c r="BJ142"/>
      <c r="BK142"/>
      <c r="BL142"/>
      <c r="BM142"/>
      <c r="BN142"/>
      <c r="BO142"/>
      <c r="BP142"/>
      <c r="BQ142"/>
      <c r="BR142"/>
      <c r="BS142"/>
      <c r="BT142"/>
    </row>
    <row r="143" spans="1:72">
      <c r="A143" t="s">
        <v>704</v>
      </c>
      <c r="B143">
        <v>585142</v>
      </c>
      <c r="C143">
        <v>555892</v>
      </c>
      <c r="D143">
        <v>544591.64</v>
      </c>
      <c r="E143">
        <v>508235</v>
      </c>
      <c r="F143">
        <v>508171</v>
      </c>
      <c r="G143">
        <v>489462</v>
      </c>
      <c r="H143">
        <v>509345.62</v>
      </c>
      <c r="I143">
        <v>485866</v>
      </c>
      <c r="J143">
        <v>508136</v>
      </c>
      <c r="K143">
        <v>524077</v>
      </c>
      <c r="L143">
        <v>536440.24</v>
      </c>
      <c r="M143">
        <v>516735</v>
      </c>
      <c r="N143">
        <v>533770</v>
      </c>
      <c r="O143">
        <v>497853</v>
      </c>
      <c r="P143">
        <v>518847.17</v>
      </c>
      <c r="Q143">
        <v>482232</v>
      </c>
      <c r="R143">
        <v>491149</v>
      </c>
      <c r="S143">
        <v>451264</v>
      </c>
      <c r="T143">
        <v>480295.45</v>
      </c>
      <c r="U143">
        <v>465201</v>
      </c>
      <c r="V143">
        <v>481857</v>
      </c>
      <c r="W143">
        <v>451615</v>
      </c>
      <c r="X143">
        <v>484127</v>
      </c>
      <c r="Y143">
        <v>452745</v>
      </c>
      <c r="Z143">
        <v>454988</v>
      </c>
      <c r="AA143">
        <v>0</v>
      </c>
      <c r="AB143">
        <v>442683.43</v>
      </c>
      <c r="AC143">
        <v>396419.46</v>
      </c>
      <c r="AD143">
        <v>399635.71</v>
      </c>
      <c r="AE143">
        <v>375800.38</v>
      </c>
      <c r="AF143">
        <v>0</v>
      </c>
      <c r="AG143">
        <v>369248.34</v>
      </c>
      <c r="AH143">
        <v>382597.43</v>
      </c>
      <c r="AI143">
        <v>0</v>
      </c>
      <c r="AJ143">
        <v>387321.62</v>
      </c>
      <c r="AK143">
        <v>363662.76</v>
      </c>
      <c r="AL143">
        <v>356121.62</v>
      </c>
      <c r="AM143">
        <v>324233.28999999998</v>
      </c>
      <c r="AN143">
        <v>345758.57</v>
      </c>
      <c r="AO143">
        <v>312862</v>
      </c>
      <c r="AP143">
        <v>325268.65999999997</v>
      </c>
      <c r="AQ143">
        <v>296929.09000000003</v>
      </c>
      <c r="AR143">
        <v>329818.90999999997</v>
      </c>
      <c r="AS143">
        <v>303918.03999999998</v>
      </c>
      <c r="AT143">
        <v>310891.19</v>
      </c>
      <c r="AU143">
        <v>287142.78000000003</v>
      </c>
      <c r="AV143">
        <v>322845.59999999998</v>
      </c>
      <c r="AW143">
        <v>281936.57</v>
      </c>
      <c r="AX143">
        <v>287341</v>
      </c>
      <c r="AY143">
        <v>246509</v>
      </c>
      <c r="AZ143">
        <v>255238</v>
      </c>
      <c r="BA143">
        <v>212890</v>
      </c>
      <c r="BB143">
        <v>205358</v>
      </c>
      <c r="BC143">
        <v>183705</v>
      </c>
      <c r="BD143">
        <v>197158</v>
      </c>
      <c r="BE143">
        <v>195284</v>
      </c>
      <c r="BF143">
        <v>210367</v>
      </c>
      <c r="BG143">
        <v>202259</v>
      </c>
      <c r="BH143"/>
      <c r="BI143"/>
      <c r="BJ143"/>
      <c r="BK143"/>
      <c r="BL143"/>
      <c r="BM143"/>
      <c r="BN143"/>
      <c r="BO143"/>
      <c r="BP143"/>
      <c r="BQ143"/>
      <c r="BR143"/>
      <c r="BS143"/>
      <c r="BT143"/>
    </row>
    <row r="144" spans="1:72">
      <c r="A144" t="s">
        <v>2336</v>
      </c>
      <c r="B144">
        <v>0</v>
      </c>
      <c r="C144">
        <v>0</v>
      </c>
      <c r="D144">
        <v>0</v>
      </c>
      <c r="E144">
        <v>0</v>
      </c>
      <c r="F144">
        <v>0</v>
      </c>
      <c r="G144">
        <v>0</v>
      </c>
      <c r="H144">
        <v>4798.46</v>
      </c>
      <c r="I144">
        <v>4938</v>
      </c>
      <c r="J144">
        <v>4015</v>
      </c>
      <c r="K144">
        <v>3967</v>
      </c>
      <c r="L144">
        <v>3766.94</v>
      </c>
      <c r="M144">
        <v>3702</v>
      </c>
      <c r="N144">
        <v>3537</v>
      </c>
      <c r="O144">
        <v>3906</v>
      </c>
      <c r="P144">
        <v>3179.67</v>
      </c>
      <c r="Q144">
        <v>3914</v>
      </c>
      <c r="R144">
        <v>3719</v>
      </c>
      <c r="S144">
        <v>4220</v>
      </c>
      <c r="T144">
        <v>3260.18</v>
      </c>
      <c r="U144">
        <v>4552</v>
      </c>
      <c r="V144">
        <v>4312</v>
      </c>
      <c r="W144">
        <v>4058</v>
      </c>
      <c r="X144">
        <v>4118</v>
      </c>
      <c r="Y144">
        <v>3124</v>
      </c>
      <c r="Z144">
        <v>1200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row>
    <row r="145" spans="1:72">
      <c r="A145" t="s">
        <v>830</v>
      </c>
      <c r="B145">
        <v>5710</v>
      </c>
      <c r="C145">
        <v>5222</v>
      </c>
      <c r="D145">
        <v>3399.42</v>
      </c>
      <c r="E145">
        <v>5115</v>
      </c>
      <c r="F145">
        <v>4804</v>
      </c>
      <c r="G145">
        <v>6363</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c r="BI145"/>
      <c r="BJ145"/>
      <c r="BK145"/>
      <c r="BL145"/>
      <c r="BM145"/>
      <c r="BN145"/>
      <c r="BO145"/>
      <c r="BP145"/>
      <c r="BQ145"/>
      <c r="BR145"/>
      <c r="BS145"/>
      <c r="BT145"/>
    </row>
    <row r="146" spans="1:72">
      <c r="A146" t="s">
        <v>353</v>
      </c>
      <c r="B146">
        <v>150802</v>
      </c>
      <c r="C146">
        <v>138284</v>
      </c>
      <c r="D146">
        <v>163717.98000000001</v>
      </c>
      <c r="E146">
        <v>147725</v>
      </c>
      <c r="F146">
        <v>131309</v>
      </c>
      <c r="G146">
        <v>130825</v>
      </c>
      <c r="H146">
        <v>146105.22</v>
      </c>
      <c r="I146">
        <v>140261</v>
      </c>
      <c r="J146">
        <v>142614</v>
      </c>
      <c r="K146">
        <v>143136</v>
      </c>
      <c r="L146">
        <v>142192.12</v>
      </c>
      <c r="M146">
        <v>141146</v>
      </c>
      <c r="N146">
        <v>158579</v>
      </c>
      <c r="O146">
        <v>143094</v>
      </c>
      <c r="P146">
        <v>199571.31</v>
      </c>
      <c r="Q146">
        <v>174542</v>
      </c>
      <c r="R146">
        <v>176447</v>
      </c>
      <c r="S146">
        <v>164134</v>
      </c>
      <c r="T146">
        <v>175705.59</v>
      </c>
      <c r="U146">
        <v>167058</v>
      </c>
      <c r="V146">
        <v>164637</v>
      </c>
      <c r="W146">
        <v>158283</v>
      </c>
      <c r="X146">
        <v>186245</v>
      </c>
      <c r="Y146">
        <v>170760</v>
      </c>
      <c r="Z146">
        <v>184511</v>
      </c>
      <c r="AA146">
        <v>160202.26</v>
      </c>
      <c r="AB146">
        <v>151043.39000000001</v>
      </c>
      <c r="AC146">
        <v>155211.53</v>
      </c>
      <c r="AD146">
        <v>152208.19</v>
      </c>
      <c r="AE146">
        <v>145315.96</v>
      </c>
      <c r="AF146">
        <v>157318.68</v>
      </c>
      <c r="AG146">
        <v>139650.98000000001</v>
      </c>
      <c r="AH146">
        <v>137313.93</v>
      </c>
      <c r="AI146">
        <v>123738.49</v>
      </c>
      <c r="AJ146">
        <v>134919.37</v>
      </c>
      <c r="AK146">
        <v>107034.58</v>
      </c>
      <c r="AL146">
        <v>110227.71</v>
      </c>
      <c r="AM146">
        <v>100255.59</v>
      </c>
      <c r="AN146">
        <v>109459.95</v>
      </c>
      <c r="AO146">
        <v>104462.96</v>
      </c>
      <c r="AP146">
        <v>108112.31</v>
      </c>
      <c r="AQ146">
        <v>87933.72</v>
      </c>
      <c r="AR146">
        <v>112085.79</v>
      </c>
      <c r="AS146">
        <v>83601.95</v>
      </c>
      <c r="AT146">
        <v>77819.520000000004</v>
      </c>
      <c r="AU146">
        <v>74929.460000000006</v>
      </c>
      <c r="AV146">
        <v>80229.19</v>
      </c>
      <c r="AW146">
        <v>61898.94</v>
      </c>
      <c r="AX146">
        <v>65041</v>
      </c>
      <c r="AY146">
        <v>64334</v>
      </c>
      <c r="AZ146">
        <v>119457</v>
      </c>
      <c r="BA146">
        <v>60459</v>
      </c>
      <c r="BB146">
        <v>58320</v>
      </c>
      <c r="BC146">
        <v>61911</v>
      </c>
      <c r="BD146">
        <v>90965</v>
      </c>
      <c r="BE146">
        <v>75555</v>
      </c>
      <c r="BF146">
        <v>65421</v>
      </c>
      <c r="BG146">
        <v>60755</v>
      </c>
      <c r="BH146"/>
      <c r="BI146"/>
      <c r="BJ146"/>
      <c r="BK146"/>
      <c r="BL146"/>
      <c r="BM146"/>
      <c r="BN146"/>
      <c r="BO146"/>
      <c r="BP146"/>
      <c r="BQ146"/>
      <c r="BR146"/>
      <c r="BS146"/>
      <c r="BT146"/>
    </row>
    <row r="147" spans="1:72">
      <c r="A147" t="s">
        <v>354</v>
      </c>
      <c r="B147">
        <v>82437</v>
      </c>
      <c r="C147">
        <v>73279</v>
      </c>
      <c r="D147">
        <v>70928.19</v>
      </c>
      <c r="E147">
        <v>66743</v>
      </c>
      <c r="F147">
        <v>51670</v>
      </c>
      <c r="G147">
        <v>52855</v>
      </c>
      <c r="H147">
        <v>66897.25</v>
      </c>
      <c r="I147">
        <v>67604</v>
      </c>
      <c r="J147">
        <v>63931</v>
      </c>
      <c r="K147">
        <v>70990</v>
      </c>
      <c r="L147">
        <v>68135.06</v>
      </c>
      <c r="M147">
        <v>71815</v>
      </c>
      <c r="N147">
        <v>71682</v>
      </c>
      <c r="O147">
        <v>72157</v>
      </c>
      <c r="P147">
        <v>114940.6</v>
      </c>
      <c r="Q147">
        <v>103874</v>
      </c>
      <c r="R147">
        <v>105024</v>
      </c>
      <c r="S147">
        <v>99729</v>
      </c>
      <c r="T147">
        <v>97318.92</v>
      </c>
      <c r="U147">
        <v>107133</v>
      </c>
      <c r="V147">
        <v>104539</v>
      </c>
      <c r="W147">
        <v>99751</v>
      </c>
      <c r="X147">
        <v>97072</v>
      </c>
      <c r="Y147">
        <v>93982</v>
      </c>
      <c r="Z147">
        <v>101363</v>
      </c>
      <c r="AA147">
        <v>86025.69</v>
      </c>
      <c r="AB147">
        <v>61765.32</v>
      </c>
      <c r="AC147">
        <v>83006.25</v>
      </c>
      <c r="AD147">
        <v>80815.649999999994</v>
      </c>
      <c r="AE147">
        <v>72896.429999999993</v>
      </c>
      <c r="AF147">
        <v>80102.22</v>
      </c>
      <c r="AG147">
        <v>87472.19</v>
      </c>
      <c r="AH147">
        <v>60206.18</v>
      </c>
      <c r="AI147">
        <v>47568.03</v>
      </c>
      <c r="AJ147">
        <v>51194.69</v>
      </c>
      <c r="AK147">
        <v>51486.51</v>
      </c>
      <c r="AL147">
        <v>51439.47</v>
      </c>
      <c r="AM147">
        <v>41576.75</v>
      </c>
      <c r="AN147">
        <v>49739.09</v>
      </c>
      <c r="AO147">
        <v>47988.9</v>
      </c>
      <c r="AP147">
        <v>48651.47</v>
      </c>
      <c r="AQ147">
        <v>38760.44</v>
      </c>
      <c r="AR147">
        <v>56536.87</v>
      </c>
      <c r="AS147">
        <v>36390.15</v>
      </c>
      <c r="AT147">
        <v>32858.44</v>
      </c>
      <c r="AU147">
        <v>31143.65</v>
      </c>
      <c r="AV147">
        <v>38214.28</v>
      </c>
      <c r="AW147">
        <v>32393.93</v>
      </c>
      <c r="AX147">
        <v>25906</v>
      </c>
      <c r="AY147">
        <v>37866</v>
      </c>
      <c r="AZ147">
        <v>43309</v>
      </c>
      <c r="BA147">
        <v>36214</v>
      </c>
      <c r="BB147">
        <v>32927</v>
      </c>
      <c r="BC147">
        <v>0</v>
      </c>
      <c r="BD147">
        <v>0</v>
      </c>
      <c r="BE147">
        <v>0</v>
      </c>
      <c r="BF147">
        <v>0</v>
      </c>
      <c r="BG147">
        <v>0</v>
      </c>
      <c r="BH147"/>
      <c r="BI147"/>
      <c r="BJ147"/>
      <c r="BK147"/>
      <c r="BL147"/>
      <c r="BM147"/>
      <c r="BN147"/>
      <c r="BO147"/>
      <c r="BP147"/>
      <c r="BQ147"/>
      <c r="BR147"/>
      <c r="BS147"/>
      <c r="BT147"/>
    </row>
    <row r="148" spans="1:72">
      <c r="A148" t="s">
        <v>355</v>
      </c>
      <c r="B148">
        <v>68365</v>
      </c>
      <c r="C148">
        <v>65005</v>
      </c>
      <c r="D148">
        <v>92789.8</v>
      </c>
      <c r="E148">
        <v>80982</v>
      </c>
      <c r="F148">
        <v>79639</v>
      </c>
      <c r="G148">
        <v>77970</v>
      </c>
      <c r="H148">
        <v>79207.97</v>
      </c>
      <c r="I148">
        <v>72657</v>
      </c>
      <c r="J148">
        <v>78683</v>
      </c>
      <c r="K148">
        <v>72146</v>
      </c>
      <c r="L148">
        <v>74057.06</v>
      </c>
      <c r="M148">
        <v>69331</v>
      </c>
      <c r="N148">
        <v>86897</v>
      </c>
      <c r="O148">
        <v>70937</v>
      </c>
      <c r="P148">
        <v>84630.71</v>
      </c>
      <c r="Q148">
        <v>70668</v>
      </c>
      <c r="R148">
        <v>71423</v>
      </c>
      <c r="S148">
        <v>64405</v>
      </c>
      <c r="T148">
        <v>78386.67</v>
      </c>
      <c r="U148">
        <v>59925</v>
      </c>
      <c r="V148">
        <v>60098</v>
      </c>
      <c r="W148">
        <v>58532</v>
      </c>
      <c r="X148">
        <v>89173</v>
      </c>
      <c r="Y148">
        <v>76778</v>
      </c>
      <c r="Z148">
        <v>83148</v>
      </c>
      <c r="AA148">
        <v>74176.570000000007</v>
      </c>
      <c r="AB148">
        <v>89278.080000000002</v>
      </c>
      <c r="AC148">
        <v>72205.279999999999</v>
      </c>
      <c r="AD148">
        <v>71392.539999999994</v>
      </c>
      <c r="AE148">
        <v>72419.53</v>
      </c>
      <c r="AF148">
        <v>77216.47</v>
      </c>
      <c r="AG148">
        <v>52178.79</v>
      </c>
      <c r="AH148">
        <v>77107.75</v>
      </c>
      <c r="AI148">
        <v>76170.47</v>
      </c>
      <c r="AJ148">
        <v>83724.67</v>
      </c>
      <c r="AK148">
        <v>55548.07</v>
      </c>
      <c r="AL148">
        <v>58788.24</v>
      </c>
      <c r="AM148">
        <v>58678.84</v>
      </c>
      <c r="AN148">
        <v>59720.86</v>
      </c>
      <c r="AO148">
        <v>56474.06</v>
      </c>
      <c r="AP148">
        <v>59460.84</v>
      </c>
      <c r="AQ148">
        <v>49173.279999999999</v>
      </c>
      <c r="AR148">
        <v>55548.92</v>
      </c>
      <c r="AS148">
        <v>47211.8</v>
      </c>
      <c r="AT148">
        <v>44961.08</v>
      </c>
      <c r="AU148">
        <v>43785.82</v>
      </c>
      <c r="AV148">
        <v>42014.92</v>
      </c>
      <c r="AW148">
        <v>29505.01</v>
      </c>
      <c r="AX148">
        <v>39135</v>
      </c>
      <c r="AY148">
        <v>26468</v>
      </c>
      <c r="AZ148">
        <v>76148</v>
      </c>
      <c r="BA148">
        <v>24245</v>
      </c>
      <c r="BB148">
        <v>25393</v>
      </c>
      <c r="BC148">
        <v>0</v>
      </c>
      <c r="BD148">
        <v>0</v>
      </c>
      <c r="BE148">
        <v>0</v>
      </c>
      <c r="BF148">
        <v>0</v>
      </c>
      <c r="BG148">
        <v>0</v>
      </c>
      <c r="BH148"/>
      <c r="BI148"/>
      <c r="BJ148"/>
      <c r="BK148"/>
      <c r="BL148"/>
      <c r="BM148"/>
      <c r="BN148"/>
      <c r="BO148"/>
      <c r="BP148"/>
      <c r="BQ148"/>
      <c r="BR148"/>
      <c r="BS148"/>
      <c r="BT148"/>
    </row>
    <row r="149" spans="1:72">
      <c r="A149" t="s">
        <v>356</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11200.43</v>
      </c>
      <c r="AW149">
        <v>11394.6</v>
      </c>
      <c r="AX149">
        <v>0</v>
      </c>
      <c r="AY149">
        <v>12786</v>
      </c>
      <c r="AZ149">
        <v>0</v>
      </c>
      <c r="BA149">
        <v>12562</v>
      </c>
      <c r="BB149">
        <v>12680</v>
      </c>
      <c r="BC149">
        <v>0</v>
      </c>
      <c r="BD149">
        <v>0</v>
      </c>
      <c r="BE149">
        <v>0</v>
      </c>
      <c r="BF149">
        <v>0</v>
      </c>
      <c r="BG149">
        <v>0</v>
      </c>
      <c r="BH149"/>
      <c r="BI149"/>
      <c r="BJ149"/>
      <c r="BK149"/>
      <c r="BL149"/>
      <c r="BM149"/>
      <c r="BN149"/>
      <c r="BO149"/>
      <c r="BP149"/>
      <c r="BQ149"/>
      <c r="BR149"/>
      <c r="BS149"/>
      <c r="BT149"/>
    </row>
    <row r="150" spans="1:72">
      <c r="A150" t="s">
        <v>388</v>
      </c>
      <c r="B150">
        <v>0</v>
      </c>
      <c r="C150">
        <v>0</v>
      </c>
      <c r="D150">
        <v>0</v>
      </c>
      <c r="E150">
        <v>0</v>
      </c>
      <c r="F150">
        <v>0</v>
      </c>
      <c r="G150">
        <v>0</v>
      </c>
      <c r="H150">
        <v>0</v>
      </c>
      <c r="I150">
        <v>0</v>
      </c>
      <c r="J150">
        <v>0</v>
      </c>
      <c r="K150">
        <v>0</v>
      </c>
      <c r="L150">
        <v>0</v>
      </c>
      <c r="M150">
        <v>0</v>
      </c>
      <c r="N150">
        <v>0</v>
      </c>
      <c r="O150">
        <v>0</v>
      </c>
      <c r="P150">
        <v>0</v>
      </c>
      <c r="Q150">
        <v>0</v>
      </c>
      <c r="R150">
        <v>0</v>
      </c>
      <c r="S150">
        <v>0</v>
      </c>
      <c r="T150">
        <v>-8139.8</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4000</v>
      </c>
      <c r="BA150">
        <v>0</v>
      </c>
      <c r="BB150">
        <v>2600</v>
      </c>
      <c r="BC150">
        <v>0</v>
      </c>
      <c r="BD150">
        <v>0</v>
      </c>
      <c r="BE150">
        <v>0</v>
      </c>
      <c r="BF150">
        <v>0</v>
      </c>
      <c r="BG150">
        <v>0</v>
      </c>
      <c r="BH150"/>
      <c r="BI150"/>
      <c r="BJ150"/>
      <c r="BK150"/>
      <c r="BL150"/>
      <c r="BM150"/>
      <c r="BN150"/>
      <c r="BO150"/>
      <c r="BP150"/>
      <c r="BQ150"/>
      <c r="BR150"/>
      <c r="BS150"/>
      <c r="BT150"/>
    </row>
    <row r="151" spans="1:72">
      <c r="A151" t="s">
        <v>2410</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-8214</v>
      </c>
      <c r="X151">
        <v>0</v>
      </c>
      <c r="Y151">
        <v>9994</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row>
    <row r="152" spans="1:72">
      <c r="A152" t="s">
        <v>705</v>
      </c>
      <c r="B152">
        <v>0</v>
      </c>
      <c r="C152">
        <v>0</v>
      </c>
      <c r="D152">
        <v>0</v>
      </c>
      <c r="E152">
        <v>0</v>
      </c>
      <c r="F152">
        <v>0</v>
      </c>
      <c r="G152">
        <v>0</v>
      </c>
      <c r="H152">
        <v>1859.25</v>
      </c>
      <c r="I152">
        <v>0</v>
      </c>
      <c r="J152">
        <v>0</v>
      </c>
      <c r="K152">
        <v>5719</v>
      </c>
      <c r="L152">
        <v>-10155.530000000001</v>
      </c>
      <c r="M152">
        <v>21357</v>
      </c>
      <c r="N152">
        <v>1218</v>
      </c>
      <c r="O152">
        <v>0</v>
      </c>
      <c r="P152">
        <v>0</v>
      </c>
      <c r="Q152">
        <v>0</v>
      </c>
      <c r="R152">
        <v>0</v>
      </c>
      <c r="S152">
        <v>0</v>
      </c>
      <c r="T152">
        <v>0</v>
      </c>
      <c r="U152">
        <v>0</v>
      </c>
      <c r="V152">
        <v>0</v>
      </c>
      <c r="W152">
        <v>0</v>
      </c>
      <c r="X152">
        <v>0</v>
      </c>
      <c r="Y152">
        <v>0</v>
      </c>
      <c r="Z152">
        <v>0</v>
      </c>
      <c r="AA152">
        <v>0</v>
      </c>
      <c r="AB152">
        <v>0</v>
      </c>
      <c r="AC152">
        <v>0</v>
      </c>
      <c r="AD152">
        <v>0</v>
      </c>
      <c r="AE152">
        <v>0</v>
      </c>
      <c r="AF152">
        <v>0</v>
      </c>
      <c r="AG152">
        <v>405.18</v>
      </c>
      <c r="AH152">
        <v>50.17</v>
      </c>
      <c r="AI152">
        <v>305.37</v>
      </c>
      <c r="AJ152">
        <v>0</v>
      </c>
      <c r="AK152">
        <v>0</v>
      </c>
      <c r="AL152">
        <v>0</v>
      </c>
      <c r="AM152">
        <v>126.23</v>
      </c>
      <c r="AN152">
        <v>0</v>
      </c>
      <c r="AO152">
        <v>0</v>
      </c>
      <c r="AP152">
        <v>0</v>
      </c>
      <c r="AQ152">
        <v>845.81</v>
      </c>
      <c r="AR152">
        <v>1032.6500000000001</v>
      </c>
      <c r="AS152">
        <v>0</v>
      </c>
      <c r="AT152">
        <v>0</v>
      </c>
      <c r="AU152">
        <v>0</v>
      </c>
      <c r="AV152">
        <v>0</v>
      </c>
      <c r="AW152">
        <v>0</v>
      </c>
      <c r="AX152">
        <v>0</v>
      </c>
      <c r="AY152">
        <v>0</v>
      </c>
      <c r="AZ152">
        <v>0</v>
      </c>
      <c r="BA152">
        <v>0</v>
      </c>
      <c r="BB152">
        <v>0</v>
      </c>
      <c r="BC152">
        <v>0</v>
      </c>
      <c r="BD152">
        <v>0</v>
      </c>
      <c r="BE152">
        <v>0</v>
      </c>
      <c r="BF152">
        <v>0</v>
      </c>
      <c r="BG152">
        <v>0</v>
      </c>
      <c r="BH152"/>
      <c r="BI152"/>
      <c r="BJ152"/>
      <c r="BK152"/>
      <c r="BL152"/>
      <c r="BM152"/>
      <c r="BN152"/>
      <c r="BO152"/>
      <c r="BP152"/>
      <c r="BQ152"/>
      <c r="BR152"/>
      <c r="BS152"/>
      <c r="BT152"/>
    </row>
    <row r="153" spans="1:72">
      <c r="A153" t="s">
        <v>535</v>
      </c>
      <c r="B153">
        <v>741654</v>
      </c>
      <c r="C153">
        <v>699398</v>
      </c>
      <c r="D153">
        <v>711709.04</v>
      </c>
      <c r="E153">
        <v>661075</v>
      </c>
      <c r="F153">
        <v>644284</v>
      </c>
      <c r="G153">
        <v>626650</v>
      </c>
      <c r="H153">
        <v>667686.28</v>
      </c>
      <c r="I153">
        <v>631065</v>
      </c>
      <c r="J153">
        <v>654765</v>
      </c>
      <c r="K153">
        <v>676899</v>
      </c>
      <c r="L153">
        <v>672243.78</v>
      </c>
      <c r="M153">
        <v>682940</v>
      </c>
      <c r="N153">
        <v>697104</v>
      </c>
      <c r="O153">
        <v>644853</v>
      </c>
      <c r="P153">
        <v>721598.15</v>
      </c>
      <c r="Q153">
        <v>660688</v>
      </c>
      <c r="R153">
        <v>671315</v>
      </c>
      <c r="S153">
        <v>619618</v>
      </c>
      <c r="T153">
        <v>626702.04</v>
      </c>
      <c r="U153">
        <v>636811</v>
      </c>
      <c r="V153">
        <v>650806</v>
      </c>
      <c r="W153">
        <v>605742</v>
      </c>
      <c r="X153">
        <v>675835</v>
      </c>
      <c r="Y153">
        <v>636623</v>
      </c>
      <c r="Z153">
        <v>640699</v>
      </c>
      <c r="AA153">
        <v>584448.57999999996</v>
      </c>
      <c r="AB153">
        <v>593726.84</v>
      </c>
      <c r="AC153">
        <v>551630.98</v>
      </c>
      <c r="AD153">
        <v>551843.89</v>
      </c>
      <c r="AE153">
        <v>521116.34</v>
      </c>
      <c r="AF153">
        <v>567475.66</v>
      </c>
      <c r="AG153">
        <v>509304.49</v>
      </c>
      <c r="AH153">
        <v>519961.53</v>
      </c>
      <c r="AI153">
        <v>483930.04</v>
      </c>
      <c r="AJ153">
        <v>522240.98</v>
      </c>
      <c r="AK153">
        <v>470697.34</v>
      </c>
      <c r="AL153">
        <v>466349.33</v>
      </c>
      <c r="AM153">
        <v>424615.11</v>
      </c>
      <c r="AN153">
        <v>455218.51</v>
      </c>
      <c r="AO153">
        <v>417324.96</v>
      </c>
      <c r="AP153">
        <v>433380.97</v>
      </c>
      <c r="AQ153">
        <v>385708.61</v>
      </c>
      <c r="AR153">
        <v>446035.3</v>
      </c>
      <c r="AS153">
        <v>387519.98</v>
      </c>
      <c r="AT153">
        <v>388710.71</v>
      </c>
      <c r="AU153">
        <v>362072.24</v>
      </c>
      <c r="AV153">
        <v>414275.22</v>
      </c>
      <c r="AW153">
        <v>355230.11</v>
      </c>
      <c r="AX153">
        <v>352382</v>
      </c>
      <c r="AY153">
        <v>323629</v>
      </c>
      <c r="AZ153">
        <v>342465</v>
      </c>
      <c r="BA153">
        <v>285911</v>
      </c>
      <c r="BB153">
        <v>278958</v>
      </c>
      <c r="BC153">
        <v>245616</v>
      </c>
      <c r="BD153">
        <v>288123</v>
      </c>
      <c r="BE153">
        <v>270839</v>
      </c>
      <c r="BF153">
        <v>275788</v>
      </c>
      <c r="BG153">
        <v>263014</v>
      </c>
      <c r="BH153"/>
      <c r="BI153"/>
      <c r="BJ153"/>
      <c r="BK153"/>
      <c r="BL153"/>
      <c r="BM153"/>
      <c r="BN153"/>
      <c r="BO153"/>
      <c r="BP153"/>
      <c r="BQ153"/>
      <c r="BR153"/>
      <c r="BS153"/>
      <c r="BT153"/>
    </row>
    <row r="154" spans="1:72">
      <c r="A154" t="s">
        <v>357</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-0.06</v>
      </c>
      <c r="AW154">
        <v>2.34</v>
      </c>
      <c r="AX154">
        <v>2</v>
      </c>
      <c r="AY154">
        <v>2</v>
      </c>
      <c r="AZ154">
        <v>-437</v>
      </c>
      <c r="BA154">
        <v>-2788</v>
      </c>
      <c r="BB154">
        <v>-10554</v>
      </c>
      <c r="BC154">
        <v>-2545</v>
      </c>
      <c r="BD154">
        <v>-16</v>
      </c>
      <c r="BE154">
        <v>-47</v>
      </c>
      <c r="BF154">
        <v>-43</v>
      </c>
      <c r="BG154">
        <v>-423</v>
      </c>
      <c r="BH154"/>
      <c r="BI154"/>
      <c r="BJ154"/>
      <c r="BK154"/>
      <c r="BL154"/>
      <c r="BM154"/>
      <c r="BN154"/>
      <c r="BO154"/>
      <c r="BP154"/>
      <c r="BQ154"/>
      <c r="BR154"/>
      <c r="BS154"/>
      <c r="BT154"/>
    </row>
    <row r="155" spans="1:72">
      <c r="A155" t="s">
        <v>358</v>
      </c>
      <c r="B155">
        <v>22657</v>
      </c>
      <c r="C155">
        <v>-19078</v>
      </c>
      <c r="D155">
        <v>39409.24</v>
      </c>
      <c r="E155">
        <v>-18047</v>
      </c>
      <c r="F155">
        <v>6402</v>
      </c>
      <c r="G155">
        <v>0</v>
      </c>
      <c r="H155">
        <v>-391.5</v>
      </c>
      <c r="I155">
        <v>0</v>
      </c>
      <c r="J155">
        <v>0</v>
      </c>
      <c r="K155">
        <v>0</v>
      </c>
      <c r="L155">
        <v>0</v>
      </c>
      <c r="M155">
        <v>0</v>
      </c>
      <c r="N155">
        <v>0</v>
      </c>
      <c r="O155">
        <v>0</v>
      </c>
      <c r="P155">
        <v>5561.6</v>
      </c>
      <c r="Q155">
        <v>0</v>
      </c>
      <c r="R155">
        <v>22246</v>
      </c>
      <c r="S155">
        <v>0</v>
      </c>
      <c r="T155">
        <v>321.07</v>
      </c>
      <c r="U155">
        <v>0</v>
      </c>
      <c r="V155">
        <v>0</v>
      </c>
      <c r="W155">
        <v>214</v>
      </c>
      <c r="X155">
        <v>9170</v>
      </c>
      <c r="Y155">
        <v>0</v>
      </c>
      <c r="Z155">
        <v>6954</v>
      </c>
      <c r="AA155">
        <v>0</v>
      </c>
      <c r="AB155">
        <v>0</v>
      </c>
      <c r="AC155">
        <v>3117.13</v>
      </c>
      <c r="AD155">
        <v>0</v>
      </c>
      <c r="AE155">
        <v>0</v>
      </c>
      <c r="AF155">
        <v>0</v>
      </c>
      <c r="AG155">
        <v>0</v>
      </c>
      <c r="AH155">
        <v>0</v>
      </c>
      <c r="AI155">
        <v>0</v>
      </c>
      <c r="AJ155">
        <v>0</v>
      </c>
      <c r="AK155">
        <v>0</v>
      </c>
      <c r="AL155">
        <v>0</v>
      </c>
      <c r="AM155">
        <v>0</v>
      </c>
      <c r="AN155">
        <v>0</v>
      </c>
      <c r="AO155">
        <v>0</v>
      </c>
      <c r="AP155">
        <v>0</v>
      </c>
      <c r="AQ155">
        <v>0</v>
      </c>
      <c r="AR155">
        <v>0</v>
      </c>
      <c r="AS155">
        <v>515.48</v>
      </c>
      <c r="AT155">
        <v>468.82</v>
      </c>
      <c r="AU155">
        <v>38.979999999999997</v>
      </c>
      <c r="AV155">
        <v>7035.96</v>
      </c>
      <c r="AW155">
        <v>-1424.69</v>
      </c>
      <c r="AX155">
        <v>4234</v>
      </c>
      <c r="AY155">
        <v>-547</v>
      </c>
      <c r="AZ155">
        <v>-7179</v>
      </c>
      <c r="BA155">
        <v>-58</v>
      </c>
      <c r="BB155">
        <v>-402</v>
      </c>
      <c r="BC155">
        <v>-3768</v>
      </c>
      <c r="BD155">
        <v>21105</v>
      </c>
      <c r="BE155">
        <v>618</v>
      </c>
      <c r="BF155">
        <v>829</v>
      </c>
      <c r="BG155">
        <v>-504</v>
      </c>
      <c r="BH155"/>
      <c r="BI155"/>
      <c r="BJ155"/>
      <c r="BK155"/>
      <c r="BL155"/>
      <c r="BM155"/>
      <c r="BN155"/>
      <c r="BO155"/>
      <c r="BP155"/>
      <c r="BQ155"/>
      <c r="BR155"/>
      <c r="BS155"/>
      <c r="BT155"/>
    </row>
    <row r="156" spans="1:72">
      <c r="A156" t="s">
        <v>536</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515.48</v>
      </c>
      <c r="AT156">
        <v>468.82</v>
      </c>
      <c r="AU156">
        <v>38.979999999999997</v>
      </c>
      <c r="AV156">
        <v>1758.4</v>
      </c>
      <c r="AW156">
        <v>-1424.69</v>
      </c>
      <c r="AX156">
        <v>-2034</v>
      </c>
      <c r="AY156">
        <v>-547</v>
      </c>
      <c r="AZ156">
        <v>-21</v>
      </c>
      <c r="BA156">
        <v>-58</v>
      </c>
      <c r="BB156">
        <v>-444</v>
      </c>
      <c r="BC156">
        <v>169</v>
      </c>
      <c r="BD156">
        <v>342</v>
      </c>
      <c r="BE156">
        <v>618</v>
      </c>
      <c r="BF156">
        <v>829</v>
      </c>
      <c r="BG156">
        <v>-504</v>
      </c>
      <c r="BH156"/>
      <c r="BI156"/>
      <c r="BJ156"/>
      <c r="BK156"/>
      <c r="BL156"/>
      <c r="BM156"/>
      <c r="BN156"/>
      <c r="BO156"/>
      <c r="BP156"/>
      <c r="BQ156"/>
      <c r="BR156"/>
      <c r="BS156"/>
      <c r="BT156"/>
    </row>
    <row r="157" spans="1:72">
      <c r="A157" t="s">
        <v>2411</v>
      </c>
      <c r="B157">
        <v>0</v>
      </c>
      <c r="C157">
        <v>0</v>
      </c>
      <c r="D157">
        <v>0</v>
      </c>
      <c r="E157">
        <v>0</v>
      </c>
      <c r="F157">
        <v>0</v>
      </c>
      <c r="G157">
        <v>0</v>
      </c>
      <c r="H157">
        <v>0</v>
      </c>
      <c r="I157">
        <v>0</v>
      </c>
      <c r="J157">
        <v>0</v>
      </c>
      <c r="K157">
        <v>0</v>
      </c>
      <c r="L157">
        <v>0</v>
      </c>
      <c r="M157">
        <v>0</v>
      </c>
      <c r="N157">
        <v>0</v>
      </c>
      <c r="O157">
        <v>0</v>
      </c>
      <c r="P157">
        <v>5561.6</v>
      </c>
      <c r="Q157">
        <v>0</v>
      </c>
      <c r="R157">
        <v>22246</v>
      </c>
      <c r="S157">
        <v>0</v>
      </c>
      <c r="T157">
        <v>321.07</v>
      </c>
      <c r="U157">
        <v>0</v>
      </c>
      <c r="V157">
        <v>0</v>
      </c>
      <c r="W157">
        <v>214</v>
      </c>
      <c r="X157">
        <v>9170</v>
      </c>
      <c r="Y157">
        <v>0</v>
      </c>
      <c r="Z157">
        <v>0</v>
      </c>
      <c r="AA157">
        <v>0</v>
      </c>
      <c r="AB157">
        <v>0</v>
      </c>
      <c r="AC157">
        <v>3117.13</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5411</v>
      </c>
      <c r="AY157">
        <v>0</v>
      </c>
      <c r="AZ157">
        <v>0</v>
      </c>
      <c r="BA157">
        <v>0</v>
      </c>
      <c r="BB157">
        <v>0</v>
      </c>
      <c r="BC157">
        <v>0</v>
      </c>
      <c r="BD157">
        <v>0</v>
      </c>
      <c r="BE157">
        <v>0</v>
      </c>
      <c r="BF157">
        <v>0</v>
      </c>
      <c r="BG157">
        <v>0</v>
      </c>
      <c r="BH157"/>
      <c r="BI157"/>
      <c r="BJ157"/>
      <c r="BK157"/>
      <c r="BL157"/>
      <c r="BM157"/>
      <c r="BN157"/>
      <c r="BO157"/>
      <c r="BP157"/>
      <c r="BQ157"/>
      <c r="BR157"/>
      <c r="BS157"/>
      <c r="BT157"/>
    </row>
    <row r="158" spans="1:72">
      <c r="A158" t="s">
        <v>2412</v>
      </c>
      <c r="B158">
        <v>22657</v>
      </c>
      <c r="C158">
        <v>-19078</v>
      </c>
      <c r="D158">
        <v>39409.24</v>
      </c>
      <c r="E158">
        <v>-18047</v>
      </c>
      <c r="F158">
        <v>6402</v>
      </c>
      <c r="G158">
        <v>0</v>
      </c>
      <c r="H158">
        <v>-391.5</v>
      </c>
      <c r="I158">
        <v>0</v>
      </c>
      <c r="J158">
        <v>0</v>
      </c>
      <c r="K158">
        <v>0</v>
      </c>
      <c r="L158">
        <v>0</v>
      </c>
      <c r="M158">
        <v>0</v>
      </c>
      <c r="N158">
        <v>0</v>
      </c>
      <c r="O158">
        <v>0</v>
      </c>
      <c r="P158">
        <v>0</v>
      </c>
      <c r="Q158">
        <v>0</v>
      </c>
      <c r="R158">
        <v>0</v>
      </c>
      <c r="S158">
        <v>0</v>
      </c>
      <c r="T158">
        <v>0</v>
      </c>
      <c r="U158">
        <v>0</v>
      </c>
      <c r="V158">
        <v>0</v>
      </c>
      <c r="W158">
        <v>0</v>
      </c>
      <c r="X158">
        <v>0</v>
      </c>
      <c r="Y158">
        <v>0</v>
      </c>
      <c r="Z158">
        <v>6954</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c r="BI158"/>
      <c r="BJ158"/>
      <c r="BK158"/>
      <c r="BL158"/>
      <c r="BM158"/>
      <c r="BN158"/>
      <c r="BO158"/>
      <c r="BP158"/>
      <c r="BQ158"/>
      <c r="BR158"/>
      <c r="BS158"/>
      <c r="BT158"/>
    </row>
    <row r="159" spans="1:72">
      <c r="A159" t="s">
        <v>706</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5277.56</v>
      </c>
      <c r="AW159">
        <v>0</v>
      </c>
      <c r="AX159">
        <v>857</v>
      </c>
      <c r="AY159">
        <v>0</v>
      </c>
      <c r="AZ159">
        <v>-7158</v>
      </c>
      <c r="BA159">
        <v>0</v>
      </c>
      <c r="BB159">
        <v>42</v>
      </c>
      <c r="BC159">
        <v>-3937</v>
      </c>
      <c r="BD159">
        <v>5190.75</v>
      </c>
      <c r="BE159">
        <v>0</v>
      </c>
      <c r="BF159">
        <v>0</v>
      </c>
      <c r="BG159">
        <v>0</v>
      </c>
      <c r="BH159"/>
      <c r="BI159"/>
      <c r="BJ159"/>
      <c r="BK159"/>
      <c r="BL159"/>
      <c r="BM159"/>
      <c r="BN159"/>
      <c r="BO159"/>
      <c r="BP159"/>
      <c r="BQ159"/>
      <c r="BR159"/>
      <c r="BS159"/>
      <c r="BT159"/>
    </row>
    <row r="160" spans="1:72">
      <c r="A160" t="s">
        <v>538</v>
      </c>
      <c r="B160">
        <v>60351</v>
      </c>
      <c r="C160">
        <v>37919</v>
      </c>
      <c r="D160">
        <v>75686.69</v>
      </c>
      <c r="E160">
        <v>20215</v>
      </c>
      <c r="F160">
        <v>61322</v>
      </c>
      <c r="G160">
        <v>47511</v>
      </c>
      <c r="H160">
        <v>19329.13</v>
      </c>
      <c r="I160">
        <v>53671</v>
      </c>
      <c r="J160">
        <v>45149</v>
      </c>
      <c r="K160">
        <v>49509</v>
      </c>
      <c r="L160">
        <v>72746.78</v>
      </c>
      <c r="M160">
        <v>14009</v>
      </c>
      <c r="N160">
        <v>31694</v>
      </c>
      <c r="O160">
        <v>51772</v>
      </c>
      <c r="P160">
        <v>44216.73</v>
      </c>
      <c r="Q160">
        <v>63420</v>
      </c>
      <c r="R160">
        <v>94452</v>
      </c>
      <c r="S160">
        <v>76852</v>
      </c>
      <c r="T160">
        <v>59101.21</v>
      </c>
      <c r="U160">
        <v>53881</v>
      </c>
      <c r="V160">
        <v>54904</v>
      </c>
      <c r="W160">
        <v>47975</v>
      </c>
      <c r="X160">
        <v>72889</v>
      </c>
      <c r="Y160">
        <v>21850</v>
      </c>
      <c r="Z160">
        <v>31139</v>
      </c>
      <c r="AA160">
        <v>48018.080000000002</v>
      </c>
      <c r="AB160">
        <v>54453.85</v>
      </c>
      <c r="AC160">
        <v>40394.29</v>
      </c>
      <c r="AD160">
        <v>35147.89</v>
      </c>
      <c r="AE160">
        <v>46093.34</v>
      </c>
      <c r="AF160">
        <v>45299.19</v>
      </c>
      <c r="AG160">
        <v>34757.99</v>
      </c>
      <c r="AH160">
        <v>32631.75</v>
      </c>
      <c r="AI160">
        <v>42229.16</v>
      </c>
      <c r="AJ160">
        <v>35780.160000000003</v>
      </c>
      <c r="AK160">
        <v>32240.68</v>
      </c>
      <c r="AL160">
        <v>30144.49</v>
      </c>
      <c r="AM160">
        <v>37288.589999999997</v>
      </c>
      <c r="AN160">
        <v>40074.61</v>
      </c>
      <c r="AO160">
        <v>39816.43</v>
      </c>
      <c r="AP160">
        <v>29517.279999999999</v>
      </c>
      <c r="AQ160">
        <v>45458.44</v>
      </c>
      <c r="AR160">
        <v>34286.29</v>
      </c>
      <c r="AS160">
        <v>28036.23</v>
      </c>
      <c r="AT160">
        <v>30636.49</v>
      </c>
      <c r="AU160">
        <v>22835.22</v>
      </c>
      <c r="AV160">
        <v>30043.47</v>
      </c>
      <c r="AW160">
        <v>22925.74</v>
      </c>
      <c r="AX160">
        <v>18986</v>
      </c>
      <c r="AY160">
        <v>22725</v>
      </c>
      <c r="AZ160">
        <v>14935</v>
      </c>
      <c r="BA160">
        <v>17729</v>
      </c>
      <c r="BB160">
        <v>17933</v>
      </c>
      <c r="BC160">
        <v>26840</v>
      </c>
      <c r="BD160">
        <v>7907</v>
      </c>
      <c r="BE160">
        <v>20962</v>
      </c>
      <c r="BF160">
        <v>15412</v>
      </c>
      <c r="BG160">
        <v>14464</v>
      </c>
      <c r="BH160"/>
      <c r="BI160"/>
      <c r="BJ160"/>
      <c r="BK160"/>
      <c r="BL160"/>
      <c r="BM160"/>
      <c r="BN160"/>
      <c r="BO160"/>
      <c r="BP160"/>
      <c r="BQ160"/>
      <c r="BR160"/>
      <c r="BS160"/>
      <c r="BT160"/>
    </row>
    <row r="161" spans="1:72">
      <c r="A161" t="s">
        <v>359</v>
      </c>
      <c r="B161">
        <v>7078</v>
      </c>
      <c r="C161">
        <v>7287</v>
      </c>
      <c r="D161">
        <v>7417.63</v>
      </c>
      <c r="E161">
        <v>7630</v>
      </c>
      <c r="F161">
        <v>7600</v>
      </c>
      <c r="G161">
        <v>7682</v>
      </c>
      <c r="H161">
        <v>7508.7</v>
      </c>
      <c r="I161">
        <v>7636</v>
      </c>
      <c r="J161">
        <v>8145</v>
      </c>
      <c r="K161">
        <v>9229</v>
      </c>
      <c r="L161">
        <v>8462.91</v>
      </c>
      <c r="M161">
        <v>8705</v>
      </c>
      <c r="N161">
        <v>8544</v>
      </c>
      <c r="O161">
        <v>8015</v>
      </c>
      <c r="P161">
        <v>8177.17</v>
      </c>
      <c r="Q161">
        <v>8649</v>
      </c>
      <c r="R161">
        <v>9834</v>
      </c>
      <c r="S161">
        <v>10121</v>
      </c>
      <c r="T161">
        <v>10487.39</v>
      </c>
      <c r="U161">
        <v>10748</v>
      </c>
      <c r="V161">
        <v>10667</v>
      </c>
      <c r="W161">
        <v>10125</v>
      </c>
      <c r="X161">
        <v>10875</v>
      </c>
      <c r="Y161">
        <v>10154</v>
      </c>
      <c r="Z161">
        <v>8693</v>
      </c>
      <c r="AA161">
        <v>7381.84</v>
      </c>
      <c r="AB161">
        <v>7237.32</v>
      </c>
      <c r="AC161">
        <v>6870.09</v>
      </c>
      <c r="AD161">
        <v>6056.04</v>
      </c>
      <c r="AE161">
        <v>3582.55</v>
      </c>
      <c r="AF161">
        <v>3849.18</v>
      </c>
      <c r="AG161">
        <v>4216.63</v>
      </c>
      <c r="AH161">
        <v>4105.82</v>
      </c>
      <c r="AI161">
        <v>4115.82</v>
      </c>
      <c r="AJ161">
        <v>3772.56</v>
      </c>
      <c r="AK161">
        <v>5270.04</v>
      </c>
      <c r="AL161">
        <v>5188.0600000000004</v>
      </c>
      <c r="AM161">
        <v>5033.99</v>
      </c>
      <c r="AN161">
        <v>5822.74</v>
      </c>
      <c r="AO161">
        <v>5408.52</v>
      </c>
      <c r="AP161">
        <v>6113.18</v>
      </c>
      <c r="AQ161">
        <v>7980.37</v>
      </c>
      <c r="AR161">
        <v>8952.51</v>
      </c>
      <c r="AS161">
        <v>9065.1299999999992</v>
      </c>
      <c r="AT161">
        <v>8722.35</v>
      </c>
      <c r="AU161">
        <v>8253.82</v>
      </c>
      <c r="AV161">
        <v>7870.97</v>
      </c>
      <c r="AW161">
        <v>7844.03</v>
      </c>
      <c r="AX161">
        <v>7721</v>
      </c>
      <c r="AY161">
        <v>7768</v>
      </c>
      <c r="AZ161">
        <v>7563</v>
      </c>
      <c r="BA161">
        <v>7846</v>
      </c>
      <c r="BB161">
        <v>8206</v>
      </c>
      <c r="BC161">
        <v>9027</v>
      </c>
      <c r="BD161">
        <v>10357</v>
      </c>
      <c r="BE161">
        <v>10356</v>
      </c>
      <c r="BF161">
        <v>10318</v>
      </c>
      <c r="BG161">
        <v>9920</v>
      </c>
      <c r="BH161"/>
      <c r="BI161"/>
      <c r="BJ161"/>
      <c r="BK161"/>
      <c r="BL161"/>
      <c r="BM161"/>
      <c r="BN161"/>
      <c r="BO161"/>
      <c r="BP161"/>
      <c r="BQ161"/>
      <c r="BR161"/>
      <c r="BS161"/>
      <c r="BT161"/>
    </row>
    <row r="162" spans="1:72">
      <c r="A162" t="s">
        <v>360</v>
      </c>
      <c r="B162">
        <v>12815</v>
      </c>
      <c r="C162">
        <v>5886</v>
      </c>
      <c r="D162">
        <v>18210.97</v>
      </c>
      <c r="E162">
        <v>3687</v>
      </c>
      <c r="F162">
        <v>4342</v>
      </c>
      <c r="G162">
        <v>5301</v>
      </c>
      <c r="H162">
        <v>5593.58</v>
      </c>
      <c r="I162">
        <v>6532</v>
      </c>
      <c r="J162">
        <v>5801</v>
      </c>
      <c r="K162">
        <v>6748</v>
      </c>
      <c r="L162">
        <v>12956.16</v>
      </c>
      <c r="M162">
        <v>973</v>
      </c>
      <c r="N162">
        <v>3510</v>
      </c>
      <c r="O162">
        <v>6569</v>
      </c>
      <c r="P162">
        <v>7712.25</v>
      </c>
      <c r="Q162">
        <v>9207</v>
      </c>
      <c r="R162">
        <v>17787</v>
      </c>
      <c r="S162">
        <v>15804</v>
      </c>
      <c r="T162">
        <v>15378.61</v>
      </c>
      <c r="U162">
        <v>5423</v>
      </c>
      <c r="V162">
        <v>7911</v>
      </c>
      <c r="W162">
        <v>8387</v>
      </c>
      <c r="X162">
        <v>13325</v>
      </c>
      <c r="Y162">
        <v>2108</v>
      </c>
      <c r="Z162">
        <v>4895</v>
      </c>
      <c r="AA162">
        <v>7626.19</v>
      </c>
      <c r="AB162">
        <v>9220.34</v>
      </c>
      <c r="AC162">
        <v>6219.41</v>
      </c>
      <c r="AD162">
        <v>5778.48</v>
      </c>
      <c r="AE162">
        <v>8878.6</v>
      </c>
      <c r="AF162">
        <v>8185.22</v>
      </c>
      <c r="AG162">
        <v>6509.41</v>
      </c>
      <c r="AH162">
        <v>4918.93</v>
      </c>
      <c r="AI162">
        <v>7598.78</v>
      </c>
      <c r="AJ162">
        <v>7076.36</v>
      </c>
      <c r="AK162">
        <v>5563.04</v>
      </c>
      <c r="AL162">
        <v>5084.6000000000004</v>
      </c>
      <c r="AM162">
        <v>6672.71</v>
      </c>
      <c r="AN162">
        <v>8020.74</v>
      </c>
      <c r="AO162">
        <v>8133.13</v>
      </c>
      <c r="AP162">
        <v>5125.3599999999997</v>
      </c>
      <c r="AQ162">
        <v>14751.72</v>
      </c>
      <c r="AR162">
        <v>17144.349999999999</v>
      </c>
      <c r="AS162">
        <v>2975.01</v>
      </c>
      <c r="AT162">
        <v>5054.55</v>
      </c>
      <c r="AU162">
        <v>4327.3</v>
      </c>
      <c r="AV162">
        <v>4546.38</v>
      </c>
      <c r="AW162">
        <v>3577.98</v>
      </c>
      <c r="AX162">
        <v>2314</v>
      </c>
      <c r="AY162">
        <v>1605</v>
      </c>
      <c r="AZ162">
        <v>-807</v>
      </c>
      <c r="BA162">
        <v>3375</v>
      </c>
      <c r="BB162">
        <v>-914</v>
      </c>
      <c r="BC162">
        <v>5743</v>
      </c>
      <c r="BD162">
        <v>2716</v>
      </c>
      <c r="BE162">
        <v>3202</v>
      </c>
      <c r="BF162">
        <v>1963</v>
      </c>
      <c r="BG162">
        <v>467</v>
      </c>
      <c r="BH162"/>
      <c r="BI162"/>
      <c r="BJ162"/>
      <c r="BK162"/>
      <c r="BL162"/>
      <c r="BM162"/>
      <c r="BN162"/>
      <c r="BO162"/>
      <c r="BP162"/>
      <c r="BQ162"/>
      <c r="BR162"/>
      <c r="BS162"/>
      <c r="BT162"/>
    </row>
    <row r="163" spans="1:72">
      <c r="A163" t="s">
        <v>539</v>
      </c>
      <c r="B163">
        <v>40458</v>
      </c>
      <c r="C163">
        <v>24746</v>
      </c>
      <c r="D163">
        <v>50058.09</v>
      </c>
      <c r="E163">
        <v>8898</v>
      </c>
      <c r="F163">
        <v>49380</v>
      </c>
      <c r="G163">
        <v>34528</v>
      </c>
      <c r="H163">
        <v>6226.86</v>
      </c>
      <c r="I163">
        <v>39503</v>
      </c>
      <c r="J163">
        <v>31203</v>
      </c>
      <c r="K163">
        <v>33532</v>
      </c>
      <c r="L163">
        <v>51327.72</v>
      </c>
      <c r="M163">
        <v>4331</v>
      </c>
      <c r="N163">
        <v>19640</v>
      </c>
      <c r="O163">
        <v>37188</v>
      </c>
      <c r="P163">
        <v>28327.3</v>
      </c>
      <c r="Q163">
        <v>45564</v>
      </c>
      <c r="R163">
        <v>66831</v>
      </c>
      <c r="S163">
        <v>50927</v>
      </c>
      <c r="T163">
        <v>33235.22</v>
      </c>
      <c r="U163">
        <v>37710</v>
      </c>
      <c r="V163">
        <v>36326</v>
      </c>
      <c r="W163">
        <v>29463</v>
      </c>
      <c r="X163">
        <v>48689</v>
      </c>
      <c r="Y163">
        <v>9588</v>
      </c>
      <c r="Z163">
        <v>17551</v>
      </c>
      <c r="AA163">
        <v>33010.06</v>
      </c>
      <c r="AB163">
        <v>37996.19</v>
      </c>
      <c r="AC163">
        <v>27304.79</v>
      </c>
      <c r="AD163">
        <v>23313.37</v>
      </c>
      <c r="AE163">
        <v>33632.19</v>
      </c>
      <c r="AF163">
        <v>33264.79</v>
      </c>
      <c r="AG163">
        <v>24031.95</v>
      </c>
      <c r="AH163">
        <v>23607.01</v>
      </c>
      <c r="AI163">
        <v>30514.560000000001</v>
      </c>
      <c r="AJ163">
        <v>24931.24</v>
      </c>
      <c r="AK163">
        <v>21407.61</v>
      </c>
      <c r="AL163">
        <v>19871.830000000002</v>
      </c>
      <c r="AM163">
        <v>25581.89</v>
      </c>
      <c r="AN163">
        <v>26231.13</v>
      </c>
      <c r="AO163">
        <v>26274.77</v>
      </c>
      <c r="AP163">
        <v>18278.740000000002</v>
      </c>
      <c r="AQ163">
        <v>22726.36</v>
      </c>
      <c r="AR163">
        <v>8189.43</v>
      </c>
      <c r="AS163">
        <v>15996.09</v>
      </c>
      <c r="AT163">
        <v>16859.59</v>
      </c>
      <c r="AU163">
        <v>10254.11</v>
      </c>
      <c r="AV163">
        <v>17626.13</v>
      </c>
      <c r="AW163">
        <v>11503.72</v>
      </c>
      <c r="AX163">
        <v>8951</v>
      </c>
      <c r="AY163">
        <v>13352</v>
      </c>
      <c r="AZ163">
        <v>8179</v>
      </c>
      <c r="BA163">
        <v>6508</v>
      </c>
      <c r="BB163">
        <v>10641</v>
      </c>
      <c r="BC163">
        <v>12070</v>
      </c>
      <c r="BD163">
        <v>-5166</v>
      </c>
      <c r="BE163">
        <v>7404</v>
      </c>
      <c r="BF163">
        <v>3131</v>
      </c>
      <c r="BG163">
        <v>4077</v>
      </c>
      <c r="BH163"/>
      <c r="BI163"/>
      <c r="BJ163"/>
      <c r="BK163"/>
      <c r="BL163"/>
      <c r="BM163"/>
      <c r="BN163"/>
      <c r="BO163"/>
      <c r="BP163"/>
      <c r="BQ163"/>
      <c r="BR163"/>
      <c r="BS163"/>
      <c r="BT163"/>
    </row>
    <row r="164" spans="1:72">
      <c r="A164" t="s">
        <v>540</v>
      </c>
      <c r="B164">
        <v>40458</v>
      </c>
      <c r="C164">
        <v>24746</v>
      </c>
      <c r="D164">
        <v>50058.09</v>
      </c>
      <c r="E164">
        <v>8898</v>
      </c>
      <c r="F164">
        <v>49380</v>
      </c>
      <c r="G164">
        <v>34528</v>
      </c>
      <c r="H164">
        <v>6226.86</v>
      </c>
      <c r="I164">
        <v>39503</v>
      </c>
      <c r="J164">
        <v>31203</v>
      </c>
      <c r="K164">
        <v>33532</v>
      </c>
      <c r="L164">
        <v>51327.72</v>
      </c>
      <c r="M164">
        <v>4331</v>
      </c>
      <c r="N164">
        <v>19640</v>
      </c>
      <c r="O164">
        <v>37188</v>
      </c>
      <c r="P164">
        <v>28327.3</v>
      </c>
      <c r="Q164">
        <v>45564</v>
      </c>
      <c r="R164">
        <v>66831</v>
      </c>
      <c r="S164">
        <v>50927</v>
      </c>
      <c r="T164">
        <v>33235.22</v>
      </c>
      <c r="U164">
        <v>37710</v>
      </c>
      <c r="V164">
        <v>36326</v>
      </c>
      <c r="W164">
        <v>29463</v>
      </c>
      <c r="X164">
        <v>48689</v>
      </c>
      <c r="Y164">
        <v>9588</v>
      </c>
      <c r="Z164">
        <v>17551</v>
      </c>
      <c r="AA164">
        <v>33010.06</v>
      </c>
      <c r="AB164">
        <v>37996.19</v>
      </c>
      <c r="AC164">
        <v>27304.79</v>
      </c>
      <c r="AD164">
        <v>23313.38</v>
      </c>
      <c r="AE164">
        <v>33632.19</v>
      </c>
      <c r="AF164">
        <v>33264.79</v>
      </c>
      <c r="AG164">
        <v>24031.95</v>
      </c>
      <c r="AH164">
        <v>23607.01</v>
      </c>
      <c r="AI164">
        <v>30514.560000000001</v>
      </c>
      <c r="AJ164">
        <v>24931.24</v>
      </c>
      <c r="AK164">
        <v>21407.61</v>
      </c>
      <c r="AL164">
        <v>19871.830000000002</v>
      </c>
      <c r="AM164">
        <v>25581.89</v>
      </c>
      <c r="AN164">
        <v>26231.13</v>
      </c>
      <c r="AO164">
        <v>26274.77</v>
      </c>
      <c r="AP164">
        <v>18278.740000000002</v>
      </c>
      <c r="AQ164">
        <v>22726.36</v>
      </c>
      <c r="AR164">
        <v>8189.43</v>
      </c>
      <c r="AS164">
        <v>15996.09</v>
      </c>
      <c r="AT164">
        <v>16859.59</v>
      </c>
      <c r="AU164">
        <v>10254.11</v>
      </c>
      <c r="AV164">
        <v>17626.13</v>
      </c>
      <c r="AW164">
        <v>11503.72</v>
      </c>
      <c r="AX164">
        <v>8951</v>
      </c>
      <c r="AY164">
        <v>13352</v>
      </c>
      <c r="AZ164">
        <v>8179</v>
      </c>
      <c r="BA164">
        <v>6508</v>
      </c>
      <c r="BB164">
        <v>10641</v>
      </c>
      <c r="BC164">
        <v>12070</v>
      </c>
      <c r="BD164">
        <v>-5166</v>
      </c>
      <c r="BE164">
        <v>7404</v>
      </c>
      <c r="BF164">
        <v>3131</v>
      </c>
      <c r="BG164">
        <v>4077</v>
      </c>
      <c r="BH164"/>
      <c r="BI164"/>
      <c r="BJ164"/>
      <c r="BK164"/>
      <c r="BL164"/>
      <c r="BM164"/>
      <c r="BN164"/>
      <c r="BO164"/>
      <c r="BP164"/>
      <c r="BQ164"/>
      <c r="BR164"/>
      <c r="BS164"/>
      <c r="BT164"/>
    </row>
    <row r="165" spans="1:72">
      <c r="A165" t="s">
        <v>541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542</v>
      </c>
      <c r="B166">
        <v>40458</v>
      </c>
      <c r="C166">
        <v>24746</v>
      </c>
      <c r="D166">
        <v>50058.09</v>
      </c>
      <c r="E166">
        <v>8898</v>
      </c>
      <c r="F166">
        <v>49380</v>
      </c>
      <c r="G166">
        <v>34528</v>
      </c>
      <c r="H166">
        <v>6226.86</v>
      </c>
      <c r="I166">
        <v>39503</v>
      </c>
      <c r="J166">
        <v>31203</v>
      </c>
      <c r="K166">
        <v>33532</v>
      </c>
      <c r="L166">
        <v>51327.72</v>
      </c>
      <c r="M166">
        <v>4331</v>
      </c>
      <c r="N166">
        <v>19640</v>
      </c>
      <c r="O166">
        <v>37188</v>
      </c>
      <c r="P166">
        <v>28327.3</v>
      </c>
      <c r="Q166">
        <v>45564</v>
      </c>
      <c r="R166">
        <v>66831</v>
      </c>
      <c r="S166">
        <v>50927</v>
      </c>
      <c r="T166">
        <v>33235.22</v>
      </c>
      <c r="U166">
        <v>37710</v>
      </c>
      <c r="V166">
        <v>36326</v>
      </c>
      <c r="W166">
        <v>29463</v>
      </c>
      <c r="X166">
        <v>48689</v>
      </c>
      <c r="Y166">
        <v>9588</v>
      </c>
      <c r="Z166">
        <v>17551</v>
      </c>
      <c r="AA166">
        <v>33010.06</v>
      </c>
      <c r="AB166">
        <v>37996.19</v>
      </c>
      <c r="AC166">
        <v>27304.79</v>
      </c>
      <c r="AD166">
        <v>23313.38</v>
      </c>
      <c r="AE166">
        <v>33632.19</v>
      </c>
      <c r="AF166">
        <v>33264.79</v>
      </c>
      <c r="AG166">
        <v>24031.95</v>
      </c>
      <c r="AH166">
        <v>23607.01</v>
      </c>
      <c r="AI166">
        <v>30514.560000000001</v>
      </c>
      <c r="AJ166">
        <v>24931.24</v>
      </c>
      <c r="AK166">
        <v>21407.61</v>
      </c>
      <c r="AL166">
        <v>19871.830000000002</v>
      </c>
      <c r="AM166">
        <v>25581.89</v>
      </c>
      <c r="AN166">
        <v>26231.13</v>
      </c>
      <c r="AO166">
        <v>26274.77</v>
      </c>
      <c r="AP166">
        <v>18278.740000000002</v>
      </c>
      <c r="AQ166">
        <v>22726.36</v>
      </c>
      <c r="AR166">
        <v>8189.43</v>
      </c>
      <c r="AS166">
        <v>15996.09</v>
      </c>
      <c r="AT166">
        <v>16859.59</v>
      </c>
      <c r="AU166">
        <v>10254.11</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row>
    <row r="167" spans="1:72">
      <c r="A167" t="s">
        <v>543</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545</v>
      </c>
      <c r="B168">
        <v>33</v>
      </c>
      <c r="C168">
        <v>-125</v>
      </c>
      <c r="D168">
        <v>-377.07</v>
      </c>
      <c r="E168">
        <v>307</v>
      </c>
      <c r="F168">
        <v>374</v>
      </c>
      <c r="G168">
        <v>21</v>
      </c>
      <c r="H168">
        <v>-37.049999999999997</v>
      </c>
      <c r="I168">
        <v>325</v>
      </c>
      <c r="J168">
        <v>-51</v>
      </c>
      <c r="K168">
        <v>229</v>
      </c>
      <c r="L168">
        <v>-22.23</v>
      </c>
      <c r="M168">
        <v>-89</v>
      </c>
      <c r="N168">
        <v>-51</v>
      </c>
      <c r="O168">
        <v>-46</v>
      </c>
      <c r="P168">
        <v>-28.44</v>
      </c>
      <c r="Q168">
        <v>4</v>
      </c>
      <c r="R168">
        <v>-5</v>
      </c>
      <c r="S168">
        <v>1</v>
      </c>
      <c r="T168">
        <v>28.83</v>
      </c>
      <c r="U168">
        <v>-49</v>
      </c>
      <c r="V168">
        <v>-20</v>
      </c>
      <c r="W168">
        <v>87</v>
      </c>
      <c r="X168">
        <v>5</v>
      </c>
      <c r="Y168">
        <v>-4</v>
      </c>
      <c r="Z168">
        <v>-22</v>
      </c>
      <c r="AA168">
        <v>13.72</v>
      </c>
      <c r="AB168">
        <v>65.08</v>
      </c>
      <c r="AC168">
        <v>-98.4</v>
      </c>
      <c r="AD168">
        <v>-58.12</v>
      </c>
      <c r="AE168">
        <v>50.85</v>
      </c>
      <c r="AF168">
        <v>-3.86</v>
      </c>
      <c r="AG168">
        <v>122.95</v>
      </c>
      <c r="AH168">
        <v>-61.49</v>
      </c>
      <c r="AI168">
        <v>0</v>
      </c>
      <c r="AJ168">
        <v>-9.32</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row>
    <row r="169" spans="1:72">
      <c r="A169" t="s">
        <v>717</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5.27</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row>
    <row r="170" spans="1:72">
      <c r="A170" t="s">
        <v>547</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1190.3699999999999</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row>
    <row r="171" spans="1:72">
      <c r="A171" t="s">
        <v>548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t="s">
        <v>2413</v>
      </c>
      <c r="B172">
        <v>0</v>
      </c>
      <c r="C172">
        <v>0</v>
      </c>
      <c r="D172">
        <v>0</v>
      </c>
      <c r="E172">
        <v>0</v>
      </c>
      <c r="F172">
        <v>0</v>
      </c>
      <c r="G172">
        <v>0</v>
      </c>
      <c r="H172">
        <v>3602.13</v>
      </c>
      <c r="I172">
        <v>0</v>
      </c>
      <c r="J172">
        <v>0</v>
      </c>
      <c r="K172">
        <v>0</v>
      </c>
      <c r="L172">
        <v>0</v>
      </c>
      <c r="M172">
        <v>0</v>
      </c>
      <c r="N172">
        <v>0</v>
      </c>
      <c r="O172">
        <v>0</v>
      </c>
      <c r="P172">
        <v>0</v>
      </c>
      <c r="Q172">
        <v>0</v>
      </c>
      <c r="R172">
        <v>0</v>
      </c>
      <c r="S172">
        <v>0</v>
      </c>
      <c r="T172">
        <v>18252.259999999998</v>
      </c>
      <c r="U172">
        <v>0</v>
      </c>
      <c r="V172">
        <v>0</v>
      </c>
      <c r="W172">
        <v>0</v>
      </c>
      <c r="X172">
        <v>0</v>
      </c>
      <c r="Y172">
        <v>0</v>
      </c>
      <c r="Z172">
        <v>0</v>
      </c>
      <c r="AA172">
        <v>0</v>
      </c>
      <c r="AB172">
        <v>-185.2</v>
      </c>
      <c r="AC172">
        <v>-729.09</v>
      </c>
      <c r="AD172">
        <v>0</v>
      </c>
      <c r="AE172">
        <v>0</v>
      </c>
      <c r="AF172">
        <v>0</v>
      </c>
      <c r="AG172">
        <v>0</v>
      </c>
      <c r="AH172">
        <v>0</v>
      </c>
      <c r="AI172">
        <v>0</v>
      </c>
      <c r="AJ172">
        <v>0</v>
      </c>
      <c r="AK172">
        <v>0</v>
      </c>
      <c r="AL172">
        <v>0</v>
      </c>
      <c r="AM172">
        <v>0</v>
      </c>
      <c r="AN172">
        <v>0</v>
      </c>
      <c r="AO172">
        <v>0</v>
      </c>
      <c r="AP172">
        <v>0</v>
      </c>
      <c r="AQ172">
        <v>0</v>
      </c>
      <c r="AR172">
        <v>5920.24</v>
      </c>
      <c r="AS172">
        <v>0</v>
      </c>
      <c r="AT172">
        <v>0</v>
      </c>
      <c r="AU172">
        <v>0</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row>
    <row r="173" spans="1:72">
      <c r="A173" t="s">
        <v>550</v>
      </c>
      <c r="B173">
        <v>0</v>
      </c>
      <c r="C173">
        <v>0</v>
      </c>
      <c r="D173">
        <v>0</v>
      </c>
      <c r="E173">
        <v>0</v>
      </c>
      <c r="F173">
        <v>0</v>
      </c>
      <c r="G173">
        <v>0</v>
      </c>
      <c r="H173">
        <v>0</v>
      </c>
      <c r="I173">
        <v>0</v>
      </c>
      <c r="J173">
        <v>0</v>
      </c>
      <c r="K173">
        <v>0</v>
      </c>
      <c r="L173">
        <v>-0.39</v>
      </c>
      <c r="M173">
        <v>-1829</v>
      </c>
      <c r="N173">
        <v>-1974</v>
      </c>
      <c r="O173">
        <v>0</v>
      </c>
      <c r="P173">
        <v>0</v>
      </c>
      <c r="Q173">
        <v>0</v>
      </c>
      <c r="R173">
        <v>0</v>
      </c>
      <c r="S173">
        <v>0</v>
      </c>
      <c r="T173">
        <v>-1505.15</v>
      </c>
      <c r="U173">
        <v>0</v>
      </c>
      <c r="V173">
        <v>0</v>
      </c>
      <c r="W173">
        <v>0</v>
      </c>
      <c r="X173">
        <v>0</v>
      </c>
      <c r="Y173">
        <v>0</v>
      </c>
      <c r="Z173">
        <v>0</v>
      </c>
      <c r="AA173">
        <v>0</v>
      </c>
      <c r="AB173">
        <v>-5723.27</v>
      </c>
      <c r="AC173">
        <v>0</v>
      </c>
      <c r="AD173">
        <v>0</v>
      </c>
      <c r="AE173">
        <v>0</v>
      </c>
      <c r="AF173">
        <v>0</v>
      </c>
      <c r="AG173">
        <v>0</v>
      </c>
      <c r="AH173">
        <v>0</v>
      </c>
      <c r="AI173">
        <v>0</v>
      </c>
      <c r="AJ173">
        <v>0</v>
      </c>
      <c r="AK173">
        <v>0</v>
      </c>
      <c r="AL173">
        <v>0</v>
      </c>
      <c r="AM173">
        <v>0</v>
      </c>
      <c r="AN173">
        <v>975.96</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c r="BI173"/>
      <c r="BJ173"/>
      <c r="BK173"/>
      <c r="BL173"/>
      <c r="BM173"/>
      <c r="BN173"/>
      <c r="BO173"/>
      <c r="BP173"/>
      <c r="BQ173"/>
      <c r="BR173"/>
      <c r="BS173"/>
      <c r="BT173"/>
    </row>
    <row r="174" spans="1:72">
      <c r="A174" t="s">
        <v>551</v>
      </c>
      <c r="B174">
        <v>33</v>
      </c>
      <c r="C174">
        <v>-125</v>
      </c>
      <c r="D174">
        <v>-377.07</v>
      </c>
      <c r="E174">
        <v>307</v>
      </c>
      <c r="F174">
        <v>374</v>
      </c>
      <c r="G174">
        <v>21</v>
      </c>
      <c r="H174">
        <v>14371.47</v>
      </c>
      <c r="I174">
        <v>325</v>
      </c>
      <c r="J174">
        <v>-51</v>
      </c>
      <c r="K174">
        <v>229</v>
      </c>
      <c r="L174">
        <v>-22.62</v>
      </c>
      <c r="M174">
        <v>-1918</v>
      </c>
      <c r="N174">
        <v>-2025</v>
      </c>
      <c r="O174">
        <v>-46</v>
      </c>
      <c r="P174">
        <v>-28.44</v>
      </c>
      <c r="Q174">
        <v>4</v>
      </c>
      <c r="R174">
        <v>-5</v>
      </c>
      <c r="S174">
        <v>1</v>
      </c>
      <c r="T174">
        <v>67017.27</v>
      </c>
      <c r="U174">
        <v>-49</v>
      </c>
      <c r="V174">
        <v>-20</v>
      </c>
      <c r="W174">
        <v>87</v>
      </c>
      <c r="X174">
        <v>5</v>
      </c>
      <c r="Y174">
        <v>-4</v>
      </c>
      <c r="Z174">
        <v>-22</v>
      </c>
      <c r="AA174">
        <v>13.72</v>
      </c>
      <c r="AB174">
        <v>-18251.72</v>
      </c>
      <c r="AC174">
        <v>-827.49</v>
      </c>
      <c r="AD174">
        <v>-58.12</v>
      </c>
      <c r="AE174">
        <v>50.85</v>
      </c>
      <c r="AF174">
        <v>-3.86</v>
      </c>
      <c r="AG174">
        <v>122.95</v>
      </c>
      <c r="AH174">
        <v>-61.49</v>
      </c>
      <c r="AI174">
        <v>5.27</v>
      </c>
      <c r="AJ174">
        <v>-9.32</v>
      </c>
      <c r="AK174">
        <v>0</v>
      </c>
      <c r="AL174">
        <v>0</v>
      </c>
      <c r="AM174">
        <v>0</v>
      </c>
      <c r="AN174">
        <v>975.96</v>
      </c>
      <c r="AO174">
        <v>0</v>
      </c>
      <c r="AP174">
        <v>0</v>
      </c>
      <c r="AQ174">
        <v>0</v>
      </c>
      <c r="AR174">
        <v>5920.24</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row>
    <row r="175" spans="1:72">
      <c r="A175" t="s">
        <v>552</v>
      </c>
      <c r="B175">
        <v>40491</v>
      </c>
      <c r="C175">
        <v>24621</v>
      </c>
      <c r="D175">
        <v>49681.02</v>
      </c>
      <c r="E175">
        <v>9205</v>
      </c>
      <c r="F175">
        <v>49754</v>
      </c>
      <c r="G175">
        <v>34549</v>
      </c>
      <c r="H175">
        <v>20598.330000000002</v>
      </c>
      <c r="I175">
        <v>39828</v>
      </c>
      <c r="J175">
        <v>31152</v>
      </c>
      <c r="K175">
        <v>33761</v>
      </c>
      <c r="L175">
        <v>51305.1</v>
      </c>
      <c r="M175">
        <v>2413</v>
      </c>
      <c r="N175">
        <v>17615</v>
      </c>
      <c r="O175">
        <v>37142</v>
      </c>
      <c r="P175">
        <v>28298.87</v>
      </c>
      <c r="Q175">
        <v>45568</v>
      </c>
      <c r="R175">
        <v>66826</v>
      </c>
      <c r="S175">
        <v>50928</v>
      </c>
      <c r="T175">
        <v>100252.49</v>
      </c>
      <c r="U175">
        <v>37661</v>
      </c>
      <c r="V175">
        <v>36306</v>
      </c>
      <c r="W175">
        <v>29550</v>
      </c>
      <c r="X175">
        <v>48694</v>
      </c>
      <c r="Y175">
        <v>9584</v>
      </c>
      <c r="Z175">
        <v>17529</v>
      </c>
      <c r="AA175">
        <v>33023.78</v>
      </c>
      <c r="AB175">
        <v>19744.47</v>
      </c>
      <c r="AC175">
        <v>26477.3</v>
      </c>
      <c r="AD175">
        <v>23255.26</v>
      </c>
      <c r="AE175">
        <v>33683.050000000003</v>
      </c>
      <c r="AF175">
        <v>33260.93</v>
      </c>
      <c r="AG175">
        <v>24154.89</v>
      </c>
      <c r="AH175">
        <v>23545.52</v>
      </c>
      <c r="AI175">
        <v>30519.82</v>
      </c>
      <c r="AJ175">
        <v>24893.94</v>
      </c>
      <c r="AK175">
        <v>21407.61</v>
      </c>
      <c r="AL175">
        <v>19871.830000000002</v>
      </c>
      <c r="AM175">
        <v>25581.89</v>
      </c>
      <c r="AN175">
        <v>30134.98</v>
      </c>
      <c r="AO175">
        <v>26274.77</v>
      </c>
      <c r="AP175">
        <v>18278.740000000002</v>
      </c>
      <c r="AQ175">
        <v>22726.36</v>
      </c>
      <c r="AR175">
        <v>31870.38</v>
      </c>
      <c r="AS175">
        <v>15996.09</v>
      </c>
      <c r="AT175">
        <v>16859.59</v>
      </c>
      <c r="AU175">
        <v>10254.11</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row>
    <row r="176" spans="1:72">
      <c r="A176" t="s">
        <v>553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t="s">
        <v>728</v>
      </c>
      <c r="B177">
        <v>40408</v>
      </c>
      <c r="C177">
        <v>24655</v>
      </c>
      <c r="D177">
        <v>49942.3</v>
      </c>
      <c r="E177">
        <v>8813</v>
      </c>
      <c r="F177">
        <v>49240</v>
      </c>
      <c r="G177">
        <v>34420</v>
      </c>
      <c r="H177">
        <v>6020.99</v>
      </c>
      <c r="I177">
        <v>39408</v>
      </c>
      <c r="J177">
        <v>31096</v>
      </c>
      <c r="K177">
        <v>33406</v>
      </c>
      <c r="L177">
        <v>51208.88</v>
      </c>
      <c r="M177">
        <v>4241</v>
      </c>
      <c r="N177">
        <v>19560</v>
      </c>
      <c r="O177">
        <v>37096</v>
      </c>
      <c r="P177">
        <v>28259.53</v>
      </c>
      <c r="Q177">
        <v>45468</v>
      </c>
      <c r="R177">
        <v>66716</v>
      </c>
      <c r="S177">
        <v>50829</v>
      </c>
      <c r="T177">
        <v>33096.019999999997</v>
      </c>
      <c r="U177">
        <v>37668</v>
      </c>
      <c r="V177">
        <v>36252</v>
      </c>
      <c r="W177">
        <v>29383</v>
      </c>
      <c r="X177">
        <v>48847</v>
      </c>
      <c r="Y177">
        <v>9633</v>
      </c>
      <c r="Z177">
        <v>17627</v>
      </c>
      <c r="AA177">
        <v>33060.239999999998</v>
      </c>
      <c r="AB177">
        <v>38579.47</v>
      </c>
      <c r="AC177">
        <v>27523.21</v>
      </c>
      <c r="AD177">
        <v>23781.85</v>
      </c>
      <c r="AE177">
        <v>33605.550000000003</v>
      </c>
      <c r="AF177">
        <v>33174.800000000003</v>
      </c>
      <c r="AG177">
        <v>23970.11</v>
      </c>
      <c r="AH177">
        <v>23557.14</v>
      </c>
      <c r="AI177">
        <v>30434.06</v>
      </c>
      <c r="AJ177">
        <v>24869.31</v>
      </c>
      <c r="AK177">
        <v>21340.27</v>
      </c>
      <c r="AL177">
        <v>19839.509999999998</v>
      </c>
      <c r="AM177">
        <v>25549.13</v>
      </c>
      <c r="AN177">
        <v>26194.799999999999</v>
      </c>
      <c r="AO177">
        <v>26237.72</v>
      </c>
      <c r="AP177">
        <v>18386.189999999999</v>
      </c>
      <c r="AQ177">
        <v>22274.92</v>
      </c>
      <c r="AR177">
        <v>8999.7800000000007</v>
      </c>
      <c r="AS177">
        <v>15866.81</v>
      </c>
      <c r="AT177">
        <v>16032.06</v>
      </c>
      <c r="AU177">
        <v>9931.83</v>
      </c>
      <c r="AV177">
        <v>17333.88</v>
      </c>
      <c r="AW177">
        <v>11147.23</v>
      </c>
      <c r="AX177">
        <v>8470</v>
      </c>
      <c r="AY177">
        <v>12802</v>
      </c>
      <c r="AZ177">
        <v>7956</v>
      </c>
      <c r="BA177">
        <v>6336</v>
      </c>
      <c r="BB177">
        <v>10069</v>
      </c>
      <c r="BC177">
        <v>12509</v>
      </c>
      <c r="BD177">
        <v>-5067</v>
      </c>
      <c r="BE177">
        <v>7507</v>
      </c>
      <c r="BF177">
        <v>3270</v>
      </c>
      <c r="BG177">
        <v>3772</v>
      </c>
      <c r="BH177"/>
      <c r="BI177"/>
      <c r="BJ177"/>
      <c r="BK177"/>
      <c r="BL177"/>
      <c r="BM177"/>
      <c r="BN177"/>
      <c r="BO177"/>
      <c r="BP177"/>
      <c r="BQ177"/>
      <c r="BR177"/>
      <c r="BS177"/>
      <c r="BT177"/>
    </row>
    <row r="178" spans="1:72">
      <c r="A178" t="s">
        <v>731</v>
      </c>
      <c r="B178">
        <v>50</v>
      </c>
      <c r="C178">
        <v>91</v>
      </c>
      <c r="D178">
        <v>115.79</v>
      </c>
      <c r="E178">
        <v>85</v>
      </c>
      <c r="F178">
        <v>140</v>
      </c>
      <c r="G178">
        <v>108</v>
      </c>
      <c r="H178">
        <v>205.87</v>
      </c>
      <c r="I178">
        <v>95</v>
      </c>
      <c r="J178">
        <v>107</v>
      </c>
      <c r="K178">
        <v>126</v>
      </c>
      <c r="L178">
        <v>118.83</v>
      </c>
      <c r="M178">
        <v>90</v>
      </c>
      <c r="N178">
        <v>80</v>
      </c>
      <c r="O178">
        <v>92</v>
      </c>
      <c r="P178">
        <v>67.78</v>
      </c>
      <c r="Q178">
        <v>96</v>
      </c>
      <c r="R178">
        <v>115</v>
      </c>
      <c r="S178">
        <v>98</v>
      </c>
      <c r="T178">
        <v>139.21</v>
      </c>
      <c r="U178">
        <v>42</v>
      </c>
      <c r="V178">
        <v>74</v>
      </c>
      <c r="W178">
        <v>80</v>
      </c>
      <c r="X178">
        <v>-158</v>
      </c>
      <c r="Y178">
        <v>-45</v>
      </c>
      <c r="Z178">
        <v>-76</v>
      </c>
      <c r="AA178">
        <v>-50.18</v>
      </c>
      <c r="AB178">
        <v>-583.28</v>
      </c>
      <c r="AC178">
        <v>-218.43</v>
      </c>
      <c r="AD178">
        <v>-468.47</v>
      </c>
      <c r="AE178">
        <v>26.65</v>
      </c>
      <c r="AF178">
        <v>90</v>
      </c>
      <c r="AG178">
        <v>61.84</v>
      </c>
      <c r="AH178">
        <v>49.87</v>
      </c>
      <c r="AI178">
        <v>80.5</v>
      </c>
      <c r="AJ178">
        <v>61.93</v>
      </c>
      <c r="AK178">
        <v>67.33</v>
      </c>
      <c r="AL178">
        <v>32.32</v>
      </c>
      <c r="AM178">
        <v>32.76</v>
      </c>
      <c r="AN178">
        <v>36.340000000000003</v>
      </c>
      <c r="AO178">
        <v>37.06</v>
      </c>
      <c r="AP178">
        <v>-107.46</v>
      </c>
      <c r="AQ178">
        <v>451.44</v>
      </c>
      <c r="AR178">
        <v>-810.35</v>
      </c>
      <c r="AS178">
        <v>129.28</v>
      </c>
      <c r="AT178">
        <v>827.53</v>
      </c>
      <c r="AU178">
        <v>322.27999999999997</v>
      </c>
      <c r="AV178">
        <v>292.25</v>
      </c>
      <c r="AW178">
        <v>356.49</v>
      </c>
      <c r="AX178">
        <v>481</v>
      </c>
      <c r="AY178">
        <v>550</v>
      </c>
      <c r="AZ178">
        <v>223</v>
      </c>
      <c r="BA178">
        <v>172</v>
      </c>
      <c r="BB178">
        <v>572</v>
      </c>
      <c r="BC178">
        <v>-439</v>
      </c>
      <c r="BD178">
        <v>-99</v>
      </c>
      <c r="BE178">
        <v>-103</v>
      </c>
      <c r="BF178">
        <v>-139</v>
      </c>
      <c r="BG178">
        <v>305</v>
      </c>
      <c r="BH178" s="80"/>
      <c r="BI178" s="80"/>
      <c r="BJ178" s="80"/>
      <c r="BK178" s="80"/>
      <c r="BL178" s="80"/>
      <c r="BM178" s="80"/>
      <c r="BN178" s="80"/>
      <c r="BO178" s="80"/>
      <c r="BP178" s="80"/>
      <c r="BQ178" s="80"/>
    </row>
    <row r="179" spans="1:72">
      <c r="A179" t="s">
        <v>554</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row>
    <row r="180" spans="1:72">
      <c r="A180" t="s">
        <v>732</v>
      </c>
      <c r="B180">
        <v>40441</v>
      </c>
      <c r="C180">
        <v>24530</v>
      </c>
      <c r="D180">
        <v>49565.22</v>
      </c>
      <c r="E180">
        <v>9120</v>
      </c>
      <c r="F180">
        <v>49614</v>
      </c>
      <c r="G180">
        <v>34441</v>
      </c>
      <c r="H180">
        <v>20392.46</v>
      </c>
      <c r="I180">
        <v>39733</v>
      </c>
      <c r="J180">
        <v>31045</v>
      </c>
      <c r="K180">
        <v>33635</v>
      </c>
      <c r="L180">
        <v>51567.1</v>
      </c>
      <c r="M180">
        <v>2323</v>
      </c>
      <c r="N180">
        <v>17535</v>
      </c>
      <c r="O180">
        <v>37050</v>
      </c>
      <c r="P180">
        <v>28231.09</v>
      </c>
      <c r="Q180">
        <v>45472</v>
      </c>
      <c r="R180">
        <v>66711</v>
      </c>
      <c r="S180">
        <v>50830</v>
      </c>
      <c r="T180">
        <v>100113.29</v>
      </c>
      <c r="U180">
        <v>37619</v>
      </c>
      <c r="V180">
        <v>36232</v>
      </c>
      <c r="W180">
        <v>29470</v>
      </c>
      <c r="X180">
        <v>48853</v>
      </c>
      <c r="Y180">
        <v>9629</v>
      </c>
      <c r="Z180">
        <v>17605</v>
      </c>
      <c r="AA180">
        <v>33073.96</v>
      </c>
      <c r="AB180">
        <v>20333.22</v>
      </c>
      <c r="AC180">
        <v>26697.95</v>
      </c>
      <c r="AD180">
        <v>23723.72</v>
      </c>
      <c r="AE180">
        <v>33656.400000000001</v>
      </c>
      <c r="AF180">
        <v>33170.93</v>
      </c>
      <c r="AG180">
        <v>24093.06</v>
      </c>
      <c r="AH180">
        <v>23495.65</v>
      </c>
      <c r="AI180">
        <v>30439.32</v>
      </c>
      <c r="AJ180">
        <v>24832.01</v>
      </c>
      <c r="AK180">
        <v>21340.27</v>
      </c>
      <c r="AL180">
        <v>19839.509999999998</v>
      </c>
      <c r="AM180">
        <v>25549.13</v>
      </c>
      <c r="AN180">
        <v>30110.48</v>
      </c>
      <c r="AO180">
        <v>26237.72</v>
      </c>
      <c r="AP180">
        <v>18386.189999999999</v>
      </c>
      <c r="AQ180">
        <v>22274.92</v>
      </c>
      <c r="AR180">
        <v>32624.41</v>
      </c>
      <c r="AS180">
        <v>15866.81</v>
      </c>
      <c r="AT180">
        <v>16032.06</v>
      </c>
      <c r="AU180">
        <v>9931.83</v>
      </c>
      <c r="AV180">
        <v>0</v>
      </c>
      <c r="AW180">
        <v>0</v>
      </c>
      <c r="AX180">
        <v>0</v>
      </c>
      <c r="AY180">
        <v>0</v>
      </c>
      <c r="AZ180">
        <v>0</v>
      </c>
      <c r="BA180">
        <v>0</v>
      </c>
      <c r="BB180">
        <v>0</v>
      </c>
      <c r="BC180">
        <v>0</v>
      </c>
      <c r="BD180">
        <v>0</v>
      </c>
      <c r="BE180">
        <v>0</v>
      </c>
      <c r="BF180">
        <v>0</v>
      </c>
      <c r="BG180">
        <v>0</v>
      </c>
      <c r="BH180" s="80"/>
      <c r="BI180" s="80"/>
      <c r="BJ180" s="80"/>
      <c r="BK180" s="80"/>
      <c r="BL180" s="80"/>
      <c r="BM180" s="80"/>
      <c r="BN180" s="80"/>
      <c r="BO180" s="80"/>
      <c r="BP180" s="80"/>
      <c r="BQ180" s="80"/>
    </row>
    <row r="181" spans="1:72">
      <c r="A181" t="s">
        <v>733</v>
      </c>
      <c r="B181">
        <v>50</v>
      </c>
      <c r="C181">
        <v>91</v>
      </c>
      <c r="D181">
        <v>115.79</v>
      </c>
      <c r="E181">
        <v>85</v>
      </c>
      <c r="F181">
        <v>140</v>
      </c>
      <c r="G181">
        <v>108</v>
      </c>
      <c r="H181">
        <v>205.87</v>
      </c>
      <c r="I181">
        <v>95</v>
      </c>
      <c r="J181">
        <v>107</v>
      </c>
      <c r="K181">
        <v>126</v>
      </c>
      <c r="L181">
        <v>0</v>
      </c>
      <c r="M181">
        <v>90</v>
      </c>
      <c r="N181">
        <v>80</v>
      </c>
      <c r="O181">
        <v>92</v>
      </c>
      <c r="P181">
        <v>67.78</v>
      </c>
      <c r="Q181">
        <v>96</v>
      </c>
      <c r="R181">
        <v>115</v>
      </c>
      <c r="S181">
        <v>98</v>
      </c>
      <c r="T181">
        <v>139.21</v>
      </c>
      <c r="U181">
        <v>42</v>
      </c>
      <c r="V181">
        <v>74</v>
      </c>
      <c r="W181">
        <v>80</v>
      </c>
      <c r="X181">
        <v>-159</v>
      </c>
      <c r="Y181">
        <v>-45</v>
      </c>
      <c r="Z181">
        <v>-76</v>
      </c>
      <c r="AA181">
        <v>-50.18</v>
      </c>
      <c r="AB181">
        <v>-588.75</v>
      </c>
      <c r="AC181">
        <v>-220.65</v>
      </c>
      <c r="AD181">
        <v>-468.47</v>
      </c>
      <c r="AE181">
        <v>26.65</v>
      </c>
      <c r="AF181">
        <v>90</v>
      </c>
      <c r="AG181">
        <v>61.84</v>
      </c>
      <c r="AH181">
        <v>49.87</v>
      </c>
      <c r="AI181">
        <v>80.5</v>
      </c>
      <c r="AJ181">
        <v>61.93</v>
      </c>
      <c r="AK181">
        <v>67.33</v>
      </c>
      <c r="AL181">
        <v>32.32</v>
      </c>
      <c r="AM181">
        <v>32.76</v>
      </c>
      <c r="AN181">
        <v>24.5</v>
      </c>
      <c r="AO181">
        <v>37.06</v>
      </c>
      <c r="AP181">
        <v>-107.46</v>
      </c>
      <c r="AQ181">
        <v>451.44</v>
      </c>
      <c r="AR181">
        <v>-754.04</v>
      </c>
      <c r="AS181">
        <v>129.28</v>
      </c>
      <c r="AT181">
        <v>827.53</v>
      </c>
      <c r="AU181">
        <v>322.27999999999997</v>
      </c>
      <c r="AV181">
        <v>0</v>
      </c>
      <c r="AW181">
        <v>0</v>
      </c>
      <c r="AX181">
        <v>0</v>
      </c>
      <c r="AY181">
        <v>0</v>
      </c>
      <c r="AZ181">
        <v>0</v>
      </c>
      <c r="BA181">
        <v>0</v>
      </c>
      <c r="BB181">
        <v>0</v>
      </c>
      <c r="BC181">
        <v>0</v>
      </c>
      <c r="BD181">
        <v>0</v>
      </c>
      <c r="BE181">
        <v>0</v>
      </c>
      <c r="BF181">
        <v>0</v>
      </c>
      <c r="BG181">
        <v>0</v>
      </c>
      <c r="BH181" s="80"/>
      <c r="BI181" s="80"/>
      <c r="BJ181" s="80"/>
      <c r="BK181" s="80"/>
      <c r="BL181" s="80"/>
      <c r="BM181" s="80"/>
      <c r="BN181" s="80"/>
      <c r="BO181" s="80"/>
      <c r="BP181" s="80"/>
      <c r="BQ181" s="80"/>
    </row>
    <row r="182" spans="1:72">
      <c r="A182" t="s">
        <v>555</v>
      </c>
      <c r="B182">
        <v>0.12495000000000001</v>
      </c>
      <c r="C182">
        <v>7.6240000000000002E-2</v>
      </c>
      <c r="D182">
        <v>0.15443000000000001</v>
      </c>
      <c r="E182">
        <v>2.725E-2</v>
      </c>
      <c r="F182">
        <v>0.15226000000000001</v>
      </c>
      <c r="G182">
        <v>0.10643</v>
      </c>
      <c r="H182">
        <v>0.02</v>
      </c>
      <c r="I182">
        <v>0.12</v>
      </c>
      <c r="J182">
        <v>9.6149999999999999E-2</v>
      </c>
      <c r="K182">
        <v>1.03</v>
      </c>
      <c r="L182">
        <v>1.59</v>
      </c>
      <c r="M182">
        <v>0.13</v>
      </c>
      <c r="N182">
        <v>0.6</v>
      </c>
      <c r="O182">
        <v>1.1499999999999999</v>
      </c>
      <c r="P182">
        <v>0.87</v>
      </c>
      <c r="Q182">
        <v>1.41</v>
      </c>
      <c r="R182">
        <v>2.06</v>
      </c>
      <c r="S182">
        <v>1.57</v>
      </c>
      <c r="T182">
        <v>1.03</v>
      </c>
      <c r="U182">
        <v>1.1599999999999999</v>
      </c>
      <c r="V182">
        <v>1.1200000000000001</v>
      </c>
      <c r="W182">
        <v>0.91</v>
      </c>
      <c r="X182">
        <v>1.6</v>
      </c>
      <c r="Y182">
        <v>0.3</v>
      </c>
      <c r="Z182">
        <v>0.68</v>
      </c>
      <c r="AA182">
        <v>1.36</v>
      </c>
      <c r="AB182">
        <v>1.5892500000000001</v>
      </c>
      <c r="AC182">
        <v>1.1347400000000001</v>
      </c>
      <c r="AD182">
        <v>0.98048999999999997</v>
      </c>
      <c r="AE182">
        <v>1.39</v>
      </c>
      <c r="AF182">
        <v>1.37</v>
      </c>
      <c r="AG182">
        <v>0.99</v>
      </c>
      <c r="AH182">
        <v>0.97</v>
      </c>
      <c r="AI182">
        <v>1.25</v>
      </c>
      <c r="AJ182">
        <v>1.03</v>
      </c>
      <c r="AK182">
        <v>0.87983</v>
      </c>
      <c r="AL182">
        <v>0.81796000000000002</v>
      </c>
      <c r="AM182">
        <v>1.05</v>
      </c>
      <c r="AN182">
        <v>1.03</v>
      </c>
      <c r="AO182">
        <v>1.08</v>
      </c>
      <c r="AP182">
        <v>0.83</v>
      </c>
      <c r="AQ182">
        <v>3.44</v>
      </c>
      <c r="AR182">
        <v>1.39</v>
      </c>
      <c r="AS182">
        <v>2.46</v>
      </c>
      <c r="AT182">
        <v>2.48</v>
      </c>
      <c r="AU182">
        <v>1.54</v>
      </c>
      <c r="AV182">
        <v>2.79</v>
      </c>
      <c r="AW182">
        <v>1.79</v>
      </c>
      <c r="AX182">
        <v>1.36</v>
      </c>
      <c r="AY182">
        <v>2.14</v>
      </c>
      <c r="AZ182">
        <v>1.33</v>
      </c>
      <c r="BA182">
        <v>1.06</v>
      </c>
      <c r="BB182">
        <v>1.68</v>
      </c>
      <c r="BC182">
        <v>2.0699999999999998</v>
      </c>
      <c r="BD182">
        <v>-0.84</v>
      </c>
      <c r="BE182">
        <v>1.25</v>
      </c>
      <c r="BF182">
        <v>0.54</v>
      </c>
      <c r="BG182">
        <v>0.63</v>
      </c>
      <c r="BH182" s="80"/>
      <c r="BI182" s="80"/>
      <c r="BJ182" s="80"/>
      <c r="BK182" s="80"/>
      <c r="BL182" s="80"/>
      <c r="BM182" s="80"/>
      <c r="BN182" s="80"/>
      <c r="BO182" s="80"/>
      <c r="BP182" s="80"/>
      <c r="BQ182" s="80"/>
    </row>
    <row r="183" spans="1:72">
      <c r="A183" t="s">
        <v>556</v>
      </c>
      <c r="B183">
        <v>0</v>
      </c>
      <c r="C183">
        <v>7.6240000000000002E-2</v>
      </c>
      <c r="D183">
        <v>0.15443000000000001</v>
      </c>
      <c r="E183">
        <v>0</v>
      </c>
      <c r="F183">
        <v>0</v>
      </c>
      <c r="G183">
        <v>0.10643</v>
      </c>
      <c r="H183">
        <v>0.02</v>
      </c>
      <c r="I183">
        <v>0.12</v>
      </c>
      <c r="J183">
        <v>0</v>
      </c>
      <c r="K183">
        <v>1.03</v>
      </c>
      <c r="L183">
        <v>1.59</v>
      </c>
      <c r="M183">
        <v>0.13</v>
      </c>
      <c r="N183">
        <v>0.6</v>
      </c>
      <c r="O183">
        <v>1.1499999999999999</v>
      </c>
      <c r="P183">
        <v>1.4775</v>
      </c>
      <c r="Q183">
        <v>0</v>
      </c>
      <c r="R183">
        <v>2.06</v>
      </c>
      <c r="S183">
        <v>1.57</v>
      </c>
      <c r="T183">
        <v>1.03</v>
      </c>
      <c r="U183">
        <v>1.1599999999999999</v>
      </c>
      <c r="V183">
        <v>1.1200000000000001</v>
      </c>
      <c r="W183">
        <v>0.91</v>
      </c>
      <c r="X183">
        <v>0.11749999999999999</v>
      </c>
      <c r="Y183">
        <v>0</v>
      </c>
      <c r="Z183">
        <v>0.68</v>
      </c>
      <c r="AA183">
        <v>1.36</v>
      </c>
      <c r="AB183">
        <v>1.2725</v>
      </c>
      <c r="AC183">
        <v>0</v>
      </c>
      <c r="AD183">
        <v>0</v>
      </c>
      <c r="AE183">
        <v>1.39</v>
      </c>
      <c r="AF183">
        <v>1.37</v>
      </c>
      <c r="AG183">
        <v>0.99</v>
      </c>
      <c r="AH183">
        <v>0.97</v>
      </c>
      <c r="AI183">
        <v>1.25</v>
      </c>
      <c r="AJ183">
        <v>0</v>
      </c>
      <c r="AK183">
        <v>0</v>
      </c>
      <c r="AL183">
        <v>0</v>
      </c>
      <c r="AM183">
        <v>1.05</v>
      </c>
      <c r="AN183">
        <v>0</v>
      </c>
      <c r="AO183">
        <v>1.08</v>
      </c>
      <c r="AP183">
        <v>0.83</v>
      </c>
      <c r="AQ183">
        <v>0</v>
      </c>
      <c r="AR183">
        <v>0</v>
      </c>
      <c r="AS183">
        <v>0</v>
      </c>
      <c r="AT183">
        <v>0</v>
      </c>
      <c r="AU183">
        <v>0</v>
      </c>
      <c r="AV183">
        <v>0</v>
      </c>
      <c r="AW183">
        <v>0</v>
      </c>
      <c r="AX183">
        <v>0</v>
      </c>
      <c r="AY183">
        <v>0</v>
      </c>
      <c r="AZ183">
        <v>0</v>
      </c>
      <c r="BA183">
        <v>0</v>
      </c>
      <c r="BB183">
        <v>0</v>
      </c>
      <c r="BC183">
        <v>0</v>
      </c>
      <c r="BD183">
        <v>0</v>
      </c>
      <c r="BE183">
        <v>0</v>
      </c>
      <c r="BF183">
        <v>0</v>
      </c>
      <c r="BG183">
        <v>0</v>
      </c>
      <c r="BH183" s="80"/>
      <c r="BI183" s="80"/>
      <c r="BJ183" s="80"/>
      <c r="BK183" s="80"/>
      <c r="BL183" s="80"/>
      <c r="BM183" s="80"/>
      <c r="BN183" s="80"/>
      <c r="BO183" s="80"/>
      <c r="BP183" s="80"/>
      <c r="BQ183" s="80"/>
    </row>
    <row r="184" spans="1:72">
      <c r="A184" t="s">
        <v>632</v>
      </c>
      <c r="B184" t="s">
        <v>2080</v>
      </c>
      <c r="C184" t="s">
        <v>819</v>
      </c>
      <c r="D184" t="s">
        <v>820</v>
      </c>
      <c r="E184" t="s">
        <v>821</v>
      </c>
      <c r="F184" t="s">
        <v>730</v>
      </c>
      <c r="G184" t="s">
        <v>633</v>
      </c>
      <c r="H184" t="s">
        <v>634</v>
      </c>
      <c r="I184" t="s">
        <v>635</v>
      </c>
      <c r="J184" t="s">
        <v>636</v>
      </c>
      <c r="K184" t="s">
        <v>637</v>
      </c>
      <c r="L184" t="s">
        <v>638</v>
      </c>
      <c r="M184" t="s">
        <v>639</v>
      </c>
      <c r="N184" t="s">
        <v>640</v>
      </c>
      <c r="O184" t="s">
        <v>641</v>
      </c>
      <c r="P184" t="s">
        <v>642</v>
      </c>
      <c r="Q184" t="s">
        <v>643</v>
      </c>
      <c r="R184" t="s">
        <v>644</v>
      </c>
      <c r="S184" t="s">
        <v>645</v>
      </c>
      <c r="T184" t="s">
        <v>646</v>
      </c>
      <c r="U184" t="s">
        <v>647</v>
      </c>
      <c r="V184" t="s">
        <v>648</v>
      </c>
      <c r="W184" t="s">
        <v>649</v>
      </c>
      <c r="X184" t="s">
        <v>650</v>
      </c>
      <c r="Y184" t="s">
        <v>651</v>
      </c>
      <c r="Z184" t="s">
        <v>652</v>
      </c>
      <c r="AA184" t="s">
        <v>653</v>
      </c>
      <c r="AB184" t="s">
        <v>654</v>
      </c>
      <c r="AC184" t="s">
        <v>655</v>
      </c>
      <c r="AD184" t="s">
        <v>656</v>
      </c>
      <c r="AE184" t="s">
        <v>657</v>
      </c>
      <c r="AF184" t="s">
        <v>658</v>
      </c>
      <c r="AG184" t="s">
        <v>659</v>
      </c>
      <c r="AH184" t="s">
        <v>660</v>
      </c>
      <c r="AI184" t="s">
        <v>661</v>
      </c>
      <c r="AJ184" t="s">
        <v>662</v>
      </c>
      <c r="AK184" t="s">
        <v>663</v>
      </c>
      <c r="AL184" t="s">
        <v>664</v>
      </c>
      <c r="AM184" t="s">
        <v>665</v>
      </c>
      <c r="AN184" t="s">
        <v>666</v>
      </c>
      <c r="AO184" t="s">
        <v>667</v>
      </c>
      <c r="AP184" t="s">
        <v>668</v>
      </c>
      <c r="AQ184" t="s">
        <v>669</v>
      </c>
      <c r="AR184" t="s">
        <v>670</v>
      </c>
      <c r="AS184" t="s">
        <v>671</v>
      </c>
      <c r="AT184" t="s">
        <v>672</v>
      </c>
      <c r="AU184" t="s">
        <v>673</v>
      </c>
      <c r="AV184" t="s">
        <v>674</v>
      </c>
      <c r="AW184" t="s">
        <v>675</v>
      </c>
      <c r="AX184" t="s">
        <v>676</v>
      </c>
      <c r="AY184" t="s">
        <v>677</v>
      </c>
      <c r="AZ184" t="s">
        <v>678</v>
      </c>
      <c r="BA184" t="s">
        <v>679</v>
      </c>
      <c r="BB184" t="s">
        <v>680</v>
      </c>
      <c r="BC184" t="s">
        <v>681</v>
      </c>
      <c r="BD184" t="s">
        <v>682</v>
      </c>
      <c r="BE184" t="s">
        <v>683</v>
      </c>
      <c r="BF184" t="s">
        <v>684</v>
      </c>
      <c r="BG184" t="s">
        <v>685</v>
      </c>
      <c r="BH184" s="80"/>
      <c r="BI184" s="80"/>
      <c r="BJ184" s="80"/>
      <c r="BK184" s="80"/>
      <c r="BL184" s="80"/>
      <c r="BM184" s="80"/>
      <c r="BN184" s="80"/>
      <c r="BO184" s="80"/>
      <c r="BP184" s="80"/>
      <c r="BQ184" s="80"/>
    </row>
    <row r="185" spans="1:72">
      <c r="A185" t="s">
        <v>686</v>
      </c>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s="80"/>
      <c r="BI185" s="80"/>
      <c r="BJ185" s="80"/>
      <c r="BK185" s="80"/>
      <c r="BL185" s="80"/>
      <c r="BM185" s="80"/>
      <c r="BN185" s="80"/>
      <c r="BO185" s="80"/>
      <c r="BP185" s="80"/>
      <c r="BQ185" s="80"/>
    </row>
    <row r="186" spans="1:72">
      <c r="A186" t="s">
        <v>822</v>
      </c>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s="80"/>
      <c r="BI186" s="80"/>
      <c r="BJ186" s="80"/>
      <c r="BK186" s="80"/>
      <c r="BL186" s="80"/>
      <c r="BM186" s="80"/>
      <c r="BN186" s="80"/>
      <c r="BO186" s="80"/>
      <c r="BP186" s="80"/>
      <c r="BQ186" s="80"/>
    </row>
    <row r="187" spans="1:72">
      <c r="A187" t="s">
        <v>688</v>
      </c>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11200.43</v>
      </c>
      <c r="AW213" s="131">
        <f t="shared" si="7"/>
        <v>11394.6</v>
      </c>
      <c r="AX213" s="131">
        <f t="shared" si="7"/>
        <v>0</v>
      </c>
      <c r="AY213" s="131">
        <f t="shared" si="7"/>
        <v>12786</v>
      </c>
      <c r="AZ213" s="131">
        <f t="shared" si="7"/>
        <v>0</v>
      </c>
      <c r="BA213" s="131">
        <f t="shared" si="7"/>
        <v>12562</v>
      </c>
      <c r="BB213" s="131">
        <f t="shared" si="7"/>
        <v>12680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11200.43</v>
      </c>
      <c r="AW215" s="80">
        <f t="shared" si="8"/>
        <v>11394.6</v>
      </c>
      <c r="AX215" s="80">
        <f t="shared" si="8"/>
        <v>0</v>
      </c>
      <c r="AY215" s="80">
        <f t="shared" si="8"/>
        <v>12786</v>
      </c>
      <c r="AZ215" s="80">
        <f t="shared" si="8"/>
        <v>0</v>
      </c>
      <c r="BA215" s="80">
        <f t="shared" si="8"/>
        <v>12562</v>
      </c>
      <c r="BB215" s="80">
        <f t="shared" si="8"/>
        <v>12680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t="s">
        <v>429</v>
      </c>
      <c r="AP219" t="s">
        <v>430</v>
      </c>
      <c r="AQ219" t="s">
        <v>431</v>
      </c>
      <c r="AR219" t="s">
        <v>432</v>
      </c>
      <c r="AS219" t="s">
        <v>433</v>
      </c>
      <c r="AT219" t="s">
        <v>434</v>
      </c>
      <c r="AU219" t="s">
        <v>435</v>
      </c>
      <c r="AV219" t="s">
        <v>436</v>
      </c>
      <c r="AW219" t="s">
        <v>437</v>
      </c>
      <c r="AX219" t="s">
        <v>438</v>
      </c>
      <c r="AY219" t="s">
        <v>439</v>
      </c>
      <c r="AZ219" t="s">
        <v>440</v>
      </c>
      <c r="BA219" t="s">
        <v>441</v>
      </c>
      <c r="BB219" t="s">
        <v>442</v>
      </c>
      <c r="BC219" t="s">
        <v>443</v>
      </c>
      <c r="BD219" t="s">
        <v>444</v>
      </c>
      <c r="BE219" t="s">
        <v>445</v>
      </c>
      <c r="BF219" t="s">
        <v>446</v>
      </c>
      <c r="BG219" t="s">
        <v>447</v>
      </c>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558</v>
      </c>
      <c r="B221">
        <v>83905</v>
      </c>
      <c r="C221">
        <v>30632</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25581.89</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9637</v>
      </c>
      <c r="BG221">
        <v>4543</v>
      </c>
    </row>
    <row r="222" spans="1:118">
      <c r="A222" t="s">
        <v>707</v>
      </c>
      <c r="B222">
        <v>0</v>
      </c>
      <c r="C222">
        <v>0</v>
      </c>
      <c r="D222">
        <v>204734.69</v>
      </c>
      <c r="E222">
        <v>129048</v>
      </c>
      <c r="F222">
        <v>108833</v>
      </c>
      <c r="G222">
        <v>39829</v>
      </c>
      <c r="H222">
        <v>135139.44</v>
      </c>
      <c r="I222">
        <v>123319</v>
      </c>
      <c r="J222">
        <v>77284</v>
      </c>
      <c r="K222">
        <v>40280</v>
      </c>
      <c r="L222">
        <v>136494.87</v>
      </c>
      <c r="M222">
        <v>72211</v>
      </c>
      <c r="N222">
        <v>66907</v>
      </c>
      <c r="O222">
        <v>43757</v>
      </c>
      <c r="P222">
        <v>242159.56</v>
      </c>
      <c r="Q222">
        <v>206120</v>
      </c>
      <c r="R222">
        <v>151349</v>
      </c>
      <c r="S222">
        <v>66731</v>
      </c>
      <c r="T222">
        <v>173834.83</v>
      </c>
      <c r="U222">
        <v>125221</v>
      </c>
      <c r="V222">
        <v>82088</v>
      </c>
      <c r="W222">
        <v>37851</v>
      </c>
      <c r="X222">
        <v>136791</v>
      </c>
      <c r="Y222">
        <v>74779</v>
      </c>
      <c r="Z222">
        <v>63082</v>
      </c>
      <c r="AA222">
        <v>40636.25</v>
      </c>
      <c r="AB222">
        <v>176089.37</v>
      </c>
      <c r="AC222">
        <v>105126.84</v>
      </c>
      <c r="AD222">
        <v>71602.64</v>
      </c>
      <c r="AE222">
        <v>42510.79</v>
      </c>
      <c r="AF222">
        <v>138630.64000000001</v>
      </c>
      <c r="AG222">
        <v>109618.9</v>
      </c>
      <c r="AH222">
        <v>66639.28</v>
      </c>
      <c r="AI222">
        <v>42229.16</v>
      </c>
      <c r="AJ222">
        <v>116189.28</v>
      </c>
      <c r="AK222">
        <v>84181.68</v>
      </c>
      <c r="AL222">
        <v>57211.040000000001</v>
      </c>
      <c r="AM222">
        <v>0</v>
      </c>
      <c r="AN222">
        <v>129541.96</v>
      </c>
      <c r="AO222">
        <v>95290.09</v>
      </c>
      <c r="AP222">
        <v>60882.18</v>
      </c>
      <c r="AQ222">
        <v>37478.080000000002</v>
      </c>
      <c r="AR222">
        <v>80800.42</v>
      </c>
      <c r="AS222">
        <v>55466.64</v>
      </c>
      <c r="AT222">
        <v>36495.54</v>
      </c>
      <c r="AU222">
        <v>14581.4</v>
      </c>
      <c r="AV222">
        <v>94680</v>
      </c>
      <c r="AW222">
        <v>41304.5</v>
      </c>
      <c r="AX222">
        <v>26223</v>
      </c>
      <c r="AY222">
        <v>14958</v>
      </c>
      <c r="AZ222">
        <v>44794</v>
      </c>
      <c r="BA222">
        <v>37421</v>
      </c>
      <c r="BB222">
        <v>27539</v>
      </c>
      <c r="BC222">
        <v>17812</v>
      </c>
      <c r="BD222">
        <v>17794</v>
      </c>
      <c r="BE222">
        <v>20244</v>
      </c>
      <c r="BF222">
        <v>0</v>
      </c>
      <c r="BG222">
        <v>0</v>
      </c>
    </row>
    <row r="223" spans="1:118">
      <c r="A223" t="s">
        <v>361</v>
      </c>
      <c r="B223">
        <v>67436</v>
      </c>
      <c r="C223">
        <v>32990</v>
      </c>
      <c r="D223">
        <v>120875.2</v>
      </c>
      <c r="E223">
        <v>90280</v>
      </c>
      <c r="F223">
        <v>59897</v>
      </c>
      <c r="G223">
        <v>29718</v>
      </c>
      <c r="H223">
        <v>117397.91</v>
      </c>
      <c r="I223">
        <v>87576</v>
      </c>
      <c r="J223">
        <v>58250</v>
      </c>
      <c r="K223">
        <v>29111</v>
      </c>
      <c r="L223">
        <v>101047.24</v>
      </c>
      <c r="M223">
        <v>75264</v>
      </c>
      <c r="N223">
        <v>49700</v>
      </c>
      <c r="O223">
        <v>24447</v>
      </c>
      <c r="P223">
        <v>98735</v>
      </c>
      <c r="Q223">
        <v>73671</v>
      </c>
      <c r="R223">
        <v>49638</v>
      </c>
      <c r="S223">
        <v>24586</v>
      </c>
      <c r="T223">
        <v>97404.34</v>
      </c>
      <c r="U223">
        <v>72871</v>
      </c>
      <c r="V223">
        <v>48280</v>
      </c>
      <c r="W223">
        <v>23074</v>
      </c>
      <c r="X223">
        <v>87388</v>
      </c>
      <c r="Y223">
        <v>64775</v>
      </c>
      <c r="Z223">
        <v>47876</v>
      </c>
      <c r="AA223">
        <v>20334.939999999999</v>
      </c>
      <c r="AB223">
        <v>67998.990000000005</v>
      </c>
      <c r="AC223">
        <v>42747.199999999997</v>
      </c>
      <c r="AD223">
        <v>26311.23</v>
      </c>
      <c r="AE223">
        <v>13514.34</v>
      </c>
      <c r="AF223">
        <v>50648</v>
      </c>
      <c r="AG223">
        <v>37275.75</v>
      </c>
      <c r="AH223">
        <v>24579.96</v>
      </c>
      <c r="AI223">
        <v>12208.01</v>
      </c>
      <c r="AJ223">
        <v>43035.79</v>
      </c>
      <c r="AK223">
        <v>36535.19</v>
      </c>
      <c r="AL223">
        <v>21710.799999999999</v>
      </c>
      <c r="AM223">
        <v>11576</v>
      </c>
      <c r="AN223">
        <v>49440.73</v>
      </c>
      <c r="AO223">
        <v>33443.85</v>
      </c>
      <c r="AP223">
        <v>22450.54</v>
      </c>
      <c r="AQ223">
        <v>11206.97</v>
      </c>
      <c r="AR223">
        <v>47375.42</v>
      </c>
      <c r="AS223">
        <v>35143.339999999997</v>
      </c>
      <c r="AT223">
        <v>23758.14</v>
      </c>
      <c r="AU223">
        <v>11607.84</v>
      </c>
      <c r="AV223">
        <v>43931</v>
      </c>
      <c r="AW223">
        <v>32806.550000000003</v>
      </c>
      <c r="AX223">
        <v>22174</v>
      </c>
      <c r="AY223">
        <v>11176</v>
      </c>
      <c r="AZ223">
        <v>41945</v>
      </c>
      <c r="BA223">
        <v>30808</v>
      </c>
      <c r="BB223">
        <v>19847</v>
      </c>
      <c r="BC223">
        <v>9527</v>
      </c>
      <c r="BD223">
        <v>34253</v>
      </c>
      <c r="BE223">
        <v>23786</v>
      </c>
      <c r="BF223">
        <v>16772</v>
      </c>
      <c r="BG223">
        <v>8399</v>
      </c>
    </row>
    <row r="224" spans="1:118">
      <c r="A224" t="s">
        <v>559</v>
      </c>
      <c r="B224">
        <v>65780</v>
      </c>
      <c r="C224">
        <v>32166</v>
      </c>
      <c r="D224">
        <v>117584.42</v>
      </c>
      <c r="E224">
        <v>87828</v>
      </c>
      <c r="F224">
        <v>58278</v>
      </c>
      <c r="G224">
        <v>28931</v>
      </c>
      <c r="H224">
        <v>114235.46</v>
      </c>
      <c r="I224">
        <v>85180</v>
      </c>
      <c r="J224">
        <v>56624</v>
      </c>
      <c r="K224">
        <v>24758</v>
      </c>
      <c r="L224">
        <v>97593.43</v>
      </c>
      <c r="M224">
        <v>72666</v>
      </c>
      <c r="N224">
        <v>48032</v>
      </c>
      <c r="O224">
        <v>23811</v>
      </c>
      <c r="P224">
        <v>95730.240000000005</v>
      </c>
      <c r="Q224">
        <v>71431</v>
      </c>
      <c r="R224">
        <v>48157</v>
      </c>
      <c r="S224">
        <v>0</v>
      </c>
      <c r="T224">
        <v>94438.48</v>
      </c>
      <c r="U224">
        <v>0</v>
      </c>
      <c r="V224">
        <v>0</v>
      </c>
      <c r="W224">
        <v>0</v>
      </c>
      <c r="X224">
        <v>83631</v>
      </c>
      <c r="Y224">
        <v>61242</v>
      </c>
      <c r="Z224">
        <v>39862</v>
      </c>
      <c r="AA224">
        <v>19258.05</v>
      </c>
      <c r="AB224">
        <v>64087.41</v>
      </c>
      <c r="AC224">
        <v>39842.5</v>
      </c>
      <c r="AD224">
        <v>24464.33</v>
      </c>
      <c r="AE224">
        <v>12599.26</v>
      </c>
      <c r="AF224">
        <v>47153.03</v>
      </c>
      <c r="AG224">
        <v>34667.75</v>
      </c>
      <c r="AH224">
        <v>22843.35</v>
      </c>
      <c r="AI224">
        <v>11343.46</v>
      </c>
      <c r="AJ224">
        <v>0</v>
      </c>
      <c r="AK224">
        <v>35267.64</v>
      </c>
      <c r="AL224">
        <v>21006.78</v>
      </c>
      <c r="AM224">
        <v>11433.18</v>
      </c>
      <c r="AN224">
        <v>48881.48</v>
      </c>
      <c r="AO224">
        <v>33026.9</v>
      </c>
      <c r="AP224">
        <v>22175.599999999999</v>
      </c>
      <c r="AQ224">
        <v>11069.5</v>
      </c>
      <c r="AR224">
        <v>46820.33</v>
      </c>
      <c r="AS224">
        <v>34728.57</v>
      </c>
      <c r="AT224">
        <v>23513.13</v>
      </c>
      <c r="AU224">
        <v>11607.84</v>
      </c>
      <c r="AV224">
        <v>43931</v>
      </c>
      <c r="AW224">
        <v>32806.550000000003</v>
      </c>
      <c r="AX224">
        <v>22174</v>
      </c>
      <c r="AY224">
        <v>11176</v>
      </c>
      <c r="AZ224">
        <v>41945</v>
      </c>
      <c r="BA224">
        <v>30808</v>
      </c>
      <c r="BB224">
        <v>19847</v>
      </c>
      <c r="BC224">
        <v>9527</v>
      </c>
      <c r="BD224">
        <v>34253</v>
      </c>
      <c r="BE224">
        <v>23786</v>
      </c>
      <c r="BF224">
        <v>16772</v>
      </c>
      <c r="BG224">
        <v>8399</v>
      </c>
    </row>
    <row r="225" spans="1:59">
      <c r="A225" t="s">
        <v>560</v>
      </c>
      <c r="B225">
        <v>1656</v>
      </c>
      <c r="C225">
        <v>824</v>
      </c>
      <c r="D225">
        <v>3290.79</v>
      </c>
      <c r="E225">
        <v>2452</v>
      </c>
      <c r="F225">
        <v>1619</v>
      </c>
      <c r="G225">
        <v>787</v>
      </c>
      <c r="H225">
        <v>3162.45</v>
      </c>
      <c r="I225">
        <v>2396</v>
      </c>
      <c r="J225">
        <v>1626</v>
      </c>
      <c r="K225">
        <v>4353</v>
      </c>
      <c r="L225">
        <v>3453.81</v>
      </c>
      <c r="M225">
        <v>2598</v>
      </c>
      <c r="N225">
        <v>1668</v>
      </c>
      <c r="O225">
        <v>636</v>
      </c>
      <c r="P225">
        <v>3004.76</v>
      </c>
      <c r="Q225">
        <v>2240</v>
      </c>
      <c r="R225">
        <v>1481</v>
      </c>
      <c r="S225">
        <v>0</v>
      </c>
      <c r="T225">
        <v>2965.87</v>
      </c>
      <c r="U225">
        <v>0</v>
      </c>
      <c r="V225">
        <v>0</v>
      </c>
      <c r="W225">
        <v>0</v>
      </c>
      <c r="X225">
        <v>3757</v>
      </c>
      <c r="Y225">
        <v>3533</v>
      </c>
      <c r="Z225">
        <v>8014</v>
      </c>
      <c r="AA225">
        <v>1076.8900000000001</v>
      </c>
      <c r="AB225">
        <v>3911.58</v>
      </c>
      <c r="AC225">
        <v>2904.7</v>
      </c>
      <c r="AD225">
        <v>1846.9</v>
      </c>
      <c r="AE225">
        <v>915.08</v>
      </c>
      <c r="AF225">
        <v>3494.96</v>
      </c>
      <c r="AG225">
        <v>2608</v>
      </c>
      <c r="AH225">
        <v>1736.61</v>
      </c>
      <c r="AI225">
        <v>864.56</v>
      </c>
      <c r="AJ225">
        <v>0</v>
      </c>
      <c r="AK225">
        <v>1267.55</v>
      </c>
      <c r="AL225">
        <v>704.02</v>
      </c>
      <c r="AM225">
        <v>142.83000000000001</v>
      </c>
      <c r="AN225">
        <v>559.25</v>
      </c>
      <c r="AO225">
        <v>416.96</v>
      </c>
      <c r="AP225">
        <v>274.94</v>
      </c>
      <c r="AQ225">
        <v>137.47</v>
      </c>
      <c r="AR225">
        <v>555.09</v>
      </c>
      <c r="AS225">
        <v>414.77</v>
      </c>
      <c r="AT225">
        <v>245.01</v>
      </c>
      <c r="AU225">
        <v>0</v>
      </c>
      <c r="AV225">
        <v>0</v>
      </c>
      <c r="AW225">
        <v>0</v>
      </c>
      <c r="AX225">
        <v>0</v>
      </c>
      <c r="AY225">
        <v>0</v>
      </c>
      <c r="AZ225">
        <v>0</v>
      </c>
      <c r="BA225">
        <v>0</v>
      </c>
      <c r="BB225">
        <v>0</v>
      </c>
      <c r="BC225">
        <v>0</v>
      </c>
      <c r="BD225">
        <v>0</v>
      </c>
      <c r="BE225">
        <v>0</v>
      </c>
      <c r="BF225">
        <v>0</v>
      </c>
      <c r="BG225">
        <v>0</v>
      </c>
    </row>
    <row r="226" spans="1:59">
      <c r="A226" t="s">
        <v>362</v>
      </c>
      <c r="B226">
        <v>-285</v>
      </c>
      <c r="C226">
        <v>-353</v>
      </c>
      <c r="D226">
        <v>-3181.66</v>
      </c>
      <c r="E226">
        <v>-5757</v>
      </c>
      <c r="F226">
        <v>-5792</v>
      </c>
      <c r="G226">
        <v>-5652</v>
      </c>
      <c r="H226">
        <v>-218.02</v>
      </c>
      <c r="I226">
        <v>-238</v>
      </c>
      <c r="J226">
        <v>-383</v>
      </c>
      <c r="K226">
        <v>864</v>
      </c>
      <c r="L226">
        <v>590.45000000000005</v>
      </c>
      <c r="M226">
        <v>-169</v>
      </c>
      <c r="N226">
        <v>-49</v>
      </c>
      <c r="O226">
        <v>-52</v>
      </c>
      <c r="P226">
        <v>5143.5600000000004</v>
      </c>
      <c r="Q226">
        <v>157</v>
      </c>
      <c r="R226">
        <v>165</v>
      </c>
      <c r="S226">
        <v>-50</v>
      </c>
      <c r="T226">
        <v>624.41</v>
      </c>
      <c r="U226">
        <v>460</v>
      </c>
      <c r="V226">
        <v>0</v>
      </c>
      <c r="W226">
        <v>0</v>
      </c>
      <c r="X226">
        <v>-174</v>
      </c>
      <c r="Y226">
        <v>-137</v>
      </c>
      <c r="Z226">
        <v>-169</v>
      </c>
      <c r="AA226">
        <v>-168.88</v>
      </c>
      <c r="AB226">
        <v>783.02</v>
      </c>
      <c r="AC226">
        <v>328.98</v>
      </c>
      <c r="AD226">
        <v>0</v>
      </c>
      <c r="AE226">
        <v>0</v>
      </c>
      <c r="AF226">
        <v>0</v>
      </c>
      <c r="AG226">
        <v>0</v>
      </c>
      <c r="AH226">
        <v>0</v>
      </c>
      <c r="AI226">
        <v>0</v>
      </c>
      <c r="AJ226">
        <v>0</v>
      </c>
      <c r="AK226">
        <v>0</v>
      </c>
      <c r="AL226">
        <v>0</v>
      </c>
      <c r="AM226">
        <v>0</v>
      </c>
      <c r="AN226">
        <v>0</v>
      </c>
      <c r="AO226">
        <v>0</v>
      </c>
      <c r="AP226">
        <v>0</v>
      </c>
      <c r="AQ226">
        <v>0</v>
      </c>
      <c r="AR226">
        <v>24.71</v>
      </c>
      <c r="AS226">
        <v>40.71</v>
      </c>
      <c r="AT226">
        <v>16.010000000000002</v>
      </c>
      <c r="AU226">
        <v>24.71</v>
      </c>
      <c r="AV226">
        <v>207</v>
      </c>
      <c r="AW226">
        <v>-550.66999999999996</v>
      </c>
      <c r="AX226">
        <v>-551</v>
      </c>
      <c r="AY226">
        <v>-149</v>
      </c>
      <c r="AZ226">
        <v>0</v>
      </c>
      <c r="BA226">
        <v>-264</v>
      </c>
      <c r="BB226">
        <v>-300</v>
      </c>
      <c r="BC226">
        <v>0</v>
      </c>
      <c r="BD226">
        <v>0</v>
      </c>
      <c r="BE226">
        <v>0</v>
      </c>
      <c r="BF226">
        <v>0</v>
      </c>
      <c r="BG226">
        <v>0</v>
      </c>
    </row>
    <row r="227" spans="1:59">
      <c r="A227" t="s">
        <v>561</v>
      </c>
      <c r="B227">
        <v>-820</v>
      </c>
      <c r="C227">
        <v>-932</v>
      </c>
      <c r="D227">
        <v>2681.52</v>
      </c>
      <c r="E227">
        <v>2551</v>
      </c>
      <c r="F227">
        <v>867</v>
      </c>
      <c r="G227">
        <v>-47</v>
      </c>
      <c r="H227">
        <v>0</v>
      </c>
      <c r="I227">
        <v>0</v>
      </c>
      <c r="J227">
        <v>1330</v>
      </c>
      <c r="K227">
        <v>0</v>
      </c>
      <c r="L227">
        <v>0</v>
      </c>
      <c r="M227">
        <v>-1716</v>
      </c>
      <c r="N227">
        <v>0</v>
      </c>
      <c r="O227">
        <v>-956</v>
      </c>
      <c r="P227">
        <v>0</v>
      </c>
      <c r="Q227">
        <v>0</v>
      </c>
      <c r="R227">
        <v>439</v>
      </c>
      <c r="S227">
        <v>523</v>
      </c>
      <c r="T227">
        <v>0</v>
      </c>
      <c r="U227">
        <v>-4496</v>
      </c>
      <c r="V227">
        <v>0</v>
      </c>
      <c r="W227">
        <v>-11947</v>
      </c>
      <c r="X227">
        <v>3623</v>
      </c>
      <c r="Y227">
        <v>-2827</v>
      </c>
      <c r="Z227">
        <v>-2848</v>
      </c>
      <c r="AA227">
        <v>-532.9</v>
      </c>
      <c r="AB227">
        <v>0</v>
      </c>
      <c r="AC227">
        <v>330.15</v>
      </c>
      <c r="AD227">
        <v>-1429.71</v>
      </c>
      <c r="AE227">
        <v>-611.69000000000005</v>
      </c>
      <c r="AF227">
        <v>-4983</v>
      </c>
      <c r="AG227">
        <v>-1586.28</v>
      </c>
      <c r="AH227">
        <v>247.07</v>
      </c>
      <c r="AI227">
        <v>0</v>
      </c>
      <c r="AJ227">
        <v>6558.05</v>
      </c>
      <c r="AK227">
        <v>-102.81</v>
      </c>
      <c r="AL227">
        <v>-102.81</v>
      </c>
      <c r="AM227">
        <v>0</v>
      </c>
      <c r="AN227">
        <v>-4255.8900000000003</v>
      </c>
      <c r="AO227">
        <v>0</v>
      </c>
      <c r="AP227">
        <v>-1887.15</v>
      </c>
      <c r="AQ227">
        <v>0</v>
      </c>
      <c r="AR227">
        <v>0</v>
      </c>
      <c r="AS227">
        <v>0</v>
      </c>
      <c r="AT227">
        <v>0</v>
      </c>
      <c r="AU227">
        <v>0</v>
      </c>
      <c r="AV227">
        <v>-234</v>
      </c>
      <c r="AW227">
        <v>0</v>
      </c>
      <c r="AX227">
        <v>0</v>
      </c>
      <c r="AY227">
        <v>0</v>
      </c>
      <c r="AZ227">
        <v>0</v>
      </c>
      <c r="BA227">
        <v>0</v>
      </c>
      <c r="BB227">
        <v>0</v>
      </c>
      <c r="BC227">
        <v>0</v>
      </c>
      <c r="BD227">
        <v>0</v>
      </c>
      <c r="BE227">
        <v>0</v>
      </c>
      <c r="BF227">
        <v>0</v>
      </c>
      <c r="BG227">
        <v>0</v>
      </c>
    </row>
    <row r="228" spans="1:59">
      <c r="A228" t="s">
        <v>562</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2</v>
      </c>
      <c r="AW228">
        <v>-7.06</v>
      </c>
      <c r="AX228">
        <v>-5</v>
      </c>
      <c r="AY228">
        <v>-3</v>
      </c>
      <c r="AZ228">
        <v>0</v>
      </c>
      <c r="BA228">
        <v>15887</v>
      </c>
      <c r="BB228">
        <v>13099</v>
      </c>
      <c r="BC228">
        <v>0</v>
      </c>
      <c r="BD228">
        <v>0</v>
      </c>
      <c r="BE228">
        <v>0</v>
      </c>
      <c r="BF228">
        <v>0</v>
      </c>
      <c r="BG228">
        <v>0</v>
      </c>
    </row>
    <row r="229" spans="1:59">
      <c r="A229" t="s">
        <v>563</v>
      </c>
      <c r="B229">
        <v>-246</v>
      </c>
      <c r="C229">
        <v>46</v>
      </c>
      <c r="D229">
        <v>-26.54</v>
      </c>
      <c r="E229">
        <v>-418</v>
      </c>
      <c r="F229">
        <v>-311</v>
      </c>
      <c r="G229">
        <v>-304</v>
      </c>
      <c r="H229">
        <v>147.33000000000001</v>
      </c>
      <c r="I229">
        <v>-173</v>
      </c>
      <c r="J229">
        <v>501</v>
      </c>
      <c r="K229">
        <v>-191</v>
      </c>
      <c r="L229">
        <v>-12.5</v>
      </c>
      <c r="M229">
        <v>35</v>
      </c>
      <c r="N229">
        <v>315</v>
      </c>
      <c r="O229">
        <v>-87</v>
      </c>
      <c r="P229">
        <v>250.03</v>
      </c>
      <c r="Q229">
        <v>136</v>
      </c>
      <c r="R229">
        <v>-400</v>
      </c>
      <c r="S229">
        <v>85</v>
      </c>
      <c r="T229">
        <v>126.05</v>
      </c>
      <c r="U229">
        <v>-51</v>
      </c>
      <c r="V229">
        <v>77</v>
      </c>
      <c r="W229">
        <v>107</v>
      </c>
      <c r="X229">
        <v>-202</v>
      </c>
      <c r="Y229">
        <v>-2</v>
      </c>
      <c r="Z229">
        <v>-40</v>
      </c>
      <c r="AA229">
        <v>-32.82</v>
      </c>
      <c r="AB229">
        <v>138.69999999999999</v>
      </c>
      <c r="AC229">
        <v>-147.32</v>
      </c>
      <c r="AD229">
        <v>108.84</v>
      </c>
      <c r="AE229">
        <v>-50.91</v>
      </c>
      <c r="AF229">
        <v>-621.46</v>
      </c>
      <c r="AG229">
        <v>-94</v>
      </c>
      <c r="AH229">
        <v>30.55</v>
      </c>
      <c r="AI229">
        <v>43.18</v>
      </c>
      <c r="AJ229">
        <v>-383.64</v>
      </c>
      <c r="AK229">
        <v>94.22</v>
      </c>
      <c r="AL229">
        <v>-456.66</v>
      </c>
      <c r="AM229">
        <v>125.59</v>
      </c>
      <c r="AN229">
        <v>-64.06</v>
      </c>
      <c r="AO229">
        <v>13.52</v>
      </c>
      <c r="AP229">
        <v>-258.79000000000002</v>
      </c>
      <c r="AQ229">
        <v>8.0399999999999991</v>
      </c>
      <c r="AR229">
        <v>-242.06</v>
      </c>
      <c r="AS229">
        <v>-316.56</v>
      </c>
      <c r="AT229">
        <v>-158.65</v>
      </c>
      <c r="AU229">
        <v>75.19</v>
      </c>
      <c r="AV229">
        <v>50</v>
      </c>
      <c r="AW229">
        <v>544.41</v>
      </c>
      <c r="AX229">
        <v>70</v>
      </c>
      <c r="AY229">
        <v>70</v>
      </c>
      <c r="AZ229">
        <v>0</v>
      </c>
      <c r="BA229">
        <v>80</v>
      </c>
      <c r="BB229">
        <v>-336</v>
      </c>
      <c r="BC229">
        <v>0</v>
      </c>
      <c r="BD229">
        <v>0</v>
      </c>
      <c r="BE229">
        <v>0</v>
      </c>
      <c r="BF229">
        <v>0</v>
      </c>
      <c r="BG229">
        <v>0</v>
      </c>
    </row>
    <row r="230" spans="1:59">
      <c r="A230" t="s">
        <v>564</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16324</v>
      </c>
      <c r="BA230">
        <v>0</v>
      </c>
      <c r="BB230">
        <v>0</v>
      </c>
      <c r="BC230">
        <v>0</v>
      </c>
      <c r="BD230">
        <v>0</v>
      </c>
      <c r="BE230">
        <v>0</v>
      </c>
      <c r="BF230">
        <v>0</v>
      </c>
      <c r="BG230">
        <v>0</v>
      </c>
    </row>
    <row r="231" spans="1:59">
      <c r="A231" t="s">
        <v>2074</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-612.67999999999995</v>
      </c>
      <c r="AH231">
        <v>0</v>
      </c>
      <c r="AI231">
        <v>0</v>
      </c>
      <c r="AJ231">
        <v>0</v>
      </c>
      <c r="AK231">
        <v>0</v>
      </c>
      <c r="AL231">
        <v>0</v>
      </c>
      <c r="AM231">
        <v>0</v>
      </c>
      <c r="AN231">
        <v>0</v>
      </c>
      <c r="AO231">
        <v>0</v>
      </c>
      <c r="AP231">
        <v>0</v>
      </c>
      <c r="AQ231">
        <v>0</v>
      </c>
      <c r="AR231">
        <v>0</v>
      </c>
      <c r="AS231">
        <v>0</v>
      </c>
      <c r="AT231">
        <v>0</v>
      </c>
      <c r="AU231">
        <v>0</v>
      </c>
      <c r="AV231">
        <v>-6144</v>
      </c>
      <c r="AW231">
        <v>-857.44</v>
      </c>
      <c r="AX231">
        <v>-857</v>
      </c>
      <c r="AY231">
        <v>0</v>
      </c>
      <c r="AZ231">
        <v>0</v>
      </c>
      <c r="BA231">
        <v>3896</v>
      </c>
      <c r="BB231">
        <v>3895</v>
      </c>
      <c r="BC231">
        <v>0</v>
      </c>
      <c r="BD231">
        <v>0</v>
      </c>
      <c r="BE231">
        <v>0</v>
      </c>
      <c r="BF231">
        <v>0</v>
      </c>
      <c r="BG231">
        <v>0</v>
      </c>
    </row>
    <row r="232" spans="1:59">
      <c r="A232" t="s">
        <v>719</v>
      </c>
      <c r="B232">
        <v>-645</v>
      </c>
      <c r="C232">
        <v>-325</v>
      </c>
      <c r="D232">
        <v>-1815.02</v>
      </c>
      <c r="E232">
        <v>-1423</v>
      </c>
      <c r="F232">
        <v>-1002</v>
      </c>
      <c r="G232">
        <v>-591</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row>
    <row r="233" spans="1:59">
      <c r="A233" t="s">
        <v>2255</v>
      </c>
      <c r="B233">
        <v>-3579</v>
      </c>
      <c r="C233">
        <v>19078</v>
      </c>
      <c r="D233">
        <v>-36297.24</v>
      </c>
      <c r="E233">
        <v>3112</v>
      </c>
      <c r="F233">
        <v>-14935</v>
      </c>
      <c r="G233">
        <v>-8533</v>
      </c>
      <c r="H233">
        <v>6694.72</v>
      </c>
      <c r="I233">
        <v>-7494</v>
      </c>
      <c r="J233">
        <v>292</v>
      </c>
      <c r="K233">
        <v>6137</v>
      </c>
      <c r="L233">
        <v>10018.469999999999</v>
      </c>
      <c r="M233">
        <v>20174</v>
      </c>
      <c r="N233">
        <v>-1182</v>
      </c>
      <c r="O233">
        <v>-2401</v>
      </c>
      <c r="P233">
        <v>0</v>
      </c>
      <c r="Q233">
        <v>0</v>
      </c>
      <c r="R233">
        <v>0</v>
      </c>
      <c r="S233">
        <v>0</v>
      </c>
      <c r="T233">
        <v>6164.21</v>
      </c>
      <c r="U233">
        <v>-14929</v>
      </c>
      <c r="V233">
        <v>-13373</v>
      </c>
      <c r="W233">
        <v>293</v>
      </c>
      <c r="X233">
        <v>-28545</v>
      </c>
      <c r="Y233">
        <v>-1345</v>
      </c>
      <c r="Z233">
        <v>-11340</v>
      </c>
      <c r="AA233">
        <v>-4385.32</v>
      </c>
      <c r="AB233">
        <v>0</v>
      </c>
      <c r="AC233">
        <v>0</v>
      </c>
      <c r="AD233">
        <v>0</v>
      </c>
      <c r="AE233">
        <v>0</v>
      </c>
      <c r="AF233">
        <v>0</v>
      </c>
      <c r="AG233">
        <v>0</v>
      </c>
      <c r="AH233">
        <v>329.28</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row>
    <row r="234" spans="1:59">
      <c r="A234" t="s">
        <v>566</v>
      </c>
      <c r="B234">
        <v>-68</v>
      </c>
      <c r="C234">
        <v>64</v>
      </c>
      <c r="D234">
        <v>253</v>
      </c>
      <c r="E234">
        <v>-1462</v>
      </c>
      <c r="F234">
        <v>-1476</v>
      </c>
      <c r="G234">
        <v>-1158</v>
      </c>
      <c r="H234">
        <v>6269.17</v>
      </c>
      <c r="I234">
        <v>6012</v>
      </c>
      <c r="J234">
        <v>3835</v>
      </c>
      <c r="K234">
        <v>1160</v>
      </c>
      <c r="L234">
        <v>-221.19</v>
      </c>
      <c r="M234">
        <v>-214</v>
      </c>
      <c r="N234">
        <v>3</v>
      </c>
      <c r="O234">
        <v>-157</v>
      </c>
      <c r="P234">
        <v>4061.37</v>
      </c>
      <c r="Q234">
        <v>4136</v>
      </c>
      <c r="R234">
        <v>1887</v>
      </c>
      <c r="S234">
        <v>860</v>
      </c>
      <c r="T234">
        <v>11613.54</v>
      </c>
      <c r="U234">
        <v>-1550</v>
      </c>
      <c r="V234">
        <v>-593</v>
      </c>
      <c r="W234">
        <v>741</v>
      </c>
      <c r="X234">
        <v>-2178</v>
      </c>
      <c r="Y234">
        <v>0</v>
      </c>
      <c r="Z234">
        <v>-2087</v>
      </c>
      <c r="AA234">
        <v>-1236.96</v>
      </c>
      <c r="AB234">
        <v>-8370.7000000000007</v>
      </c>
      <c r="AC234">
        <v>-3151.89</v>
      </c>
      <c r="AD234">
        <v>-34.76</v>
      </c>
      <c r="AE234">
        <v>-1020.16</v>
      </c>
      <c r="AF234">
        <v>-5482.63</v>
      </c>
      <c r="AG234">
        <v>-5113.1000000000004</v>
      </c>
      <c r="AH234">
        <v>-620.32000000000005</v>
      </c>
      <c r="AI234">
        <v>-4.8</v>
      </c>
      <c r="AJ234">
        <v>-153.37</v>
      </c>
      <c r="AK234">
        <v>-153.76</v>
      </c>
      <c r="AL234">
        <v>-68.760000000000005</v>
      </c>
      <c r="AM234">
        <v>0</v>
      </c>
      <c r="AN234">
        <v>-75.44</v>
      </c>
      <c r="AO234">
        <v>-59.24</v>
      </c>
      <c r="AP234">
        <v>-45.22</v>
      </c>
      <c r="AQ234">
        <v>-44.87</v>
      </c>
      <c r="AR234">
        <v>-310.85000000000002</v>
      </c>
      <c r="AS234">
        <v>-278.69</v>
      </c>
      <c r="AT234">
        <v>-265.31</v>
      </c>
      <c r="AU234">
        <v>-232.74</v>
      </c>
      <c r="AV234">
        <v>-1123</v>
      </c>
      <c r="AW234">
        <v>-486.1</v>
      </c>
      <c r="AX234">
        <v>-814</v>
      </c>
      <c r="AY234">
        <v>-51</v>
      </c>
      <c r="AZ234">
        <v>0</v>
      </c>
      <c r="BA234">
        <v>-620</v>
      </c>
      <c r="BB234">
        <v>-366</v>
      </c>
      <c r="BC234">
        <v>0</v>
      </c>
      <c r="BD234">
        <v>0</v>
      </c>
      <c r="BE234">
        <v>0</v>
      </c>
      <c r="BF234">
        <v>0</v>
      </c>
      <c r="BG234">
        <v>0</v>
      </c>
    </row>
    <row r="235" spans="1:59">
      <c r="A235" t="s">
        <v>567</v>
      </c>
      <c r="B235">
        <v>-68</v>
      </c>
      <c r="C235">
        <v>10</v>
      </c>
      <c r="D235">
        <v>-2104.08</v>
      </c>
      <c r="E235">
        <v>-1520</v>
      </c>
      <c r="F235">
        <v>-1533</v>
      </c>
      <c r="G235">
        <v>-1158</v>
      </c>
      <c r="H235">
        <v>-25.83</v>
      </c>
      <c r="I235">
        <v>-110</v>
      </c>
      <c r="J235">
        <v>21</v>
      </c>
      <c r="K235">
        <v>0</v>
      </c>
      <c r="L235">
        <v>-872.16</v>
      </c>
      <c r="M235">
        <v>-865</v>
      </c>
      <c r="N235">
        <v>-648</v>
      </c>
      <c r="O235">
        <v>-160</v>
      </c>
      <c r="P235">
        <v>139.80000000000001</v>
      </c>
      <c r="Q235">
        <v>337</v>
      </c>
      <c r="R235">
        <v>-23</v>
      </c>
      <c r="S235">
        <v>38</v>
      </c>
      <c r="T235">
        <v>-2236.44</v>
      </c>
      <c r="U235">
        <v>-1550</v>
      </c>
      <c r="V235">
        <v>-593</v>
      </c>
      <c r="W235">
        <v>0</v>
      </c>
      <c r="X235">
        <v>-2178</v>
      </c>
      <c r="Y235">
        <v>0</v>
      </c>
      <c r="Z235">
        <v>-2087</v>
      </c>
      <c r="AA235">
        <v>-1236.96</v>
      </c>
      <c r="AB235">
        <v>-8628.68</v>
      </c>
      <c r="AC235">
        <v>-3151.89</v>
      </c>
      <c r="AD235">
        <v>-34.76</v>
      </c>
      <c r="AE235">
        <v>-1024.3699999999999</v>
      </c>
      <c r="AF235">
        <v>-6041.15</v>
      </c>
      <c r="AG235">
        <v>-5376.3</v>
      </c>
      <c r="AH235">
        <v>-883.52</v>
      </c>
      <c r="AI235">
        <v>-4.8</v>
      </c>
      <c r="AJ235">
        <v>-153.37</v>
      </c>
      <c r="AK235">
        <v>-153.76</v>
      </c>
      <c r="AL235">
        <v>-68.760000000000005</v>
      </c>
      <c r="AM235">
        <v>-60</v>
      </c>
      <c r="AN235">
        <v>-75.44</v>
      </c>
      <c r="AO235">
        <v>-59.24</v>
      </c>
      <c r="AP235">
        <v>-45.22</v>
      </c>
      <c r="AQ235">
        <v>-44.87</v>
      </c>
      <c r="AR235">
        <v>-412.33</v>
      </c>
      <c r="AS235">
        <v>-278.69</v>
      </c>
      <c r="AT235">
        <v>-265.31</v>
      </c>
      <c r="AU235">
        <v>-232.74</v>
      </c>
      <c r="AV235">
        <v>-1123</v>
      </c>
      <c r="AW235">
        <v>-486.1</v>
      </c>
      <c r="AX235">
        <v>-814</v>
      </c>
      <c r="AY235">
        <v>-51</v>
      </c>
      <c r="AZ235">
        <v>0</v>
      </c>
      <c r="BA235">
        <v>-620</v>
      </c>
      <c r="BB235">
        <v>-366</v>
      </c>
      <c r="BC235">
        <v>0</v>
      </c>
      <c r="BD235">
        <v>0</v>
      </c>
      <c r="BE235">
        <v>0</v>
      </c>
      <c r="BF235">
        <v>0</v>
      </c>
      <c r="BG235">
        <v>0</v>
      </c>
    </row>
    <row r="236" spans="1:59">
      <c r="A236" t="s">
        <v>568</v>
      </c>
      <c r="B236">
        <v>0</v>
      </c>
      <c r="C236">
        <v>54</v>
      </c>
      <c r="D236">
        <v>2357.0700000000002</v>
      </c>
      <c r="E236">
        <v>58</v>
      </c>
      <c r="F236">
        <v>57</v>
      </c>
      <c r="G236">
        <v>0</v>
      </c>
      <c r="H236">
        <v>6295</v>
      </c>
      <c r="I236">
        <v>6122</v>
      </c>
      <c r="J236">
        <v>3814</v>
      </c>
      <c r="K236">
        <v>1160</v>
      </c>
      <c r="L236">
        <v>650.98</v>
      </c>
      <c r="M236">
        <v>651</v>
      </c>
      <c r="N236">
        <v>651</v>
      </c>
      <c r="O236">
        <v>3</v>
      </c>
      <c r="P236">
        <v>3921.58</v>
      </c>
      <c r="Q236">
        <v>3799</v>
      </c>
      <c r="R236">
        <v>1910</v>
      </c>
      <c r="S236">
        <v>822</v>
      </c>
      <c r="T236">
        <v>13849.98</v>
      </c>
      <c r="U236">
        <v>0</v>
      </c>
      <c r="V236">
        <v>0</v>
      </c>
      <c r="W236">
        <v>741</v>
      </c>
      <c r="X236">
        <v>0</v>
      </c>
      <c r="Y236">
        <v>0</v>
      </c>
      <c r="Z236">
        <v>0</v>
      </c>
      <c r="AA236">
        <v>0</v>
      </c>
      <c r="AB236">
        <v>257.98</v>
      </c>
      <c r="AC236">
        <v>0</v>
      </c>
      <c r="AD236">
        <v>0</v>
      </c>
      <c r="AE236">
        <v>4.21</v>
      </c>
      <c r="AF236">
        <v>558.52</v>
      </c>
      <c r="AG236">
        <v>263.2</v>
      </c>
      <c r="AH236">
        <v>263.2</v>
      </c>
      <c r="AI236">
        <v>0</v>
      </c>
      <c r="AJ236">
        <v>0</v>
      </c>
      <c r="AK236">
        <v>0</v>
      </c>
      <c r="AL236">
        <v>0</v>
      </c>
      <c r="AM236">
        <v>60</v>
      </c>
      <c r="AN236">
        <v>0</v>
      </c>
      <c r="AO236">
        <v>0</v>
      </c>
      <c r="AP236">
        <v>0</v>
      </c>
      <c r="AQ236">
        <v>0</v>
      </c>
      <c r="AR236">
        <v>101.49</v>
      </c>
      <c r="AS236">
        <v>0</v>
      </c>
      <c r="AT236">
        <v>0</v>
      </c>
      <c r="AU236">
        <v>0</v>
      </c>
      <c r="AV236">
        <v>0</v>
      </c>
      <c r="AW236">
        <v>0</v>
      </c>
      <c r="AX236">
        <v>0</v>
      </c>
      <c r="AY236">
        <v>0</v>
      </c>
      <c r="AZ236">
        <v>0</v>
      </c>
      <c r="BA236">
        <v>0</v>
      </c>
      <c r="BB236">
        <v>0</v>
      </c>
      <c r="BC236">
        <v>0</v>
      </c>
      <c r="BD236">
        <v>0</v>
      </c>
      <c r="BE236">
        <v>0</v>
      </c>
      <c r="BF236">
        <v>0</v>
      </c>
      <c r="BG236">
        <v>0</v>
      </c>
    </row>
    <row r="237" spans="1:59">
      <c r="A237" t="s">
        <v>569</v>
      </c>
      <c r="B237">
        <v>-6634</v>
      </c>
      <c r="C237">
        <v>-2117</v>
      </c>
      <c r="D237">
        <v>-7721.78</v>
      </c>
      <c r="E237">
        <v>-5063</v>
      </c>
      <c r="F237">
        <v>-3734</v>
      </c>
      <c r="G237">
        <v>-2639</v>
      </c>
      <c r="H237">
        <v>-12477.79</v>
      </c>
      <c r="I237">
        <v>-4539</v>
      </c>
      <c r="J237">
        <v>-2152</v>
      </c>
      <c r="K237">
        <v>-816</v>
      </c>
      <c r="L237">
        <v>-4924.59</v>
      </c>
      <c r="M237">
        <v>-3252</v>
      </c>
      <c r="N237">
        <v>-2292</v>
      </c>
      <c r="O237">
        <v>-1717</v>
      </c>
      <c r="P237">
        <v>-26289.62</v>
      </c>
      <c r="Q237">
        <v>-24368</v>
      </c>
      <c r="R237">
        <v>-23088</v>
      </c>
      <c r="S237">
        <v>0</v>
      </c>
      <c r="T237">
        <v>-969.46</v>
      </c>
      <c r="U237">
        <v>803</v>
      </c>
      <c r="V237">
        <v>210</v>
      </c>
      <c r="W237">
        <v>-645</v>
      </c>
      <c r="X237">
        <v>-10300</v>
      </c>
      <c r="Y237">
        <v>3624</v>
      </c>
      <c r="Z237">
        <v>0</v>
      </c>
      <c r="AA237">
        <v>0</v>
      </c>
      <c r="AB237">
        <v>-1500</v>
      </c>
      <c r="AC237">
        <v>-3893.25</v>
      </c>
      <c r="AD237">
        <v>-2066.6799999999998</v>
      </c>
      <c r="AE237">
        <v>0</v>
      </c>
      <c r="AF237">
        <v>-612.67999999999995</v>
      </c>
      <c r="AG237">
        <v>0</v>
      </c>
      <c r="AH237">
        <v>-3026.39</v>
      </c>
      <c r="AI237">
        <v>-1835.58</v>
      </c>
      <c r="AJ237">
        <v>-4616.24</v>
      </c>
      <c r="AK237">
        <v>-3554.17</v>
      </c>
      <c r="AL237">
        <v>-2758.97</v>
      </c>
      <c r="AM237">
        <v>-1481.3</v>
      </c>
      <c r="AN237">
        <v>-4120.17</v>
      </c>
      <c r="AO237">
        <v>0</v>
      </c>
      <c r="AP237">
        <v>0</v>
      </c>
      <c r="AQ237">
        <v>-761.89</v>
      </c>
      <c r="AR237">
        <v>-2897.48</v>
      </c>
      <c r="AS237">
        <v>-2234.92</v>
      </c>
      <c r="AT237">
        <v>-890.79</v>
      </c>
      <c r="AU237">
        <v>0</v>
      </c>
      <c r="AV237">
        <v>-891</v>
      </c>
      <c r="AW237">
        <v>-683.4</v>
      </c>
      <c r="AX237">
        <v>0</v>
      </c>
      <c r="AY237">
        <v>-266</v>
      </c>
      <c r="AZ237">
        <v>0</v>
      </c>
      <c r="BA237">
        <v>-816</v>
      </c>
      <c r="BB237">
        <v>-583</v>
      </c>
      <c r="BC237">
        <v>0</v>
      </c>
      <c r="BD237">
        <v>0</v>
      </c>
      <c r="BE237">
        <v>0</v>
      </c>
      <c r="BF237">
        <v>0</v>
      </c>
      <c r="BG237">
        <v>0</v>
      </c>
    </row>
    <row r="238" spans="1:59">
      <c r="A238" t="s">
        <v>570</v>
      </c>
      <c r="B238">
        <v>-6634</v>
      </c>
      <c r="C238">
        <v>-2117</v>
      </c>
      <c r="D238">
        <v>-7523.8</v>
      </c>
      <c r="E238">
        <v>-4977</v>
      </c>
      <c r="F238">
        <v>-3698</v>
      </c>
      <c r="G238">
        <v>-2639</v>
      </c>
      <c r="H238">
        <v>-5704.43</v>
      </c>
      <c r="I238">
        <v>-4539</v>
      </c>
      <c r="J238">
        <v>-2152</v>
      </c>
      <c r="K238">
        <v>-816</v>
      </c>
      <c r="L238">
        <v>-4924.59</v>
      </c>
      <c r="M238">
        <v>-3252</v>
      </c>
      <c r="N238">
        <v>-2292</v>
      </c>
      <c r="O238">
        <v>-1717</v>
      </c>
      <c r="P238">
        <v>-26289.62</v>
      </c>
      <c r="Q238">
        <v>-24368</v>
      </c>
      <c r="R238">
        <v>-23088</v>
      </c>
      <c r="S238">
        <v>0</v>
      </c>
      <c r="T238">
        <v>-969.47</v>
      </c>
      <c r="U238">
        <v>803</v>
      </c>
      <c r="V238">
        <v>210</v>
      </c>
      <c r="W238">
        <v>-645</v>
      </c>
      <c r="X238">
        <v>-10804</v>
      </c>
      <c r="Y238">
        <v>-1826</v>
      </c>
      <c r="Z238">
        <v>0</v>
      </c>
      <c r="AA238">
        <v>0</v>
      </c>
      <c r="AB238">
        <v>-1500</v>
      </c>
      <c r="AC238">
        <v>-3893.25</v>
      </c>
      <c r="AD238">
        <v>-2066.6799999999998</v>
      </c>
      <c r="AE238">
        <v>0</v>
      </c>
      <c r="AF238">
        <v>-612.67999999999995</v>
      </c>
      <c r="AG238">
        <v>0</v>
      </c>
      <c r="AH238">
        <v>-3026.39</v>
      </c>
      <c r="AI238">
        <v>-1835.58</v>
      </c>
      <c r="AJ238">
        <v>-4616.24</v>
      </c>
      <c r="AK238">
        <v>-3554.17</v>
      </c>
      <c r="AL238">
        <v>-2758.97</v>
      </c>
      <c r="AM238">
        <v>-1481.3</v>
      </c>
      <c r="AN238">
        <v>-4120.17</v>
      </c>
      <c r="AO238">
        <v>0</v>
      </c>
      <c r="AP238">
        <v>0</v>
      </c>
      <c r="AQ238">
        <v>-761.89</v>
      </c>
      <c r="AR238">
        <v>-2897.48</v>
      </c>
      <c r="AS238">
        <v>-2234.92</v>
      </c>
      <c r="AT238">
        <v>-890.79</v>
      </c>
      <c r="AU238">
        <v>0</v>
      </c>
      <c r="AV238">
        <v>-891</v>
      </c>
      <c r="AW238">
        <v>-683.4</v>
      </c>
      <c r="AX238">
        <v>0</v>
      </c>
      <c r="AY238">
        <v>-266</v>
      </c>
      <c r="AZ238">
        <v>0</v>
      </c>
      <c r="BA238">
        <v>-816</v>
      </c>
      <c r="BB238">
        <v>-583</v>
      </c>
      <c r="BC238">
        <v>0</v>
      </c>
      <c r="BD238">
        <v>0</v>
      </c>
      <c r="BE238">
        <v>0</v>
      </c>
      <c r="BF238">
        <v>0</v>
      </c>
      <c r="BG238">
        <v>0</v>
      </c>
    </row>
    <row r="239" spans="1:59">
      <c r="A239" t="s">
        <v>708</v>
      </c>
      <c r="B239">
        <v>0</v>
      </c>
      <c r="C239">
        <v>0</v>
      </c>
      <c r="D239">
        <v>0</v>
      </c>
      <c r="E239">
        <v>0</v>
      </c>
      <c r="F239">
        <v>0</v>
      </c>
      <c r="G239">
        <v>0</v>
      </c>
      <c r="H239">
        <v>-6773.37</v>
      </c>
      <c r="I239">
        <v>0</v>
      </c>
      <c r="J239">
        <v>0</v>
      </c>
      <c r="K239">
        <v>0</v>
      </c>
      <c r="L239">
        <v>0</v>
      </c>
      <c r="M239">
        <v>0</v>
      </c>
      <c r="N239">
        <v>0</v>
      </c>
      <c r="O239">
        <v>0</v>
      </c>
      <c r="P239">
        <v>0</v>
      </c>
      <c r="Q239">
        <v>0</v>
      </c>
      <c r="R239">
        <v>0</v>
      </c>
      <c r="S239">
        <v>0</v>
      </c>
      <c r="T239">
        <v>0</v>
      </c>
      <c r="U239">
        <v>0</v>
      </c>
      <c r="V239">
        <v>0</v>
      </c>
      <c r="W239">
        <v>0</v>
      </c>
      <c r="X239">
        <v>504</v>
      </c>
      <c r="Y239">
        <v>5450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571</v>
      </c>
      <c r="B240">
        <v>-350</v>
      </c>
      <c r="C240">
        <v>-233</v>
      </c>
      <c r="D240">
        <v>8566.2000000000007</v>
      </c>
      <c r="E240">
        <v>11114</v>
      </c>
      <c r="F240">
        <v>11127</v>
      </c>
      <c r="G240">
        <v>4978</v>
      </c>
      <c r="H240">
        <v>0</v>
      </c>
      <c r="I240">
        <v>0</v>
      </c>
      <c r="J240">
        <v>0</v>
      </c>
      <c r="K240">
        <v>0</v>
      </c>
      <c r="L240">
        <v>0</v>
      </c>
      <c r="M240">
        <v>0</v>
      </c>
      <c r="N240">
        <v>0</v>
      </c>
      <c r="O240">
        <v>0</v>
      </c>
      <c r="P240">
        <v>0</v>
      </c>
      <c r="Q240">
        <v>0</v>
      </c>
      <c r="R240">
        <v>0</v>
      </c>
      <c r="S240">
        <v>0</v>
      </c>
      <c r="T240">
        <v>-4201.6000000000004</v>
      </c>
      <c r="U240">
        <v>4233</v>
      </c>
      <c r="V240">
        <v>1738</v>
      </c>
      <c r="W240">
        <v>0</v>
      </c>
      <c r="X240">
        <v>16119</v>
      </c>
      <c r="Y240">
        <v>0</v>
      </c>
      <c r="Z240">
        <v>-23</v>
      </c>
      <c r="AA240">
        <v>-23.18</v>
      </c>
      <c r="AB240">
        <v>-98.16</v>
      </c>
      <c r="AC240">
        <v>0</v>
      </c>
      <c r="AD240">
        <v>0</v>
      </c>
      <c r="AE240">
        <v>0</v>
      </c>
      <c r="AF240">
        <v>-137.38</v>
      </c>
      <c r="AG240">
        <v>0</v>
      </c>
      <c r="AH240">
        <v>0</v>
      </c>
      <c r="AI240">
        <v>0</v>
      </c>
      <c r="AJ240">
        <v>0</v>
      </c>
      <c r="AK240">
        <v>0</v>
      </c>
      <c r="AL240">
        <v>0</v>
      </c>
      <c r="AM240">
        <v>0</v>
      </c>
      <c r="AN240">
        <v>0</v>
      </c>
      <c r="AO240">
        <v>0</v>
      </c>
      <c r="AP240">
        <v>0</v>
      </c>
      <c r="AQ240">
        <v>0</v>
      </c>
      <c r="AR240">
        <v>4130.6000000000004</v>
      </c>
      <c r="AS240">
        <v>0</v>
      </c>
      <c r="AT240">
        <v>0</v>
      </c>
      <c r="AU240">
        <v>0</v>
      </c>
      <c r="AV240">
        <v>0</v>
      </c>
      <c r="AW240">
        <v>0</v>
      </c>
      <c r="AX240">
        <v>0</v>
      </c>
      <c r="AY240">
        <v>0</v>
      </c>
      <c r="AZ240">
        <v>4000</v>
      </c>
      <c r="BA240">
        <v>0</v>
      </c>
      <c r="BB240">
        <v>0</v>
      </c>
      <c r="BC240">
        <v>0</v>
      </c>
      <c r="BD240">
        <v>0</v>
      </c>
      <c r="BE240">
        <v>0</v>
      </c>
      <c r="BF240">
        <v>0</v>
      </c>
      <c r="BG240">
        <v>0</v>
      </c>
    </row>
    <row r="241" spans="1:59">
      <c r="A241" t="s">
        <v>572</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2600</v>
      </c>
      <c r="BA241">
        <v>2600</v>
      </c>
      <c r="BB241">
        <v>2600</v>
      </c>
      <c r="BC241">
        <v>0</v>
      </c>
      <c r="BD241">
        <v>0</v>
      </c>
      <c r="BE241">
        <v>0</v>
      </c>
      <c r="BF241">
        <v>0</v>
      </c>
      <c r="BG241">
        <v>0</v>
      </c>
    </row>
    <row r="242" spans="1:59">
      <c r="A242" t="s">
        <v>573</v>
      </c>
      <c r="B242">
        <v>-69</v>
      </c>
      <c r="C242">
        <v>-35</v>
      </c>
      <c r="D242">
        <v>161.16</v>
      </c>
      <c r="E242">
        <v>0</v>
      </c>
      <c r="F242">
        <v>0</v>
      </c>
      <c r="G242">
        <v>0</v>
      </c>
      <c r="H242">
        <v>1566</v>
      </c>
      <c r="I242">
        <v>0</v>
      </c>
      <c r="J242">
        <v>0</v>
      </c>
      <c r="K242">
        <v>0</v>
      </c>
      <c r="L242">
        <v>0</v>
      </c>
      <c r="M242">
        <v>0</v>
      </c>
      <c r="N242">
        <v>0</v>
      </c>
      <c r="O242">
        <v>0</v>
      </c>
      <c r="P242">
        <v>877.46</v>
      </c>
      <c r="Q242">
        <v>750</v>
      </c>
      <c r="R242">
        <v>500</v>
      </c>
      <c r="S242">
        <v>0</v>
      </c>
      <c r="T242">
        <v>-25582.13</v>
      </c>
      <c r="U242">
        <v>-11</v>
      </c>
      <c r="V242">
        <v>0</v>
      </c>
      <c r="W242">
        <v>-11</v>
      </c>
      <c r="X242">
        <v>0</v>
      </c>
      <c r="Y242">
        <v>0</v>
      </c>
      <c r="Z242">
        <v>0</v>
      </c>
      <c r="AA242">
        <v>0</v>
      </c>
      <c r="AB242">
        <v>0</v>
      </c>
      <c r="AC242">
        <v>4759.62</v>
      </c>
      <c r="AD242">
        <v>2882.97</v>
      </c>
      <c r="AE242">
        <v>0</v>
      </c>
      <c r="AF242">
        <v>0</v>
      </c>
      <c r="AG242">
        <v>191.9</v>
      </c>
      <c r="AH242">
        <v>-137.38</v>
      </c>
      <c r="AI242">
        <v>0</v>
      </c>
      <c r="AJ242">
        <v>4359.26</v>
      </c>
      <c r="AK242">
        <v>0</v>
      </c>
      <c r="AL242">
        <v>2219.3200000000002</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574</v>
      </c>
      <c r="B243">
        <v>-23</v>
      </c>
      <c r="C243">
        <v>-9</v>
      </c>
      <c r="D243">
        <v>-176.96</v>
      </c>
      <c r="E243">
        <v>-133</v>
      </c>
      <c r="F243">
        <v>-92</v>
      </c>
      <c r="G243">
        <v>-41</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row>
    <row r="244" spans="1:59">
      <c r="A244" t="s">
        <v>350</v>
      </c>
      <c r="B244">
        <v>-23</v>
      </c>
      <c r="C244">
        <v>-9</v>
      </c>
      <c r="D244">
        <v>-176.96</v>
      </c>
      <c r="E244">
        <v>-133</v>
      </c>
      <c r="F244">
        <v>-92</v>
      </c>
      <c r="G244">
        <v>-41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c r="A245" t="s">
        <v>359</v>
      </c>
      <c r="B245">
        <v>14365</v>
      </c>
      <c r="C245">
        <v>7287</v>
      </c>
      <c r="D245">
        <v>0</v>
      </c>
      <c r="E245">
        <v>0</v>
      </c>
      <c r="F245">
        <v>0</v>
      </c>
      <c r="G245">
        <v>7682</v>
      </c>
      <c r="H245">
        <v>32518.7</v>
      </c>
      <c r="I245">
        <v>25010</v>
      </c>
      <c r="J245">
        <v>17374</v>
      </c>
      <c r="K245">
        <v>9229</v>
      </c>
      <c r="L245">
        <v>33726.910000000003</v>
      </c>
      <c r="M245">
        <v>25264</v>
      </c>
      <c r="N245">
        <v>16559</v>
      </c>
      <c r="O245">
        <v>8015</v>
      </c>
      <c r="P245">
        <v>0</v>
      </c>
      <c r="Q245">
        <v>28604</v>
      </c>
      <c r="R245">
        <v>19955</v>
      </c>
      <c r="S245">
        <v>10121</v>
      </c>
      <c r="T245">
        <v>0</v>
      </c>
      <c r="U245">
        <v>0</v>
      </c>
      <c r="V245">
        <v>0</v>
      </c>
      <c r="W245">
        <v>0</v>
      </c>
      <c r="X245">
        <v>37103</v>
      </c>
      <c r="Y245">
        <v>25748</v>
      </c>
      <c r="Z245">
        <v>16074</v>
      </c>
      <c r="AA245">
        <v>7381.84</v>
      </c>
      <c r="AB245">
        <v>0</v>
      </c>
      <c r="AC245">
        <v>16508.68</v>
      </c>
      <c r="AD245">
        <v>9638.59</v>
      </c>
      <c r="AE245">
        <v>0</v>
      </c>
      <c r="AF245">
        <v>15795.33</v>
      </c>
      <c r="AG245">
        <v>0</v>
      </c>
      <c r="AH245">
        <v>0</v>
      </c>
      <c r="AI245">
        <v>0</v>
      </c>
      <c r="AJ245">
        <v>19264.63</v>
      </c>
      <c r="AK245">
        <v>15492.08</v>
      </c>
      <c r="AL245">
        <v>10222.040000000001</v>
      </c>
      <c r="AM245">
        <v>0</v>
      </c>
      <c r="AN245">
        <v>25324.81</v>
      </c>
      <c r="AO245">
        <v>19471.400000000001</v>
      </c>
      <c r="AP245">
        <v>14093.55</v>
      </c>
      <c r="AQ245">
        <v>7980.37</v>
      </c>
      <c r="AR245">
        <v>34993.81</v>
      </c>
      <c r="AS245">
        <v>26041.29</v>
      </c>
      <c r="AT245">
        <v>16976.169999999998</v>
      </c>
      <c r="AU245">
        <v>8253.82</v>
      </c>
      <c r="AV245">
        <v>0</v>
      </c>
      <c r="AW245">
        <v>23333.03</v>
      </c>
      <c r="AX245">
        <v>15489</v>
      </c>
      <c r="AY245">
        <v>7768</v>
      </c>
      <c r="AZ245">
        <v>0</v>
      </c>
      <c r="BA245">
        <v>25080</v>
      </c>
      <c r="BB245">
        <v>17234</v>
      </c>
      <c r="BC245">
        <v>0</v>
      </c>
      <c r="BD245">
        <v>0</v>
      </c>
      <c r="BE245">
        <v>0</v>
      </c>
      <c r="BF245">
        <v>0</v>
      </c>
      <c r="BG245">
        <v>0</v>
      </c>
    </row>
    <row r="246" spans="1:59">
      <c r="A246" t="s">
        <v>360</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-11507.96</v>
      </c>
      <c r="AI246">
        <v>0</v>
      </c>
      <c r="AJ246">
        <v>0</v>
      </c>
      <c r="AK246">
        <v>0</v>
      </c>
      <c r="AL246">
        <v>0</v>
      </c>
      <c r="AM246">
        <v>6672.71</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row>
    <row r="247" spans="1:59">
      <c r="A247" t="s">
        <v>575</v>
      </c>
      <c r="B247">
        <v>4728</v>
      </c>
      <c r="C247">
        <v>2364</v>
      </c>
      <c r="D247">
        <v>9887.89</v>
      </c>
      <c r="E247">
        <v>7417</v>
      </c>
      <c r="F247">
        <v>4945</v>
      </c>
      <c r="G247">
        <v>2472</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row>
    <row r="248" spans="1:59">
      <c r="A248" t="s">
        <v>576</v>
      </c>
      <c r="B248">
        <v>0</v>
      </c>
      <c r="C248">
        <v>0</v>
      </c>
      <c r="D248">
        <v>0</v>
      </c>
      <c r="E248">
        <v>0</v>
      </c>
      <c r="F248">
        <v>0</v>
      </c>
      <c r="G248">
        <v>0</v>
      </c>
      <c r="H248">
        <v>2609.6799999999998</v>
      </c>
      <c r="I248">
        <v>9253</v>
      </c>
      <c r="J248">
        <v>5947</v>
      </c>
      <c r="K248">
        <v>4116</v>
      </c>
      <c r="L248">
        <v>17823.009999999998</v>
      </c>
      <c r="M248">
        <v>18822</v>
      </c>
      <c r="N248">
        <v>14728</v>
      </c>
      <c r="O248">
        <v>2179</v>
      </c>
      <c r="P248">
        <v>-22818.86</v>
      </c>
      <c r="Q248">
        <v>-18225</v>
      </c>
      <c r="R248">
        <v>-18122</v>
      </c>
      <c r="S248">
        <v>-16063</v>
      </c>
      <c r="T248">
        <v>671.46</v>
      </c>
      <c r="U248">
        <v>4841</v>
      </c>
      <c r="V248">
        <v>-336</v>
      </c>
      <c r="W248">
        <v>1924</v>
      </c>
      <c r="X248">
        <v>7483</v>
      </c>
      <c r="Y248">
        <v>5587</v>
      </c>
      <c r="Z248">
        <v>0</v>
      </c>
      <c r="AA248">
        <v>0</v>
      </c>
      <c r="AB248">
        <v>5363.39</v>
      </c>
      <c r="AC248">
        <v>3012.19</v>
      </c>
      <c r="AD248">
        <v>1967.18</v>
      </c>
      <c r="AE248">
        <v>1048.45</v>
      </c>
      <c r="AF248">
        <v>4047.8</v>
      </c>
      <c r="AG248">
        <v>2754.08</v>
      </c>
      <c r="AH248">
        <v>0</v>
      </c>
      <c r="AI248">
        <v>-137.38</v>
      </c>
      <c r="AJ248">
        <v>5996.23</v>
      </c>
      <c r="AK248">
        <v>3571.9</v>
      </c>
      <c r="AL248">
        <v>2389.87</v>
      </c>
      <c r="AM248">
        <v>-138.27000000000001</v>
      </c>
      <c r="AN248">
        <v>3008.78</v>
      </c>
      <c r="AO248">
        <v>163.38</v>
      </c>
      <c r="AP248">
        <v>2428.5700000000002</v>
      </c>
      <c r="AQ248">
        <v>1444.09</v>
      </c>
      <c r="AR248">
        <v>5847.63</v>
      </c>
      <c r="AS248">
        <v>2735.45</v>
      </c>
      <c r="AT248">
        <v>1767.05</v>
      </c>
      <c r="AU248">
        <v>969.99</v>
      </c>
      <c r="AV248">
        <v>-697</v>
      </c>
      <c r="AW248">
        <v>-510.98</v>
      </c>
      <c r="AX248">
        <v>-274</v>
      </c>
      <c r="AY248">
        <v>-113</v>
      </c>
      <c r="AZ248">
        <v>42018</v>
      </c>
      <c r="BA248">
        <v>-311</v>
      </c>
      <c r="BB248">
        <v>414</v>
      </c>
      <c r="BC248">
        <v>14255</v>
      </c>
      <c r="BD248">
        <v>31734</v>
      </c>
      <c r="BE248">
        <v>24709</v>
      </c>
      <c r="BF248">
        <v>19642</v>
      </c>
      <c r="BG248">
        <v>10098</v>
      </c>
    </row>
    <row r="249" spans="1:59">
      <c r="A249" t="s">
        <v>577</v>
      </c>
      <c r="B249">
        <v>157715</v>
      </c>
      <c r="C249">
        <v>88457</v>
      </c>
      <c r="D249">
        <v>297940.46000000002</v>
      </c>
      <c r="E249">
        <v>229266</v>
      </c>
      <c r="F249">
        <v>158327</v>
      </c>
      <c r="G249">
        <v>65714</v>
      </c>
      <c r="H249">
        <v>289647.11</v>
      </c>
      <c r="I249">
        <v>238726</v>
      </c>
      <c r="J249">
        <v>162278</v>
      </c>
      <c r="K249">
        <v>89890</v>
      </c>
      <c r="L249">
        <v>294542.68</v>
      </c>
      <c r="M249">
        <v>206419</v>
      </c>
      <c r="N249">
        <v>144689</v>
      </c>
      <c r="O249">
        <v>73028</v>
      </c>
      <c r="P249">
        <v>302118.5</v>
      </c>
      <c r="Q249">
        <v>270981</v>
      </c>
      <c r="R249">
        <v>182323</v>
      </c>
      <c r="S249">
        <v>86793</v>
      </c>
      <c r="T249">
        <v>259685.64</v>
      </c>
      <c r="U249">
        <v>187392</v>
      </c>
      <c r="V249">
        <v>118091</v>
      </c>
      <c r="W249">
        <v>51387</v>
      </c>
      <c r="X249">
        <v>247108</v>
      </c>
      <c r="Y249">
        <v>170202</v>
      </c>
      <c r="Z249">
        <v>110525</v>
      </c>
      <c r="AA249">
        <v>61972.959999999999</v>
      </c>
      <c r="AB249">
        <v>240404.61</v>
      </c>
      <c r="AC249">
        <v>165621.19</v>
      </c>
      <c r="AD249">
        <v>108980.3</v>
      </c>
      <c r="AE249">
        <v>55390.82</v>
      </c>
      <c r="AF249">
        <v>197284.62</v>
      </c>
      <c r="AG249">
        <v>142434.59</v>
      </c>
      <c r="AH249">
        <v>76534.09</v>
      </c>
      <c r="AI249">
        <v>52502.59</v>
      </c>
      <c r="AJ249">
        <v>190249.99</v>
      </c>
      <c r="AK249">
        <v>136064.32999999999</v>
      </c>
      <c r="AL249">
        <v>90365.87</v>
      </c>
      <c r="AM249">
        <v>42336.63</v>
      </c>
      <c r="AN249">
        <v>198800.71</v>
      </c>
      <c r="AO249">
        <v>148323</v>
      </c>
      <c r="AP249">
        <v>97663.67</v>
      </c>
      <c r="AQ249">
        <v>57310.79</v>
      </c>
      <c r="AR249">
        <v>169722.21</v>
      </c>
      <c r="AS249">
        <v>116597.27</v>
      </c>
      <c r="AT249">
        <v>77698.149999999994</v>
      </c>
      <c r="AU249">
        <v>35280.21</v>
      </c>
      <c r="AV249">
        <v>129781</v>
      </c>
      <c r="AW249">
        <v>94892.85</v>
      </c>
      <c r="AX249">
        <v>61455</v>
      </c>
      <c r="AY249">
        <v>33390</v>
      </c>
      <c r="AZ249">
        <v>151681</v>
      </c>
      <c r="BA249">
        <v>113761</v>
      </c>
      <c r="BB249">
        <v>83043</v>
      </c>
      <c r="BC249">
        <v>41594</v>
      </c>
      <c r="BD249">
        <v>83781</v>
      </c>
      <c r="BE249">
        <v>68739</v>
      </c>
      <c r="BF249">
        <v>46051</v>
      </c>
      <c r="BG249">
        <v>23040</v>
      </c>
    </row>
    <row r="250" spans="1:59">
      <c r="A250" t="s">
        <v>578</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579</v>
      </c>
      <c r="B251">
        <v>-21527</v>
      </c>
      <c r="C251">
        <v>4722</v>
      </c>
      <c r="D251">
        <v>-16805.13</v>
      </c>
      <c r="E251">
        <v>-21850</v>
      </c>
      <c r="F251">
        <v>-23218</v>
      </c>
      <c r="G251">
        <v>39355</v>
      </c>
      <c r="H251">
        <v>52200.99</v>
      </c>
      <c r="I251">
        <v>75179</v>
      </c>
      <c r="J251">
        <v>32540</v>
      </c>
      <c r="K251">
        <v>20485</v>
      </c>
      <c r="L251">
        <v>-19209.38</v>
      </c>
      <c r="M251">
        <v>52087</v>
      </c>
      <c r="N251">
        <v>17865</v>
      </c>
      <c r="O251">
        <v>40059</v>
      </c>
      <c r="P251">
        <v>-33460.1</v>
      </c>
      <c r="Q251">
        <v>17284</v>
      </c>
      <c r="R251">
        <v>1080</v>
      </c>
      <c r="S251">
        <v>34106</v>
      </c>
      <c r="T251">
        <v>-21782.38</v>
      </c>
      <c r="U251">
        <v>3755</v>
      </c>
      <c r="V251">
        <v>56811</v>
      </c>
      <c r="W251">
        <v>62006</v>
      </c>
      <c r="X251">
        <v>-4001</v>
      </c>
      <c r="Y251">
        <v>60234</v>
      </c>
      <c r="Z251">
        <v>21904</v>
      </c>
      <c r="AA251">
        <v>29775.85</v>
      </c>
      <c r="AB251">
        <v>-29355.87</v>
      </c>
      <c r="AC251">
        <v>32138.89</v>
      </c>
      <c r="AD251">
        <v>39567.19</v>
      </c>
      <c r="AE251">
        <v>42720.15</v>
      </c>
      <c r="AF251">
        <v>-69106.05</v>
      </c>
      <c r="AG251">
        <v>-1141.22</v>
      </c>
      <c r="AH251">
        <v>-4243.2700000000004</v>
      </c>
      <c r="AI251">
        <v>3429.45</v>
      </c>
      <c r="AJ251">
        <v>-1226.95</v>
      </c>
      <c r="AK251">
        <v>36900.57</v>
      </c>
      <c r="AL251">
        <v>22756.22</v>
      </c>
      <c r="AM251">
        <v>47632.4</v>
      </c>
      <c r="AN251">
        <v>-8933.5300000000007</v>
      </c>
      <c r="AO251">
        <v>28490.05</v>
      </c>
      <c r="AP251">
        <v>19017.12</v>
      </c>
      <c r="AQ251">
        <v>50551.67</v>
      </c>
      <c r="AR251">
        <v>-28223.4</v>
      </c>
      <c r="AS251">
        <v>2336.17</v>
      </c>
      <c r="AT251">
        <v>11216.59</v>
      </c>
      <c r="AU251">
        <v>9445.92</v>
      </c>
      <c r="AV251">
        <v>-25609</v>
      </c>
      <c r="AW251">
        <v>6361.95</v>
      </c>
      <c r="AX251">
        <v>5117</v>
      </c>
      <c r="AY251">
        <v>28447</v>
      </c>
      <c r="AZ251">
        <v>-35042</v>
      </c>
      <c r="BA251">
        <v>6866</v>
      </c>
      <c r="BB251">
        <v>10718</v>
      </c>
      <c r="BC251">
        <v>0</v>
      </c>
      <c r="BD251">
        <v>0</v>
      </c>
      <c r="BE251">
        <v>0</v>
      </c>
      <c r="BF251">
        <v>0</v>
      </c>
      <c r="BG251">
        <v>0</v>
      </c>
    </row>
    <row r="252" spans="1:59">
      <c r="A252" t="s">
        <v>580</v>
      </c>
      <c r="B252">
        <v>-2979</v>
      </c>
      <c r="C252">
        <v>-10299</v>
      </c>
      <c r="D252">
        <v>-62238.09</v>
      </c>
      <c r="E252">
        <v>-34828</v>
      </c>
      <c r="F252">
        <v>-22869</v>
      </c>
      <c r="G252">
        <v>-6979</v>
      </c>
      <c r="H252">
        <v>32307.06</v>
      </c>
      <c r="I252">
        <v>32273</v>
      </c>
      <c r="J252">
        <v>23901</v>
      </c>
      <c r="K252">
        <v>43553</v>
      </c>
      <c r="L252">
        <v>-75146.55</v>
      </c>
      <c r="M252">
        <v>-81957</v>
      </c>
      <c r="N252">
        <v>5155</v>
      </c>
      <c r="O252">
        <v>-28907</v>
      </c>
      <c r="P252">
        <v>-13401.04</v>
      </c>
      <c r="Q252">
        <v>-4515</v>
      </c>
      <c r="R252">
        <v>10941</v>
      </c>
      <c r="S252">
        <v>7439</v>
      </c>
      <c r="T252">
        <v>-4361.92</v>
      </c>
      <c r="U252">
        <v>-15998</v>
      </c>
      <c r="V252">
        <v>-17788</v>
      </c>
      <c r="W252">
        <v>-8842</v>
      </c>
      <c r="X252">
        <v>-4690</v>
      </c>
      <c r="Y252">
        <v>999</v>
      </c>
      <c r="Z252">
        <v>-13917</v>
      </c>
      <c r="AA252">
        <v>-9152.09</v>
      </c>
      <c r="AB252">
        <v>-15899.44</v>
      </c>
      <c r="AC252">
        <v>-22574.9</v>
      </c>
      <c r="AD252">
        <v>-12485.79</v>
      </c>
      <c r="AE252">
        <v>-6889.14</v>
      </c>
      <c r="AF252">
        <v>-19354.259999999998</v>
      </c>
      <c r="AG252">
        <v>-30963.49</v>
      </c>
      <c r="AH252">
        <v>-30611.71</v>
      </c>
      <c r="AI252">
        <v>-7919.49</v>
      </c>
      <c r="AJ252">
        <v>-18473.32</v>
      </c>
      <c r="AK252">
        <v>-24706.29</v>
      </c>
      <c r="AL252">
        <v>-27163.33</v>
      </c>
      <c r="AM252">
        <v>-26809.9</v>
      </c>
      <c r="AN252">
        <v>-829.89</v>
      </c>
      <c r="AO252">
        <v>-12312.92</v>
      </c>
      <c r="AP252">
        <v>-12146.71</v>
      </c>
      <c r="AQ252">
        <v>-17248.830000000002</v>
      </c>
      <c r="AR252">
        <v>-27613.439999999999</v>
      </c>
      <c r="AS252">
        <v>-9475.1299999999992</v>
      </c>
      <c r="AT252">
        <v>3063.83</v>
      </c>
      <c r="AU252">
        <v>-1726.2</v>
      </c>
      <c r="AV252">
        <v>-40811</v>
      </c>
      <c r="AW252">
        <v>-42490.9</v>
      </c>
      <c r="AX252">
        <v>-16203</v>
      </c>
      <c r="AY252">
        <v>-18586</v>
      </c>
      <c r="AZ252">
        <v>-21666</v>
      </c>
      <c r="BA252">
        <v>-7836</v>
      </c>
      <c r="BB252">
        <v>-420</v>
      </c>
      <c r="BC252">
        <v>0</v>
      </c>
      <c r="BD252">
        <v>0</v>
      </c>
      <c r="BE252">
        <v>0</v>
      </c>
      <c r="BF252">
        <v>0</v>
      </c>
      <c r="BG252">
        <v>0</v>
      </c>
    </row>
    <row r="253" spans="1:59">
      <c r="A253" t="s">
        <v>581</v>
      </c>
      <c r="B253">
        <v>-6993</v>
      </c>
      <c r="C253">
        <v>6233</v>
      </c>
      <c r="D253">
        <v>-2904.17</v>
      </c>
      <c r="E253">
        <v>-8282</v>
      </c>
      <c r="F253">
        <v>-2925</v>
      </c>
      <c r="G253">
        <v>-5423</v>
      </c>
      <c r="H253">
        <v>-2684.86</v>
      </c>
      <c r="I253">
        <v>-3121</v>
      </c>
      <c r="J253">
        <v>4484</v>
      </c>
      <c r="K253">
        <v>-10802</v>
      </c>
      <c r="L253">
        <v>-18296.46</v>
      </c>
      <c r="M253">
        <v>-7983</v>
      </c>
      <c r="N253">
        <v>-5479</v>
      </c>
      <c r="O253">
        <v>-1107</v>
      </c>
      <c r="P253">
        <v>-8698.44</v>
      </c>
      <c r="Q253">
        <v>-8227</v>
      </c>
      <c r="R253">
        <v>-2161</v>
      </c>
      <c r="S253">
        <v>-1618</v>
      </c>
      <c r="T253">
        <v>-6174.63</v>
      </c>
      <c r="U253">
        <v>-8780</v>
      </c>
      <c r="V253">
        <v>-7025</v>
      </c>
      <c r="W253">
        <v>-2699</v>
      </c>
      <c r="X253">
        <v>-6576</v>
      </c>
      <c r="Y253">
        <v>-891</v>
      </c>
      <c r="Z253">
        <v>-7670</v>
      </c>
      <c r="AA253">
        <v>-6570.42</v>
      </c>
      <c r="AB253">
        <v>489.37</v>
      </c>
      <c r="AC253">
        <v>-279.60000000000002</v>
      </c>
      <c r="AD253">
        <v>-1032.57</v>
      </c>
      <c r="AE253">
        <v>-963.2</v>
      </c>
      <c r="AF253">
        <v>-3166.77</v>
      </c>
      <c r="AG253">
        <v>-4304.8599999999997</v>
      </c>
      <c r="AH253">
        <v>-2318.4299999999998</v>
      </c>
      <c r="AI253">
        <v>-2074.8000000000002</v>
      </c>
      <c r="AJ253">
        <v>805.12</v>
      </c>
      <c r="AK253">
        <v>-1044.94</v>
      </c>
      <c r="AL253">
        <v>381.96</v>
      </c>
      <c r="AM253">
        <v>-1021.37</v>
      </c>
      <c r="AN253">
        <v>-1968.94</v>
      </c>
      <c r="AO253">
        <v>-4723.13</v>
      </c>
      <c r="AP253">
        <v>-6733.93</v>
      </c>
      <c r="AQ253">
        <v>-4370.9799999999996</v>
      </c>
      <c r="AR253">
        <v>-3915.81</v>
      </c>
      <c r="AS253">
        <v>-3466.38</v>
      </c>
      <c r="AT253">
        <v>-1053.6199999999999</v>
      </c>
      <c r="AU253">
        <v>-1115.57</v>
      </c>
      <c r="AV253">
        <v>467</v>
      </c>
      <c r="AW253">
        <v>-194.22</v>
      </c>
      <c r="AX253">
        <v>201</v>
      </c>
      <c r="AY253">
        <v>-922</v>
      </c>
      <c r="AZ253">
        <v>-341</v>
      </c>
      <c r="BA253">
        <v>-1762</v>
      </c>
      <c r="BB253">
        <v>217</v>
      </c>
      <c r="BC253">
        <v>13536</v>
      </c>
      <c r="BD253">
        <v>16556</v>
      </c>
      <c r="BE253">
        <v>20659</v>
      </c>
      <c r="BF253">
        <v>11814</v>
      </c>
      <c r="BG253">
        <v>20924</v>
      </c>
    </row>
    <row r="254" spans="1:59">
      <c r="A254" t="s">
        <v>582</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row>
    <row r="255" spans="1:59">
      <c r="A255" t="s">
        <v>583</v>
      </c>
      <c r="B255">
        <v>7206</v>
      </c>
      <c r="C255">
        <v>-921</v>
      </c>
      <c r="D255">
        <v>-36514.410000000003</v>
      </c>
      <c r="E255">
        <v>-46336</v>
      </c>
      <c r="F255">
        <v>-35087</v>
      </c>
      <c r="G255">
        <v>-70471</v>
      </c>
      <c r="H255">
        <v>13340.47</v>
      </c>
      <c r="I255">
        <v>-24279</v>
      </c>
      <c r="J255">
        <v>2459</v>
      </c>
      <c r="K255">
        <v>-13811</v>
      </c>
      <c r="L255">
        <v>-31130.73</v>
      </c>
      <c r="M255">
        <v>-14120</v>
      </c>
      <c r="N255">
        <v>-33705</v>
      </c>
      <c r="O255">
        <v>-34012</v>
      </c>
      <c r="P255">
        <v>34382.370000000003</v>
      </c>
      <c r="Q255">
        <v>12953</v>
      </c>
      <c r="R255">
        <v>18152</v>
      </c>
      <c r="S255">
        <v>7721</v>
      </c>
      <c r="T255">
        <v>1229.8800000000001</v>
      </c>
      <c r="U255">
        <v>10845</v>
      </c>
      <c r="V255">
        <v>953</v>
      </c>
      <c r="W255">
        <v>-27583</v>
      </c>
      <c r="X255">
        <v>8769</v>
      </c>
      <c r="Y255">
        <v>-7176</v>
      </c>
      <c r="Z255">
        <v>16406</v>
      </c>
      <c r="AA255">
        <v>-19447.349999999999</v>
      </c>
      <c r="AB255">
        <v>-3081.76</v>
      </c>
      <c r="AC255">
        <v>-5479.43</v>
      </c>
      <c r="AD255">
        <v>-12173.49</v>
      </c>
      <c r="AE255">
        <v>-29893.15</v>
      </c>
      <c r="AF255">
        <v>50938.400000000001</v>
      </c>
      <c r="AG255">
        <v>26834.49</v>
      </c>
      <c r="AH255">
        <v>26873.73</v>
      </c>
      <c r="AI255">
        <v>-11687.27</v>
      </c>
      <c r="AJ255">
        <v>809.23</v>
      </c>
      <c r="AK255">
        <v>-2003.05</v>
      </c>
      <c r="AL255">
        <v>-7436.5</v>
      </c>
      <c r="AM255">
        <v>562.35</v>
      </c>
      <c r="AN255">
        <v>-8965.0300000000007</v>
      </c>
      <c r="AO255">
        <v>-10395.92</v>
      </c>
      <c r="AP255">
        <v>-13551.26</v>
      </c>
      <c r="AQ255">
        <v>2699.1</v>
      </c>
      <c r="AR255">
        <v>-1606.46</v>
      </c>
      <c r="AS255">
        <v>-22587.93</v>
      </c>
      <c r="AT255">
        <v>-30309.39</v>
      </c>
      <c r="AU255">
        <v>-19002.22</v>
      </c>
      <c r="AV255">
        <v>11127</v>
      </c>
      <c r="AW255">
        <v>802.38</v>
      </c>
      <c r="AX255">
        <v>-10955</v>
      </c>
      <c r="AY255">
        <v>-25774</v>
      </c>
      <c r="AZ255">
        <v>33581</v>
      </c>
      <c r="BA255">
        <v>-3012</v>
      </c>
      <c r="BB255">
        <v>-5639</v>
      </c>
      <c r="BC255">
        <v>0</v>
      </c>
      <c r="BD255">
        <v>0</v>
      </c>
      <c r="BE255">
        <v>0</v>
      </c>
      <c r="BF255">
        <v>0</v>
      </c>
      <c r="BG255">
        <v>0</v>
      </c>
    </row>
    <row r="256" spans="1:59">
      <c r="A256" t="s">
        <v>584</v>
      </c>
      <c r="B256">
        <v>0</v>
      </c>
      <c r="C256">
        <v>0</v>
      </c>
      <c r="D256">
        <v>-10508.68</v>
      </c>
      <c r="E256">
        <v>-169</v>
      </c>
      <c r="F256">
        <v>-169</v>
      </c>
      <c r="G256">
        <v>-168</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row>
    <row r="257" spans="1:59">
      <c r="A257" t="s">
        <v>585</v>
      </c>
      <c r="B257">
        <v>-401</v>
      </c>
      <c r="C257">
        <v>-715</v>
      </c>
      <c r="D257">
        <v>-4069.78</v>
      </c>
      <c r="E257">
        <v>-69</v>
      </c>
      <c r="F257">
        <v>-807</v>
      </c>
      <c r="G257">
        <v>-3445</v>
      </c>
      <c r="H257">
        <v>-862.75</v>
      </c>
      <c r="I257">
        <v>-7867</v>
      </c>
      <c r="J257">
        <v>-5709</v>
      </c>
      <c r="K257">
        <v>-3950</v>
      </c>
      <c r="L257">
        <v>-5687.95</v>
      </c>
      <c r="M257">
        <v>-2673</v>
      </c>
      <c r="N257">
        <v>-406</v>
      </c>
      <c r="O257">
        <v>-505</v>
      </c>
      <c r="P257">
        <v>-132.15</v>
      </c>
      <c r="Q257">
        <v>-3549</v>
      </c>
      <c r="R257">
        <v>-3484</v>
      </c>
      <c r="S257">
        <v>-3200</v>
      </c>
      <c r="T257">
        <v>-17487.439999999999</v>
      </c>
      <c r="U257">
        <v>-5711</v>
      </c>
      <c r="V257">
        <v>-6776</v>
      </c>
      <c r="W257">
        <v>-5514</v>
      </c>
      <c r="X257">
        <v>-6403</v>
      </c>
      <c r="Y257">
        <v>102</v>
      </c>
      <c r="Z257">
        <v>0</v>
      </c>
      <c r="AA257">
        <v>-4417.83</v>
      </c>
      <c r="AB257">
        <v>6804.31</v>
      </c>
      <c r="AC257">
        <v>-129.37</v>
      </c>
      <c r="AD257">
        <v>-4116.6400000000003</v>
      </c>
      <c r="AE257">
        <v>-142.51</v>
      </c>
      <c r="AF257">
        <v>3194.69</v>
      </c>
      <c r="AG257">
        <v>-495.29</v>
      </c>
      <c r="AH257">
        <v>1791.02</v>
      </c>
      <c r="AI257">
        <v>481.42</v>
      </c>
      <c r="AJ257">
        <v>2303.77</v>
      </c>
      <c r="AK257">
        <v>748</v>
      </c>
      <c r="AL257">
        <v>-685.27</v>
      </c>
      <c r="AM257">
        <v>-4205.74</v>
      </c>
      <c r="AN257">
        <v>8338.01</v>
      </c>
      <c r="AO257">
        <v>-25331.4</v>
      </c>
      <c r="AP257">
        <v>22580.49</v>
      </c>
      <c r="AQ257">
        <v>13882.61</v>
      </c>
      <c r="AR257">
        <v>18479.099999999999</v>
      </c>
      <c r="AS257">
        <v>13859.63</v>
      </c>
      <c r="AT257">
        <v>-249.39</v>
      </c>
      <c r="AU257">
        <v>556.44000000000005</v>
      </c>
      <c r="AV257">
        <v>1064</v>
      </c>
      <c r="AW257">
        <v>909.93</v>
      </c>
      <c r="AX257">
        <v>-7655</v>
      </c>
      <c r="AY257">
        <v>-6800</v>
      </c>
      <c r="AZ257">
        <v>11741</v>
      </c>
      <c r="BA257">
        <v>6116</v>
      </c>
      <c r="BB257">
        <v>20</v>
      </c>
      <c r="BC257">
        <v>-11007</v>
      </c>
      <c r="BD257">
        <v>4210</v>
      </c>
      <c r="BE257">
        <v>-17772</v>
      </c>
      <c r="BF257">
        <v>-46885</v>
      </c>
      <c r="BG257">
        <v>-39519</v>
      </c>
    </row>
    <row r="258" spans="1:59">
      <c r="A258" t="s">
        <v>586</v>
      </c>
      <c r="B258">
        <v>133021</v>
      </c>
      <c r="C258">
        <v>87477</v>
      </c>
      <c r="D258">
        <v>164900.20000000001</v>
      </c>
      <c r="E258">
        <v>117732</v>
      </c>
      <c r="F258">
        <v>73252</v>
      </c>
      <c r="G258">
        <v>18583</v>
      </c>
      <c r="H258">
        <v>383948.02</v>
      </c>
      <c r="I258">
        <v>310911</v>
      </c>
      <c r="J258">
        <v>219953</v>
      </c>
      <c r="K258">
        <v>125365</v>
      </c>
      <c r="L258">
        <v>145071.6</v>
      </c>
      <c r="M258">
        <v>151773</v>
      </c>
      <c r="N258">
        <v>128119</v>
      </c>
      <c r="O258">
        <v>48556</v>
      </c>
      <c r="P258">
        <v>280809.13</v>
      </c>
      <c r="Q258">
        <v>284927</v>
      </c>
      <c r="R258">
        <v>206851</v>
      </c>
      <c r="S258">
        <v>131241</v>
      </c>
      <c r="T258">
        <v>211109.16</v>
      </c>
      <c r="U258">
        <v>171503</v>
      </c>
      <c r="V258">
        <v>144266</v>
      </c>
      <c r="W258">
        <v>68755</v>
      </c>
      <c r="X258">
        <v>234207</v>
      </c>
      <c r="Y258">
        <v>223470</v>
      </c>
      <c r="Z258">
        <v>127248</v>
      </c>
      <c r="AA258">
        <v>52161.120000000003</v>
      </c>
      <c r="AB258">
        <v>199361.22</v>
      </c>
      <c r="AC258">
        <v>169296.78</v>
      </c>
      <c r="AD258">
        <v>118739</v>
      </c>
      <c r="AE258">
        <v>60222.98</v>
      </c>
      <c r="AF258">
        <v>159790.63</v>
      </c>
      <c r="AG258">
        <v>132364.22</v>
      </c>
      <c r="AH258">
        <v>68025.42</v>
      </c>
      <c r="AI258">
        <v>34731.879999999997</v>
      </c>
      <c r="AJ258">
        <v>174467.85</v>
      </c>
      <c r="AK258">
        <v>145958.62</v>
      </c>
      <c r="AL258">
        <v>78218.94</v>
      </c>
      <c r="AM258">
        <v>58494.37</v>
      </c>
      <c r="AN258">
        <v>186441.34</v>
      </c>
      <c r="AO258">
        <v>124049.68</v>
      </c>
      <c r="AP258">
        <v>106829.38</v>
      </c>
      <c r="AQ258">
        <v>102824.36</v>
      </c>
      <c r="AR258">
        <v>126842.2</v>
      </c>
      <c r="AS258">
        <v>97263.64</v>
      </c>
      <c r="AT258">
        <v>60366.17</v>
      </c>
      <c r="AU258">
        <v>23438.58</v>
      </c>
      <c r="AV258">
        <v>76019</v>
      </c>
      <c r="AW258">
        <v>60281.99</v>
      </c>
      <c r="AX258">
        <v>31960</v>
      </c>
      <c r="AY258">
        <v>9755</v>
      </c>
      <c r="AZ258">
        <v>139954</v>
      </c>
      <c r="BA258">
        <v>114133</v>
      </c>
      <c r="BB258">
        <v>87939</v>
      </c>
      <c r="BC258">
        <v>44123</v>
      </c>
      <c r="BD258">
        <v>104547</v>
      </c>
      <c r="BE258">
        <v>71626</v>
      </c>
      <c r="BF258">
        <v>10980</v>
      </c>
      <c r="BG258">
        <v>4445</v>
      </c>
    </row>
    <row r="259" spans="1:59">
      <c r="A259" t="s">
        <v>601</v>
      </c>
      <c r="B259">
        <v>0</v>
      </c>
      <c r="C259">
        <v>0</v>
      </c>
      <c r="D259">
        <v>0</v>
      </c>
      <c r="E259">
        <v>0</v>
      </c>
      <c r="F259">
        <v>0</v>
      </c>
      <c r="G259">
        <v>0</v>
      </c>
      <c r="H259">
        <v>-216.81</v>
      </c>
      <c r="I259">
        <v>-145</v>
      </c>
      <c r="J259">
        <v>0</v>
      </c>
      <c r="K259">
        <v>-41</v>
      </c>
      <c r="L259">
        <v>-214</v>
      </c>
      <c r="M259">
        <v>-133</v>
      </c>
      <c r="N259">
        <v>-79</v>
      </c>
      <c r="O259">
        <v>0</v>
      </c>
      <c r="P259">
        <v>-532.03</v>
      </c>
      <c r="Q259">
        <v>-472</v>
      </c>
      <c r="R259">
        <v>-353</v>
      </c>
      <c r="S259">
        <v>-122</v>
      </c>
      <c r="T259">
        <v>-631.63</v>
      </c>
      <c r="U259">
        <v>-461</v>
      </c>
      <c r="V259">
        <v>-330</v>
      </c>
      <c r="W259">
        <v>-3</v>
      </c>
      <c r="X259">
        <v>-322</v>
      </c>
      <c r="Y259">
        <v>0</v>
      </c>
      <c r="Z259">
        <v>-414</v>
      </c>
      <c r="AA259">
        <v>-153.34</v>
      </c>
      <c r="AB259">
        <v>-323.55</v>
      </c>
      <c r="AC259">
        <v>0</v>
      </c>
      <c r="AD259">
        <v>0</v>
      </c>
      <c r="AE259">
        <v>-47.62</v>
      </c>
      <c r="AF259">
        <v>0</v>
      </c>
      <c r="AG259">
        <v>-366.36</v>
      </c>
      <c r="AH259">
        <v>-244.01</v>
      </c>
      <c r="AI259">
        <v>-72.12</v>
      </c>
      <c r="AJ259">
        <v>0</v>
      </c>
      <c r="AK259">
        <v>0</v>
      </c>
      <c r="AL259">
        <v>0</v>
      </c>
      <c r="AM259">
        <v>-0.35</v>
      </c>
      <c r="AN259">
        <v>0</v>
      </c>
      <c r="AO259">
        <v>0</v>
      </c>
      <c r="AP259">
        <v>0</v>
      </c>
      <c r="AQ259">
        <v>0</v>
      </c>
      <c r="AR259">
        <v>0</v>
      </c>
      <c r="AS259">
        <v>0</v>
      </c>
      <c r="AT259">
        <v>0</v>
      </c>
      <c r="AU259">
        <v>0</v>
      </c>
      <c r="AV259">
        <v>513</v>
      </c>
      <c r="AW259">
        <v>361.01</v>
      </c>
      <c r="AX259">
        <v>175</v>
      </c>
      <c r="AY259">
        <v>64</v>
      </c>
      <c r="AZ259">
        <v>699</v>
      </c>
      <c r="BA259">
        <v>600</v>
      </c>
      <c r="BB259">
        <v>384</v>
      </c>
      <c r="BC259">
        <v>0</v>
      </c>
      <c r="BD259">
        <v>0</v>
      </c>
      <c r="BE259">
        <v>0</v>
      </c>
      <c r="BF259">
        <v>0</v>
      </c>
      <c r="BG259">
        <v>0</v>
      </c>
    </row>
    <row r="260" spans="1:59">
      <c r="A260" t="s">
        <v>625</v>
      </c>
      <c r="B260">
        <v>0</v>
      </c>
      <c r="C260">
        <v>0</v>
      </c>
      <c r="D260">
        <v>0</v>
      </c>
      <c r="E260">
        <v>0</v>
      </c>
      <c r="F260">
        <v>0</v>
      </c>
      <c r="G260">
        <v>0</v>
      </c>
      <c r="H260">
        <v>0</v>
      </c>
      <c r="I260">
        <v>0</v>
      </c>
      <c r="J260">
        <v>0</v>
      </c>
      <c r="K260">
        <v>0</v>
      </c>
      <c r="L260">
        <v>0</v>
      </c>
      <c r="M260">
        <v>0</v>
      </c>
      <c r="N260">
        <v>0</v>
      </c>
      <c r="O260">
        <v>0</v>
      </c>
      <c r="P260">
        <v>36781.17</v>
      </c>
      <c r="Q260">
        <v>0</v>
      </c>
      <c r="R260">
        <v>0</v>
      </c>
      <c r="S260">
        <v>0</v>
      </c>
      <c r="T260">
        <v>42027.39</v>
      </c>
      <c r="U260">
        <v>31540</v>
      </c>
      <c r="V260">
        <v>20792</v>
      </c>
      <c r="W260">
        <v>10125</v>
      </c>
      <c r="X260">
        <v>0</v>
      </c>
      <c r="Y260">
        <v>0</v>
      </c>
      <c r="Z260">
        <v>0</v>
      </c>
      <c r="AA260">
        <v>0</v>
      </c>
      <c r="AB260">
        <v>0</v>
      </c>
      <c r="AC260">
        <v>0</v>
      </c>
      <c r="AD260">
        <v>0</v>
      </c>
      <c r="AE260">
        <v>3582.55</v>
      </c>
      <c r="AF260">
        <v>0</v>
      </c>
      <c r="AG260">
        <v>0</v>
      </c>
      <c r="AH260">
        <v>8221.64</v>
      </c>
      <c r="AI260">
        <v>0</v>
      </c>
      <c r="AJ260">
        <v>0</v>
      </c>
      <c r="AK260">
        <v>0</v>
      </c>
      <c r="AL260">
        <v>0</v>
      </c>
      <c r="AM260">
        <v>5033.99</v>
      </c>
      <c r="AN260">
        <v>0</v>
      </c>
      <c r="AO260">
        <v>0</v>
      </c>
      <c r="AP260">
        <v>0</v>
      </c>
      <c r="AQ260">
        <v>0</v>
      </c>
      <c r="AR260">
        <v>0</v>
      </c>
      <c r="AS260">
        <v>0</v>
      </c>
      <c r="AT260">
        <v>0</v>
      </c>
      <c r="AU260">
        <v>0</v>
      </c>
      <c r="AV260">
        <v>0</v>
      </c>
      <c r="AW260">
        <v>0</v>
      </c>
      <c r="AX260">
        <v>-15732</v>
      </c>
      <c r="AY260">
        <v>-7990</v>
      </c>
      <c r="AZ260">
        <v>-32599</v>
      </c>
      <c r="BA260">
        <v>-25280</v>
      </c>
      <c r="BB260">
        <v>-17411</v>
      </c>
      <c r="BC260">
        <v>-8916</v>
      </c>
      <c r="BD260">
        <v>-37934</v>
      </c>
      <c r="BE260">
        <v>-28324</v>
      </c>
      <c r="BF260">
        <v>0</v>
      </c>
      <c r="BG260">
        <v>0</v>
      </c>
    </row>
    <row r="261" spans="1:59">
      <c r="A261" t="s">
        <v>587</v>
      </c>
      <c r="B261">
        <v>-11751</v>
      </c>
      <c r="C261">
        <v>-127</v>
      </c>
      <c r="D261">
        <v>-25886.33</v>
      </c>
      <c r="E261">
        <v>-25385</v>
      </c>
      <c r="F261">
        <v>-12294</v>
      </c>
      <c r="G261">
        <v>-19</v>
      </c>
      <c r="H261">
        <v>-27393.47</v>
      </c>
      <c r="I261">
        <v>-26389</v>
      </c>
      <c r="J261">
        <v>-6851</v>
      </c>
      <c r="K261">
        <v>-136</v>
      </c>
      <c r="L261">
        <v>-29908.68</v>
      </c>
      <c r="M261">
        <v>-29751</v>
      </c>
      <c r="N261">
        <v>-17037</v>
      </c>
      <c r="O261">
        <v>-129</v>
      </c>
      <c r="P261">
        <v>-41336.36</v>
      </c>
      <c r="Q261">
        <v>-41203</v>
      </c>
      <c r="R261">
        <v>-11321</v>
      </c>
      <c r="S261">
        <v>-139</v>
      </c>
      <c r="T261">
        <v>-30470.01</v>
      </c>
      <c r="U261">
        <v>-30276</v>
      </c>
      <c r="V261">
        <v>-15656</v>
      </c>
      <c r="W261">
        <v>-145</v>
      </c>
      <c r="X261">
        <v>-29501</v>
      </c>
      <c r="Y261">
        <v>-28964</v>
      </c>
      <c r="Z261">
        <v>-16240</v>
      </c>
      <c r="AA261">
        <v>-96.92</v>
      </c>
      <c r="AB261">
        <v>-28741.279999999999</v>
      </c>
      <c r="AC261">
        <v>-28624.87</v>
      </c>
      <c r="AD261">
        <v>-12999.46</v>
      </c>
      <c r="AE261">
        <v>-34.020000000000003</v>
      </c>
      <c r="AF261">
        <v>-23198.32</v>
      </c>
      <c r="AG261">
        <v>-23222.15</v>
      </c>
      <c r="AH261">
        <v>0</v>
      </c>
      <c r="AI261">
        <v>-28.08</v>
      </c>
      <c r="AJ261">
        <v>-35256.36</v>
      </c>
      <c r="AK261">
        <v>-35214.81</v>
      </c>
      <c r="AL261">
        <v>-23199.34</v>
      </c>
      <c r="AM261">
        <v>-26.29</v>
      </c>
      <c r="AN261">
        <v>-44640.17</v>
      </c>
      <c r="AO261">
        <v>0</v>
      </c>
      <c r="AP261">
        <v>-22615.91</v>
      </c>
      <c r="AQ261">
        <v>-1866.96</v>
      </c>
      <c r="AR261">
        <v>-16012.05</v>
      </c>
      <c r="AS261">
        <v>-16886.72</v>
      </c>
      <c r="AT261">
        <v>-7271.98</v>
      </c>
      <c r="AU261">
        <v>-35.869999999999997</v>
      </c>
      <c r="AV261">
        <v>-9682</v>
      </c>
      <c r="AW261">
        <v>-9196.35</v>
      </c>
      <c r="AX261">
        <v>-4810</v>
      </c>
      <c r="AY261">
        <v>-6</v>
      </c>
      <c r="AZ261">
        <v>-7797</v>
      </c>
      <c r="BA261">
        <v>-7291</v>
      </c>
      <c r="BB261">
        <v>-5483</v>
      </c>
      <c r="BC261">
        <v>-120</v>
      </c>
      <c r="BD261">
        <v>-4364</v>
      </c>
      <c r="BE261">
        <v>-2805</v>
      </c>
      <c r="BF261">
        <v>0</v>
      </c>
      <c r="BG261">
        <v>0</v>
      </c>
    </row>
    <row r="262" spans="1:59">
      <c r="A262" t="s">
        <v>363</v>
      </c>
      <c r="B262">
        <v>121270</v>
      </c>
      <c r="C262">
        <v>87350</v>
      </c>
      <c r="D262">
        <v>139013.87</v>
      </c>
      <c r="E262">
        <v>92347</v>
      </c>
      <c r="F262">
        <v>60958</v>
      </c>
      <c r="G262">
        <v>18564</v>
      </c>
      <c r="H262">
        <v>356337.74</v>
      </c>
      <c r="I262">
        <v>284377</v>
      </c>
      <c r="J262">
        <v>213102</v>
      </c>
      <c r="K262">
        <v>125188</v>
      </c>
      <c r="L262">
        <v>114948.92</v>
      </c>
      <c r="M262">
        <v>121889</v>
      </c>
      <c r="N262">
        <v>111003</v>
      </c>
      <c r="O262">
        <v>48427</v>
      </c>
      <c r="P262">
        <v>275721.90999999997</v>
      </c>
      <c r="Q262">
        <v>243252</v>
      </c>
      <c r="R262">
        <v>195177</v>
      </c>
      <c r="S262">
        <v>130980</v>
      </c>
      <c r="T262">
        <v>222034.91</v>
      </c>
      <c r="U262">
        <v>172306</v>
      </c>
      <c r="V262">
        <v>149072</v>
      </c>
      <c r="W262">
        <v>78732</v>
      </c>
      <c r="X262">
        <v>204384</v>
      </c>
      <c r="Y262">
        <v>194506</v>
      </c>
      <c r="Z262">
        <v>110594</v>
      </c>
      <c r="AA262">
        <v>51910.86</v>
      </c>
      <c r="AB262">
        <v>170296.39</v>
      </c>
      <c r="AC262">
        <v>140671.91</v>
      </c>
      <c r="AD262">
        <v>105739.54</v>
      </c>
      <c r="AE262">
        <v>63723.9</v>
      </c>
      <c r="AF262">
        <v>136592.31</v>
      </c>
      <c r="AG262">
        <v>108775.72</v>
      </c>
      <c r="AH262">
        <v>76003.039999999994</v>
      </c>
      <c r="AI262">
        <v>34631.68</v>
      </c>
      <c r="AJ262">
        <v>139211.49</v>
      </c>
      <c r="AK262">
        <v>110743.81</v>
      </c>
      <c r="AL262">
        <v>55019.6</v>
      </c>
      <c r="AM262">
        <v>63501.72</v>
      </c>
      <c r="AN262">
        <v>141801.17000000001</v>
      </c>
      <c r="AO262">
        <v>124049.68</v>
      </c>
      <c r="AP262">
        <v>84213.47</v>
      </c>
      <c r="AQ262">
        <v>100957.4</v>
      </c>
      <c r="AR262">
        <v>110830.15</v>
      </c>
      <c r="AS262">
        <v>80376.92</v>
      </c>
      <c r="AT262">
        <v>53094.19</v>
      </c>
      <c r="AU262">
        <v>23402.720000000001</v>
      </c>
      <c r="AV262">
        <v>66850</v>
      </c>
      <c r="AW262">
        <v>51446.65</v>
      </c>
      <c r="AX262">
        <v>11593</v>
      </c>
      <c r="AY262">
        <v>1823</v>
      </c>
      <c r="AZ262">
        <v>100257</v>
      </c>
      <c r="BA262">
        <v>82162</v>
      </c>
      <c r="BB262">
        <v>65429</v>
      </c>
      <c r="BC262">
        <v>35087</v>
      </c>
      <c r="BD262">
        <v>62249</v>
      </c>
      <c r="BE262">
        <v>40497</v>
      </c>
      <c r="BF262">
        <v>10980</v>
      </c>
      <c r="BG262">
        <v>4445</v>
      </c>
    </row>
    <row r="263" spans="1:59">
      <c r="A263" t="s">
        <v>588</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row>
    <row r="264" spans="1:59">
      <c r="A264" t="s">
        <v>589</v>
      </c>
      <c r="B264">
        <v>0</v>
      </c>
      <c r="C264">
        <v>0</v>
      </c>
      <c r="D264">
        <v>0</v>
      </c>
      <c r="E264">
        <v>0</v>
      </c>
      <c r="F264">
        <v>0</v>
      </c>
      <c r="G264">
        <v>0</v>
      </c>
      <c r="H264">
        <v>0</v>
      </c>
      <c r="I264">
        <v>0</v>
      </c>
      <c r="J264">
        <v>0</v>
      </c>
      <c r="K264">
        <v>0</v>
      </c>
      <c r="L264">
        <v>873.77</v>
      </c>
      <c r="M264">
        <v>874</v>
      </c>
      <c r="N264">
        <v>874</v>
      </c>
      <c r="O264">
        <v>0</v>
      </c>
      <c r="P264">
        <v>-39.39</v>
      </c>
      <c r="Q264">
        <v>0</v>
      </c>
      <c r="R264">
        <v>-10</v>
      </c>
      <c r="S264">
        <v>0</v>
      </c>
      <c r="T264">
        <v>-834.39</v>
      </c>
      <c r="U264">
        <v>-5</v>
      </c>
      <c r="V264">
        <v>-825</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824</v>
      </c>
      <c r="W265">
        <v>0</v>
      </c>
      <c r="X265">
        <v>0</v>
      </c>
      <c r="Y265">
        <v>0</v>
      </c>
      <c r="Z265">
        <v>0</v>
      </c>
      <c r="AA265">
        <v>0</v>
      </c>
      <c r="AB265">
        <v>0</v>
      </c>
      <c r="AC265">
        <v>0</v>
      </c>
      <c r="AD265">
        <v>0</v>
      </c>
      <c r="AE265">
        <v>0</v>
      </c>
      <c r="AF265">
        <v>0</v>
      </c>
      <c r="AG265">
        <v>0</v>
      </c>
      <c r="AH265">
        <v>0</v>
      </c>
      <c r="AI265">
        <v>0</v>
      </c>
      <c r="AJ265">
        <v>0</v>
      </c>
      <c r="AK265">
        <v>0</v>
      </c>
      <c r="AL265">
        <v>0</v>
      </c>
      <c r="AM265">
        <v>0</v>
      </c>
      <c r="AN265">
        <v>74295.98</v>
      </c>
      <c r="AO265">
        <v>0</v>
      </c>
      <c r="AP265">
        <v>0</v>
      </c>
      <c r="AQ265">
        <v>0</v>
      </c>
      <c r="AR265">
        <v>0</v>
      </c>
      <c r="AS265">
        <v>0</v>
      </c>
      <c r="AT265">
        <v>0</v>
      </c>
      <c r="AU265">
        <v>0</v>
      </c>
      <c r="AV265">
        <v>13742</v>
      </c>
      <c r="AW265">
        <v>4488.75</v>
      </c>
      <c r="AX265">
        <v>0</v>
      </c>
      <c r="AY265">
        <v>0</v>
      </c>
      <c r="AZ265">
        <v>0</v>
      </c>
      <c r="BA265">
        <v>42</v>
      </c>
      <c r="BB265">
        <v>42</v>
      </c>
      <c r="BC265">
        <v>0</v>
      </c>
      <c r="BD265">
        <v>0</v>
      </c>
      <c r="BE265">
        <v>0</v>
      </c>
      <c r="BF265">
        <v>0</v>
      </c>
      <c r="BG265">
        <v>0</v>
      </c>
    </row>
    <row r="266" spans="1:59">
      <c r="A266" t="s">
        <v>592</v>
      </c>
      <c r="B266">
        <v>0</v>
      </c>
      <c r="C266">
        <v>0</v>
      </c>
      <c r="D266">
        <v>0</v>
      </c>
      <c r="E266">
        <v>0</v>
      </c>
      <c r="F266">
        <v>0</v>
      </c>
      <c r="G266">
        <v>0</v>
      </c>
      <c r="H266">
        <v>0</v>
      </c>
      <c r="I266">
        <v>0</v>
      </c>
      <c r="J266">
        <v>-106</v>
      </c>
      <c r="K266">
        <v>0</v>
      </c>
      <c r="L266">
        <v>0</v>
      </c>
      <c r="M266">
        <v>0</v>
      </c>
      <c r="N266">
        <v>0</v>
      </c>
      <c r="O266">
        <v>0</v>
      </c>
      <c r="P266">
        <v>0</v>
      </c>
      <c r="Q266">
        <v>0</v>
      </c>
      <c r="R266">
        <v>0</v>
      </c>
      <c r="S266">
        <v>0</v>
      </c>
      <c r="T266">
        <v>0</v>
      </c>
      <c r="U266">
        <v>0</v>
      </c>
      <c r="V266">
        <v>0</v>
      </c>
      <c r="W266">
        <v>0</v>
      </c>
      <c r="X266">
        <v>-929</v>
      </c>
      <c r="Y266">
        <v>0</v>
      </c>
      <c r="Z266">
        <v>0</v>
      </c>
      <c r="AA266">
        <v>0</v>
      </c>
      <c r="AB266">
        <v>-19.329999999999998</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-508</v>
      </c>
      <c r="BB266">
        <v>0</v>
      </c>
      <c r="BC266">
        <v>0</v>
      </c>
      <c r="BD266">
        <v>0</v>
      </c>
      <c r="BE266">
        <v>0</v>
      </c>
      <c r="BF266">
        <v>0</v>
      </c>
      <c r="BG266">
        <v>0</v>
      </c>
    </row>
    <row r="267" spans="1:59">
      <c r="A267" t="s">
        <v>593</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74295.98</v>
      </c>
      <c r="AP267">
        <v>0</v>
      </c>
      <c r="AQ267">
        <v>8550</v>
      </c>
      <c r="AR267">
        <v>0</v>
      </c>
      <c r="AS267">
        <v>0</v>
      </c>
      <c r="AT267">
        <v>0</v>
      </c>
      <c r="AU267">
        <v>0</v>
      </c>
      <c r="AV267">
        <v>2738</v>
      </c>
      <c r="AW267">
        <v>0</v>
      </c>
      <c r="AX267">
        <v>0</v>
      </c>
      <c r="AY267">
        <v>0</v>
      </c>
      <c r="AZ267">
        <v>0</v>
      </c>
      <c r="BA267">
        <v>0</v>
      </c>
      <c r="BB267">
        <v>0</v>
      </c>
      <c r="BC267">
        <v>0</v>
      </c>
      <c r="BD267">
        <v>0</v>
      </c>
      <c r="BE267">
        <v>0</v>
      </c>
      <c r="BF267">
        <v>0</v>
      </c>
      <c r="BG267">
        <v>0</v>
      </c>
    </row>
    <row r="268" spans="1:59">
      <c r="A268" t="s">
        <v>594</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-1147.46</v>
      </c>
      <c r="AC268">
        <v>0</v>
      </c>
      <c r="AD268">
        <v>0</v>
      </c>
      <c r="AE268">
        <v>0</v>
      </c>
      <c r="AF268">
        <v>0</v>
      </c>
      <c r="AG268">
        <v>0</v>
      </c>
      <c r="AH268">
        <v>0</v>
      </c>
      <c r="AI268">
        <v>0</v>
      </c>
      <c r="AJ268">
        <v>0</v>
      </c>
      <c r="AK268">
        <v>0</v>
      </c>
      <c r="AL268">
        <v>0</v>
      </c>
      <c r="AM268">
        <v>0</v>
      </c>
      <c r="AN268">
        <v>-3848.65</v>
      </c>
      <c r="AO268">
        <v>-3848.65</v>
      </c>
      <c r="AP268">
        <v>-3848.65</v>
      </c>
      <c r="AQ268">
        <v>-3848.65</v>
      </c>
      <c r="AR268">
        <v>0</v>
      </c>
      <c r="AS268">
        <v>0</v>
      </c>
      <c r="AT268">
        <v>0</v>
      </c>
      <c r="AU268">
        <v>0</v>
      </c>
      <c r="AV268">
        <v>0</v>
      </c>
      <c r="AW268">
        <v>0</v>
      </c>
      <c r="AX268">
        <v>0</v>
      </c>
      <c r="AY268">
        <v>0</v>
      </c>
      <c r="AZ268">
        <v>0</v>
      </c>
      <c r="BA268">
        <v>0</v>
      </c>
      <c r="BB268">
        <v>0</v>
      </c>
      <c r="BC268">
        <v>0</v>
      </c>
      <c r="BD268">
        <v>0</v>
      </c>
      <c r="BE268">
        <v>0</v>
      </c>
      <c r="BF268">
        <v>0</v>
      </c>
      <c r="BG268">
        <v>0</v>
      </c>
    </row>
    <row r="269" spans="1:59">
      <c r="A269" t="s">
        <v>2256</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3000</v>
      </c>
      <c r="AT269">
        <v>3000</v>
      </c>
      <c r="AU269">
        <v>3000</v>
      </c>
      <c r="AV269">
        <v>0</v>
      </c>
      <c r="AW269">
        <v>0</v>
      </c>
      <c r="AX269">
        <v>0</v>
      </c>
      <c r="AY269">
        <v>0</v>
      </c>
      <c r="AZ269">
        <v>0</v>
      </c>
      <c r="BA269">
        <v>0</v>
      </c>
      <c r="BB269">
        <v>0</v>
      </c>
      <c r="BC269">
        <v>0</v>
      </c>
      <c r="BD269">
        <v>0</v>
      </c>
      <c r="BE269">
        <v>0</v>
      </c>
      <c r="BF269">
        <v>0</v>
      </c>
      <c r="BG269">
        <v>0</v>
      </c>
    </row>
    <row r="270" spans="1:59">
      <c r="A270" t="s">
        <v>2257</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3000</v>
      </c>
      <c r="AT270">
        <v>3000</v>
      </c>
      <c r="AU270">
        <v>3000</v>
      </c>
      <c r="AV270">
        <v>0</v>
      </c>
      <c r="AW270">
        <v>0</v>
      </c>
      <c r="AX270">
        <v>0</v>
      </c>
      <c r="AY270">
        <v>0</v>
      </c>
      <c r="AZ270">
        <v>0</v>
      </c>
      <c r="BA270">
        <v>0</v>
      </c>
      <c r="BB270">
        <v>0</v>
      </c>
      <c r="BC270">
        <v>0</v>
      </c>
      <c r="BD270">
        <v>0</v>
      </c>
      <c r="BE270">
        <v>0</v>
      </c>
      <c r="BF270">
        <v>0</v>
      </c>
      <c r="BG270">
        <v>0</v>
      </c>
    </row>
    <row r="271" spans="1:59">
      <c r="A271" t="s">
        <v>2258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-3250</v>
      </c>
      <c r="AA271">
        <v>-3250</v>
      </c>
      <c r="AB271">
        <v>-5000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-54</v>
      </c>
      <c r="BD271">
        <v>0</v>
      </c>
      <c r="BE271">
        <v>0</v>
      </c>
      <c r="BF271">
        <v>-893</v>
      </c>
      <c r="BG271">
        <v>0</v>
      </c>
    </row>
    <row r="272" spans="1:59">
      <c r="A272" t="s">
        <v>2414</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-5000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-54</v>
      </c>
      <c r="BD272">
        <v>0</v>
      </c>
      <c r="BE272">
        <v>0</v>
      </c>
      <c r="BF272">
        <v>-893</v>
      </c>
      <c r="BG272">
        <v>0</v>
      </c>
    </row>
    <row r="273" spans="1:59">
      <c r="A273" t="s">
        <v>2415</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-54</v>
      </c>
      <c r="BD273">
        <v>0</v>
      </c>
      <c r="BE273">
        <v>0</v>
      </c>
      <c r="BF273">
        <v>-893</v>
      </c>
      <c r="BG273">
        <v>0</v>
      </c>
    </row>
    <row r="274" spans="1:59">
      <c r="A274" t="s">
        <v>2416</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-5000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2338</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-3250</v>
      </c>
      <c r="AA275">
        <v>-3250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595</v>
      </c>
      <c r="B276">
        <v>104</v>
      </c>
      <c r="C276">
        <v>13</v>
      </c>
      <c r="D276">
        <v>4250.58</v>
      </c>
      <c r="E276">
        <v>3665</v>
      </c>
      <c r="F276">
        <v>3647</v>
      </c>
      <c r="G276">
        <v>3031</v>
      </c>
      <c r="H276">
        <v>772.38</v>
      </c>
      <c r="I276">
        <v>275</v>
      </c>
      <c r="J276">
        <v>121</v>
      </c>
      <c r="K276">
        <v>5</v>
      </c>
      <c r="L276">
        <v>1234.8800000000001</v>
      </c>
      <c r="M276">
        <v>1213</v>
      </c>
      <c r="N276">
        <v>983</v>
      </c>
      <c r="O276">
        <v>490</v>
      </c>
      <c r="P276">
        <v>4815.6400000000003</v>
      </c>
      <c r="Q276">
        <v>742</v>
      </c>
      <c r="R276">
        <v>408</v>
      </c>
      <c r="S276">
        <v>295</v>
      </c>
      <c r="T276">
        <v>6199.04</v>
      </c>
      <c r="U276">
        <v>2556</v>
      </c>
      <c r="V276">
        <v>6323</v>
      </c>
      <c r="W276">
        <v>858</v>
      </c>
      <c r="X276">
        <v>50074</v>
      </c>
      <c r="Y276">
        <v>6271</v>
      </c>
      <c r="Z276">
        <v>5089</v>
      </c>
      <c r="AA276">
        <v>2596.9499999999998</v>
      </c>
      <c r="AB276">
        <v>23636.77</v>
      </c>
      <c r="AC276">
        <v>6687.85</v>
      </c>
      <c r="AD276">
        <v>424.55</v>
      </c>
      <c r="AE276">
        <v>1379.58</v>
      </c>
      <c r="AF276">
        <v>9648.1200000000008</v>
      </c>
      <c r="AG276">
        <v>8729.69</v>
      </c>
      <c r="AH276">
        <v>5051.91</v>
      </c>
      <c r="AI276">
        <v>2447.59</v>
      </c>
      <c r="AJ276">
        <v>764.03</v>
      </c>
      <c r="AK276">
        <v>740.22</v>
      </c>
      <c r="AL276">
        <v>655.22</v>
      </c>
      <c r="AM276">
        <v>1742.62</v>
      </c>
      <c r="AN276">
        <v>238.05</v>
      </c>
      <c r="AO276">
        <v>3554.9</v>
      </c>
      <c r="AP276">
        <v>-1699.05</v>
      </c>
      <c r="AQ276">
        <v>176.2</v>
      </c>
      <c r="AR276">
        <v>5771.48</v>
      </c>
      <c r="AS276">
        <v>4612.66</v>
      </c>
      <c r="AT276">
        <v>2597.38</v>
      </c>
      <c r="AU276">
        <v>1050.79</v>
      </c>
      <c r="AV276">
        <v>1391</v>
      </c>
      <c r="AW276">
        <v>685.69</v>
      </c>
      <c r="AX276">
        <v>2019</v>
      </c>
      <c r="AY276">
        <v>51</v>
      </c>
      <c r="AZ276">
        <v>4267</v>
      </c>
      <c r="BA276">
        <v>635</v>
      </c>
      <c r="BB276">
        <v>381</v>
      </c>
      <c r="BC276">
        <v>1234</v>
      </c>
      <c r="BD276">
        <v>3943</v>
      </c>
      <c r="BE276">
        <v>2207</v>
      </c>
      <c r="BF276">
        <v>1152</v>
      </c>
      <c r="BG276">
        <v>651</v>
      </c>
    </row>
    <row r="277" spans="1:59">
      <c r="A277" t="s">
        <v>596</v>
      </c>
      <c r="B277">
        <v>104</v>
      </c>
      <c r="C277">
        <v>13</v>
      </c>
      <c r="D277">
        <v>1340.58</v>
      </c>
      <c r="E277">
        <v>755</v>
      </c>
      <c r="F277">
        <v>737</v>
      </c>
      <c r="G277">
        <v>121</v>
      </c>
      <c r="H277">
        <v>750.06</v>
      </c>
      <c r="I277">
        <v>253</v>
      </c>
      <c r="J277">
        <v>99</v>
      </c>
      <c r="K277">
        <v>5</v>
      </c>
      <c r="L277">
        <v>1234.8800000000001</v>
      </c>
      <c r="M277">
        <v>1213</v>
      </c>
      <c r="N277">
        <v>983</v>
      </c>
      <c r="O277">
        <v>490</v>
      </c>
      <c r="P277">
        <v>4815.6400000000003</v>
      </c>
      <c r="Q277">
        <v>742</v>
      </c>
      <c r="R277">
        <v>408</v>
      </c>
      <c r="S277">
        <v>295</v>
      </c>
      <c r="T277">
        <v>3913.12</v>
      </c>
      <c r="U277">
        <v>2556</v>
      </c>
      <c r="V277">
        <v>4037</v>
      </c>
      <c r="W277">
        <v>858</v>
      </c>
      <c r="X277">
        <v>10715</v>
      </c>
      <c r="Y277">
        <v>6271</v>
      </c>
      <c r="Z277">
        <v>5089</v>
      </c>
      <c r="AA277">
        <v>2596.9499999999998</v>
      </c>
      <c r="AB277">
        <v>14636.77</v>
      </c>
      <c r="AC277">
        <v>6687.85</v>
      </c>
      <c r="AD277">
        <v>424.55</v>
      </c>
      <c r="AE277">
        <v>1379.58</v>
      </c>
      <c r="AF277">
        <v>6653.26</v>
      </c>
      <c r="AG277">
        <v>5734.83</v>
      </c>
      <c r="AH277">
        <v>4057.05</v>
      </c>
      <c r="AI277">
        <v>1452.73</v>
      </c>
      <c r="AJ277">
        <v>764.03</v>
      </c>
      <c r="AK277">
        <v>740.22</v>
      </c>
      <c r="AL277">
        <v>655.22</v>
      </c>
      <c r="AM277">
        <v>1742.62</v>
      </c>
      <c r="AN277">
        <v>238.05</v>
      </c>
      <c r="AO277">
        <v>3554.9</v>
      </c>
      <c r="AP277">
        <v>176.55</v>
      </c>
      <c r="AQ277">
        <v>176.2</v>
      </c>
      <c r="AR277">
        <v>5771.48</v>
      </c>
      <c r="AS277">
        <v>4612.66</v>
      </c>
      <c r="AT277">
        <v>2597.38</v>
      </c>
      <c r="AU277">
        <v>1050.79</v>
      </c>
      <c r="AV277">
        <v>1354</v>
      </c>
      <c r="AW277">
        <v>685.69</v>
      </c>
      <c r="AX277">
        <v>2019</v>
      </c>
      <c r="AY277">
        <v>51</v>
      </c>
      <c r="AZ277">
        <v>4267</v>
      </c>
      <c r="BA277">
        <v>635</v>
      </c>
      <c r="BB277">
        <v>381</v>
      </c>
      <c r="BC277">
        <v>1234</v>
      </c>
      <c r="BD277">
        <v>3943</v>
      </c>
      <c r="BE277">
        <v>2207</v>
      </c>
      <c r="BF277">
        <v>1152</v>
      </c>
      <c r="BG277">
        <v>651</v>
      </c>
    </row>
    <row r="278" spans="1:59">
      <c r="A278" t="s">
        <v>597</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2000</v>
      </c>
      <c r="AG278">
        <v>2000</v>
      </c>
      <c r="AH278">
        <v>0</v>
      </c>
      <c r="AI278">
        <v>0</v>
      </c>
      <c r="AJ278">
        <v>0</v>
      </c>
      <c r="AK278">
        <v>0</v>
      </c>
      <c r="AL278">
        <v>0</v>
      </c>
      <c r="AM278">
        <v>0</v>
      </c>
      <c r="AN278">
        <v>0</v>
      </c>
      <c r="AO278">
        <v>0</v>
      </c>
      <c r="AP278">
        <v>-1875.6</v>
      </c>
      <c r="AQ278">
        <v>0</v>
      </c>
      <c r="AR278">
        <v>0</v>
      </c>
      <c r="AS278">
        <v>0</v>
      </c>
      <c r="AT278">
        <v>0</v>
      </c>
      <c r="AU278">
        <v>0</v>
      </c>
      <c r="AV278">
        <v>37</v>
      </c>
      <c r="AW278">
        <v>0</v>
      </c>
      <c r="AX278">
        <v>0</v>
      </c>
      <c r="AY278">
        <v>0</v>
      </c>
      <c r="AZ278">
        <v>0</v>
      </c>
      <c r="BA278">
        <v>0</v>
      </c>
      <c r="BB278">
        <v>0</v>
      </c>
      <c r="BC278">
        <v>0</v>
      </c>
      <c r="BD278">
        <v>0</v>
      </c>
      <c r="BE278">
        <v>0</v>
      </c>
      <c r="BF278">
        <v>0</v>
      </c>
      <c r="BG278">
        <v>0</v>
      </c>
    </row>
    <row r="279" spans="1:59">
      <c r="A279" t="s">
        <v>598</v>
      </c>
      <c r="B279">
        <v>0</v>
      </c>
      <c r="C279">
        <v>0</v>
      </c>
      <c r="D279">
        <v>2910</v>
      </c>
      <c r="E279">
        <v>2910</v>
      </c>
      <c r="F279">
        <v>2910</v>
      </c>
      <c r="G279">
        <v>2910</v>
      </c>
      <c r="H279">
        <v>22.32</v>
      </c>
      <c r="I279">
        <v>22</v>
      </c>
      <c r="J279">
        <v>22</v>
      </c>
      <c r="K279">
        <v>0</v>
      </c>
      <c r="L279">
        <v>0</v>
      </c>
      <c r="M279">
        <v>0</v>
      </c>
      <c r="N279">
        <v>0</v>
      </c>
      <c r="O279">
        <v>0</v>
      </c>
      <c r="P279">
        <v>0</v>
      </c>
      <c r="Q279">
        <v>0</v>
      </c>
      <c r="R279">
        <v>0</v>
      </c>
      <c r="S279">
        <v>0</v>
      </c>
      <c r="T279">
        <v>2285.91</v>
      </c>
      <c r="U279">
        <v>0</v>
      </c>
      <c r="V279">
        <v>2286</v>
      </c>
      <c r="W279">
        <v>0</v>
      </c>
      <c r="X279">
        <v>39359</v>
      </c>
      <c r="Y279">
        <v>0</v>
      </c>
      <c r="Z279">
        <v>0</v>
      </c>
      <c r="AA279">
        <v>0</v>
      </c>
      <c r="AB279">
        <v>9000</v>
      </c>
      <c r="AC279">
        <v>0</v>
      </c>
      <c r="AD279">
        <v>0</v>
      </c>
      <c r="AE279">
        <v>0</v>
      </c>
      <c r="AF279">
        <v>994.86</v>
      </c>
      <c r="AG279">
        <v>994.86</v>
      </c>
      <c r="AH279">
        <v>994.86</v>
      </c>
      <c r="AI279">
        <v>994.86</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364</v>
      </c>
      <c r="B280">
        <v>-55813</v>
      </c>
      <c r="C280">
        <v>-27651</v>
      </c>
      <c r="D280">
        <v>-188968.21</v>
      </c>
      <c r="E280">
        <v>-148219</v>
      </c>
      <c r="F280">
        <v>-103074</v>
      </c>
      <c r="G280">
        <v>-25807</v>
      </c>
      <c r="H280">
        <v>-136728.06</v>
      </c>
      <c r="I280">
        <v>-95889</v>
      </c>
      <c r="J280">
        <v>-65444</v>
      </c>
      <c r="K280">
        <v>-27202</v>
      </c>
      <c r="L280">
        <v>-82822.25</v>
      </c>
      <c r="M280">
        <v>-54289</v>
      </c>
      <c r="N280">
        <v>-31842</v>
      </c>
      <c r="O280">
        <v>-12648</v>
      </c>
      <c r="P280">
        <v>-83651.360000000001</v>
      </c>
      <c r="Q280">
        <v>-58413</v>
      </c>
      <c r="R280">
        <v>-39165</v>
      </c>
      <c r="S280">
        <v>-13583</v>
      </c>
      <c r="T280">
        <v>-76122.009999999995</v>
      </c>
      <c r="U280">
        <v>-93525</v>
      </c>
      <c r="V280">
        <v>-65922</v>
      </c>
      <c r="W280">
        <v>-46755</v>
      </c>
      <c r="X280">
        <v>-499835</v>
      </c>
      <c r="Y280">
        <v>-435091</v>
      </c>
      <c r="Z280">
        <v>-385333</v>
      </c>
      <c r="AA280">
        <v>-26625.759999999998</v>
      </c>
      <c r="AB280">
        <v>-250946.1</v>
      </c>
      <c r="AC280">
        <v>-156477.34</v>
      </c>
      <c r="AD280">
        <v>-116311.57</v>
      </c>
      <c r="AE280">
        <v>-64065.04</v>
      </c>
      <c r="AF280">
        <v>-234187.47</v>
      </c>
      <c r="AG280">
        <v>-139833.07999999999</v>
      </c>
      <c r="AH280">
        <v>-79974.62</v>
      </c>
      <c r="AI280">
        <v>-21710.39</v>
      </c>
      <c r="AJ280">
        <v>-88878.51</v>
      </c>
      <c r="AK280">
        <v>-53481.24</v>
      </c>
      <c r="AL280">
        <v>-30601.82</v>
      </c>
      <c r="AM280">
        <v>-10242.280000000001</v>
      </c>
      <c r="AN280">
        <v>-90853.02</v>
      </c>
      <c r="AO280">
        <v>-61297.19</v>
      </c>
      <c r="AP280">
        <v>-32479.82</v>
      </c>
      <c r="AQ280">
        <v>-19369.27</v>
      </c>
      <c r="AR280">
        <v>-78177.5</v>
      </c>
      <c r="AS280">
        <v>-58138.55</v>
      </c>
      <c r="AT280">
        <v>-29885.19</v>
      </c>
      <c r="AU280">
        <v>-13921.38</v>
      </c>
      <c r="AV280">
        <v>-33918</v>
      </c>
      <c r="AW280">
        <v>-20599.53</v>
      </c>
      <c r="AX280">
        <v>-15193</v>
      </c>
      <c r="AY280">
        <v>-7657</v>
      </c>
      <c r="AZ280">
        <v>-79511</v>
      </c>
      <c r="BA280">
        <v>-18774</v>
      </c>
      <c r="BB280">
        <v>-9046</v>
      </c>
      <c r="BC280">
        <v>-7433</v>
      </c>
      <c r="BD280">
        <v>-35419</v>
      </c>
      <c r="BE280">
        <v>-26425</v>
      </c>
      <c r="BF280">
        <v>-21446</v>
      </c>
      <c r="BG280">
        <v>-7309</v>
      </c>
    </row>
    <row r="281" spans="1:59">
      <c r="A281" t="s">
        <v>596</v>
      </c>
      <c r="B281">
        <v>-55173</v>
      </c>
      <c r="C281">
        <v>-26749</v>
      </c>
      <c r="D281">
        <v>-182425.60000000001</v>
      </c>
      <c r="E281">
        <v>-142364</v>
      </c>
      <c r="F281">
        <v>-99455</v>
      </c>
      <c r="G281">
        <v>-23025</v>
      </c>
      <c r="H281">
        <v>-135911.18</v>
      </c>
      <c r="I281">
        <v>-95500</v>
      </c>
      <c r="J281">
        <v>-65055</v>
      </c>
      <c r="K281">
        <v>-26818</v>
      </c>
      <c r="L281">
        <v>-79788.87</v>
      </c>
      <c r="M281">
        <v>-51405</v>
      </c>
      <c r="N281">
        <v>-30021</v>
      </c>
      <c r="O281">
        <v>-12214</v>
      </c>
      <c r="P281">
        <v>-81377.899999999994</v>
      </c>
      <c r="Q281">
        <v>-57778</v>
      </c>
      <c r="R281">
        <v>-39065</v>
      </c>
      <c r="S281">
        <v>-13583</v>
      </c>
      <c r="T281">
        <v>-75161.009999999995</v>
      </c>
      <c r="U281">
        <v>-95793</v>
      </c>
      <c r="V281">
        <v>-65802</v>
      </c>
      <c r="W281">
        <v>-48210</v>
      </c>
      <c r="X281">
        <v>-186853</v>
      </c>
      <c r="Y281">
        <v>-122109</v>
      </c>
      <c r="Z281">
        <v>-73573</v>
      </c>
      <c r="AA281">
        <v>-26488.560000000001</v>
      </c>
      <c r="AB281">
        <v>-242751.01</v>
      </c>
      <c r="AC281">
        <v>-155311.59</v>
      </c>
      <c r="AD281">
        <v>-115291.72</v>
      </c>
      <c r="AE281">
        <v>-63734.19</v>
      </c>
      <c r="AF281">
        <v>-232110.05</v>
      </c>
      <c r="AG281">
        <v>-138162.65</v>
      </c>
      <c r="AH281">
        <v>-79309.62</v>
      </c>
      <c r="AI281">
        <v>-21370.39</v>
      </c>
      <c r="AJ281">
        <v>-86249.55</v>
      </c>
      <c r="AK281">
        <v>-51448.84</v>
      </c>
      <c r="AL281">
        <v>-28849.82</v>
      </c>
      <c r="AM281">
        <v>-9487</v>
      </c>
      <c r="AN281">
        <v>-85732.61</v>
      </c>
      <c r="AO281">
        <v>-57883.14</v>
      </c>
      <c r="AP281">
        <v>-32479.82</v>
      </c>
      <c r="AQ281">
        <v>-18183.87</v>
      </c>
      <c r="AR281">
        <v>-78177.5</v>
      </c>
      <c r="AS281">
        <v>-58138.55</v>
      </c>
      <c r="AT281">
        <v>-29885.19</v>
      </c>
      <c r="AU281">
        <v>-13921.38</v>
      </c>
      <c r="AV281">
        <v>-33918</v>
      </c>
      <c r="AW281">
        <v>-20599.53</v>
      </c>
      <c r="AX281">
        <v>-15193</v>
      </c>
      <c r="AY281">
        <v>-7657</v>
      </c>
      <c r="AZ281">
        <v>-79511</v>
      </c>
      <c r="BA281">
        <v>-17693</v>
      </c>
      <c r="BB281">
        <v>-7965</v>
      </c>
      <c r="BC281">
        <v>-7433</v>
      </c>
      <c r="BD281">
        <v>-35419</v>
      </c>
      <c r="BE281">
        <v>-26425</v>
      </c>
      <c r="BF281">
        <v>-21446</v>
      </c>
      <c r="BG281">
        <v>-7309</v>
      </c>
    </row>
    <row r="282" spans="1:59">
      <c r="A282" t="s">
        <v>597</v>
      </c>
      <c r="B282">
        <v>-412</v>
      </c>
      <c r="C282">
        <v>-290</v>
      </c>
      <c r="D282">
        <v>-492.55</v>
      </c>
      <c r="E282">
        <v>-1200</v>
      </c>
      <c r="F282">
        <v>-1200</v>
      </c>
      <c r="G282">
        <v>-1200</v>
      </c>
      <c r="H282">
        <v>-816.88</v>
      </c>
      <c r="I282">
        <v>-389</v>
      </c>
      <c r="J282">
        <v>-389</v>
      </c>
      <c r="K282">
        <v>-384</v>
      </c>
      <c r="L282">
        <v>-2833.5</v>
      </c>
      <c r="M282">
        <v>-2684</v>
      </c>
      <c r="N282">
        <v>-1621</v>
      </c>
      <c r="O282">
        <v>-234</v>
      </c>
      <c r="P282">
        <v>-2273.4699999999998</v>
      </c>
      <c r="Q282">
        <v>-635</v>
      </c>
      <c r="R282">
        <v>-100</v>
      </c>
      <c r="S282">
        <v>0</v>
      </c>
      <c r="T282">
        <v>-261</v>
      </c>
      <c r="U282">
        <v>-18</v>
      </c>
      <c r="V282">
        <v>-120</v>
      </c>
      <c r="W282">
        <v>0</v>
      </c>
      <c r="X282">
        <v>0</v>
      </c>
      <c r="Y282">
        <v>0</v>
      </c>
      <c r="Z282">
        <v>-54</v>
      </c>
      <c r="AA282">
        <v>-28.28</v>
      </c>
      <c r="AB282">
        <v>-4256.1499999999996</v>
      </c>
      <c r="AC282">
        <v>-1165.75</v>
      </c>
      <c r="AD282">
        <v>-1019.85</v>
      </c>
      <c r="AE282">
        <v>-330.85</v>
      </c>
      <c r="AF282">
        <v>-2077.42</v>
      </c>
      <c r="AG282">
        <v>-1670.42</v>
      </c>
      <c r="AH282">
        <v>-665</v>
      </c>
      <c r="AI282">
        <v>-340</v>
      </c>
      <c r="AJ282">
        <v>-2628.96</v>
      </c>
      <c r="AK282">
        <v>-2032.41</v>
      </c>
      <c r="AL282">
        <v>-1752</v>
      </c>
      <c r="AM282">
        <v>-755.28</v>
      </c>
      <c r="AN282">
        <v>-5120.3999999999996</v>
      </c>
      <c r="AO282">
        <v>-3414.05</v>
      </c>
      <c r="AP282">
        <v>0</v>
      </c>
      <c r="AQ282">
        <v>-1185.4000000000001</v>
      </c>
      <c r="AR282">
        <v>0</v>
      </c>
      <c r="AS282">
        <v>0</v>
      </c>
      <c r="AT282">
        <v>0</v>
      </c>
      <c r="AU282">
        <v>0</v>
      </c>
      <c r="AV282">
        <v>0</v>
      </c>
      <c r="AW282">
        <v>0</v>
      </c>
      <c r="AX282">
        <v>0</v>
      </c>
      <c r="AY282">
        <v>0</v>
      </c>
      <c r="AZ282">
        <v>0</v>
      </c>
      <c r="BA282">
        <v>0</v>
      </c>
      <c r="BB282">
        <v>0</v>
      </c>
      <c r="BC282">
        <v>0</v>
      </c>
      <c r="BD282">
        <v>0</v>
      </c>
      <c r="BE282">
        <v>0</v>
      </c>
      <c r="BF282">
        <v>0</v>
      </c>
      <c r="BG282">
        <v>0</v>
      </c>
    </row>
    <row r="283" spans="1:59">
      <c r="A283" t="s">
        <v>598</v>
      </c>
      <c r="B283">
        <v>-228</v>
      </c>
      <c r="C283">
        <v>0</v>
      </c>
      <c r="D283">
        <v>-5872.82</v>
      </c>
      <c r="E283">
        <v>-4566</v>
      </c>
      <c r="F283">
        <v>-2330</v>
      </c>
      <c r="G283">
        <v>-1582</v>
      </c>
      <c r="H283">
        <v>0</v>
      </c>
      <c r="I283">
        <v>0</v>
      </c>
      <c r="J283">
        <v>0</v>
      </c>
      <c r="K283">
        <v>0</v>
      </c>
      <c r="L283">
        <v>-199.88</v>
      </c>
      <c r="M283">
        <v>-200</v>
      </c>
      <c r="N283">
        <v>-200</v>
      </c>
      <c r="O283">
        <v>-200</v>
      </c>
      <c r="P283">
        <v>0</v>
      </c>
      <c r="Q283">
        <v>0</v>
      </c>
      <c r="R283">
        <v>0</v>
      </c>
      <c r="S283">
        <v>0</v>
      </c>
      <c r="T283">
        <v>-700</v>
      </c>
      <c r="U283">
        <v>2286</v>
      </c>
      <c r="V283">
        <v>0</v>
      </c>
      <c r="W283">
        <v>1455</v>
      </c>
      <c r="X283">
        <v>-312982</v>
      </c>
      <c r="Y283">
        <v>-312982</v>
      </c>
      <c r="Z283">
        <v>-311706</v>
      </c>
      <c r="AA283">
        <v>-108.91</v>
      </c>
      <c r="AB283">
        <v>-3938.94</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-1081</v>
      </c>
      <c r="BB283">
        <v>-1081</v>
      </c>
      <c r="BC283">
        <v>0</v>
      </c>
      <c r="BD283">
        <v>0</v>
      </c>
      <c r="BE283">
        <v>0</v>
      </c>
      <c r="BF283">
        <v>0</v>
      </c>
      <c r="BG283">
        <v>0</v>
      </c>
    </row>
    <row r="284" spans="1:59">
      <c r="A284" t="s">
        <v>599</v>
      </c>
      <c r="B284">
        <v>0</v>
      </c>
      <c r="C284">
        <v>0</v>
      </c>
      <c r="D284">
        <v>-177.24</v>
      </c>
      <c r="E284">
        <v>-89</v>
      </c>
      <c r="F284">
        <v>-89</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723</v>
      </c>
      <c r="B285">
        <v>0</v>
      </c>
      <c r="C285">
        <v>0</v>
      </c>
      <c r="D285">
        <v>-5.08</v>
      </c>
      <c r="E285">
        <v>-5</v>
      </c>
      <c r="F285">
        <v>0</v>
      </c>
      <c r="G285">
        <v>0</v>
      </c>
      <c r="H285">
        <v>-15.08</v>
      </c>
      <c r="I285">
        <v>-2</v>
      </c>
      <c r="J285">
        <v>-1</v>
      </c>
      <c r="K285">
        <v>0</v>
      </c>
      <c r="L285">
        <v>-23.32</v>
      </c>
      <c r="M285">
        <v>-13</v>
      </c>
      <c r="N285">
        <v>-1</v>
      </c>
      <c r="O285">
        <v>0</v>
      </c>
      <c r="P285">
        <v>14.95</v>
      </c>
      <c r="Q285">
        <v>-14</v>
      </c>
      <c r="R285">
        <v>0</v>
      </c>
      <c r="S285">
        <v>-9</v>
      </c>
      <c r="T285">
        <v>818.16</v>
      </c>
      <c r="U285">
        <v>0</v>
      </c>
      <c r="V285">
        <v>0</v>
      </c>
      <c r="W285">
        <v>0</v>
      </c>
      <c r="X285">
        <v>0</v>
      </c>
      <c r="Y285">
        <v>-915</v>
      </c>
      <c r="Z285">
        <v>-110</v>
      </c>
      <c r="AA285">
        <v>-30</v>
      </c>
      <c r="AB285">
        <v>0</v>
      </c>
      <c r="AC285">
        <v>-0.5</v>
      </c>
      <c r="AD285">
        <v>0</v>
      </c>
      <c r="AE285">
        <v>0</v>
      </c>
      <c r="AF285">
        <v>-1156.83</v>
      </c>
      <c r="AG285">
        <v>-650.72</v>
      </c>
      <c r="AH285">
        <v>0</v>
      </c>
      <c r="AI285">
        <v>0</v>
      </c>
      <c r="AJ285">
        <v>-23.74</v>
      </c>
      <c r="AK285">
        <v>-20.38</v>
      </c>
      <c r="AL285">
        <v>0</v>
      </c>
      <c r="AM285">
        <v>0</v>
      </c>
      <c r="AN285">
        <v>999.71</v>
      </c>
      <c r="AO285">
        <v>3.22</v>
      </c>
      <c r="AP285">
        <v>0</v>
      </c>
      <c r="AQ285">
        <v>3.62</v>
      </c>
      <c r="AR285">
        <v>1096.6099999999999</v>
      </c>
      <c r="AS285">
        <v>1101.77</v>
      </c>
      <c r="AT285">
        <v>1098.01</v>
      </c>
      <c r="AU285">
        <v>1101.77</v>
      </c>
      <c r="AV285">
        <v>-1</v>
      </c>
      <c r="AW285">
        <v>1.36</v>
      </c>
      <c r="AX285">
        <v>0</v>
      </c>
      <c r="AY285">
        <v>1</v>
      </c>
      <c r="AZ285">
        <v>0</v>
      </c>
      <c r="BA285">
        <v>2</v>
      </c>
      <c r="BB285">
        <v>0</v>
      </c>
      <c r="BC285">
        <v>0</v>
      </c>
      <c r="BD285">
        <v>0</v>
      </c>
      <c r="BE285">
        <v>0</v>
      </c>
      <c r="BF285">
        <v>0</v>
      </c>
      <c r="BG285">
        <v>0</v>
      </c>
    </row>
    <row r="286" spans="1:59">
      <c r="A286" t="s">
        <v>600</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361</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601</v>
      </c>
      <c r="B287">
        <v>23</v>
      </c>
      <c r="C287">
        <v>9</v>
      </c>
      <c r="D287">
        <v>176.96</v>
      </c>
      <c r="E287">
        <v>133</v>
      </c>
      <c r="F287">
        <v>92</v>
      </c>
      <c r="G287">
        <v>41</v>
      </c>
      <c r="H287">
        <v>216.81</v>
      </c>
      <c r="I287">
        <v>145</v>
      </c>
      <c r="J287">
        <v>101</v>
      </c>
      <c r="K287">
        <v>41</v>
      </c>
      <c r="L287">
        <v>214</v>
      </c>
      <c r="M287">
        <v>133</v>
      </c>
      <c r="N287">
        <v>79</v>
      </c>
      <c r="O287">
        <v>0</v>
      </c>
      <c r="P287">
        <v>570.78</v>
      </c>
      <c r="Q287">
        <v>433</v>
      </c>
      <c r="R287">
        <v>314</v>
      </c>
      <c r="S287">
        <v>87</v>
      </c>
      <c r="T287">
        <v>676.2</v>
      </c>
      <c r="U287">
        <v>405</v>
      </c>
      <c r="V287">
        <v>0</v>
      </c>
      <c r="W287">
        <v>35</v>
      </c>
      <c r="X287">
        <v>258</v>
      </c>
      <c r="Y287">
        <v>427</v>
      </c>
      <c r="Z287">
        <v>337</v>
      </c>
      <c r="AA287">
        <v>116.13</v>
      </c>
      <c r="AB287">
        <v>320.86</v>
      </c>
      <c r="AC287">
        <v>-11.36</v>
      </c>
      <c r="AD287">
        <v>-0.1</v>
      </c>
      <c r="AE287">
        <v>1.02</v>
      </c>
      <c r="AF287">
        <v>494.42</v>
      </c>
      <c r="AG287">
        <v>204.8</v>
      </c>
      <c r="AH287">
        <v>136.9</v>
      </c>
      <c r="AI287">
        <v>72.12</v>
      </c>
      <c r="AJ287">
        <v>254.37</v>
      </c>
      <c r="AK287">
        <v>40.450000000000003</v>
      </c>
      <c r="AL287">
        <v>38.369999999999997</v>
      </c>
      <c r="AM287">
        <v>0.35</v>
      </c>
      <c r="AN287">
        <v>740.55</v>
      </c>
      <c r="AO287">
        <v>693.44</v>
      </c>
      <c r="AP287">
        <v>26.58</v>
      </c>
      <c r="AQ287">
        <v>667.83</v>
      </c>
      <c r="AR287">
        <v>1349.09</v>
      </c>
      <c r="AS287">
        <v>1243.6600000000001</v>
      </c>
      <c r="AT287">
        <v>1123.54</v>
      </c>
      <c r="AU287">
        <v>782.74</v>
      </c>
      <c r="AV287">
        <v>0</v>
      </c>
      <c r="AW287">
        <v>0</v>
      </c>
      <c r="AX287">
        <v>0</v>
      </c>
      <c r="AY287">
        <v>0</v>
      </c>
      <c r="AZ287">
        <v>0</v>
      </c>
      <c r="BA287">
        <v>0</v>
      </c>
      <c r="BB287">
        <v>0</v>
      </c>
      <c r="BC287">
        <v>0</v>
      </c>
      <c r="BD287">
        <v>0</v>
      </c>
      <c r="BE287">
        <v>0</v>
      </c>
      <c r="BF287">
        <v>0</v>
      </c>
      <c r="BG287">
        <v>0</v>
      </c>
    </row>
    <row r="288" spans="1:59">
      <c r="A288" t="s">
        <v>602</v>
      </c>
      <c r="B288">
        <v>8515</v>
      </c>
      <c r="C288">
        <v>3065</v>
      </c>
      <c r="D288">
        <v>11898.42</v>
      </c>
      <c r="E288">
        <v>8007</v>
      </c>
      <c r="F288">
        <v>5054</v>
      </c>
      <c r="G288">
        <v>3210</v>
      </c>
      <c r="H288">
        <v>5962.6</v>
      </c>
      <c r="I288">
        <v>4136</v>
      </c>
      <c r="J288">
        <v>1454</v>
      </c>
      <c r="K288">
        <v>1234</v>
      </c>
      <c r="L288">
        <v>7654.51</v>
      </c>
      <c r="M288">
        <v>5080</v>
      </c>
      <c r="N288">
        <v>3436</v>
      </c>
      <c r="O288">
        <v>2410</v>
      </c>
      <c r="P288">
        <v>156230.32</v>
      </c>
      <c r="Q288">
        <v>153684</v>
      </c>
      <c r="R288">
        <v>151929</v>
      </c>
      <c r="S288">
        <v>979</v>
      </c>
      <c r="T288">
        <v>-55867.68</v>
      </c>
      <c r="U288">
        <v>-8104</v>
      </c>
      <c r="V288">
        <v>-5188</v>
      </c>
      <c r="W288">
        <v>-1799</v>
      </c>
      <c r="X288">
        <v>5843</v>
      </c>
      <c r="Y288">
        <v>5411</v>
      </c>
      <c r="Z288">
        <v>0</v>
      </c>
      <c r="AA288">
        <v>0</v>
      </c>
      <c r="AB288">
        <v>0</v>
      </c>
      <c r="AC288">
        <v>-42499.07</v>
      </c>
      <c r="AD288">
        <v>-5955.66</v>
      </c>
      <c r="AE288">
        <v>0</v>
      </c>
      <c r="AF288">
        <v>0</v>
      </c>
      <c r="AG288">
        <v>0</v>
      </c>
      <c r="AH288">
        <v>0</v>
      </c>
      <c r="AI288">
        <v>0</v>
      </c>
      <c r="AJ288">
        <v>5550.72</v>
      </c>
      <c r="AK288">
        <v>4256.3599999999997</v>
      </c>
      <c r="AL288">
        <v>3116.87</v>
      </c>
      <c r="AM288">
        <v>0</v>
      </c>
      <c r="AN288">
        <v>4635.46</v>
      </c>
      <c r="AO288">
        <v>0</v>
      </c>
      <c r="AP288">
        <v>76391.28</v>
      </c>
      <c r="AQ288">
        <v>1019.21</v>
      </c>
      <c r="AR288">
        <v>0</v>
      </c>
      <c r="AS288">
        <v>0</v>
      </c>
      <c r="AT288">
        <v>0</v>
      </c>
      <c r="AU288">
        <v>0</v>
      </c>
      <c r="AV288">
        <v>-68</v>
      </c>
      <c r="AW288">
        <v>371.04</v>
      </c>
      <c r="AX288">
        <v>4837</v>
      </c>
      <c r="AY288">
        <v>537</v>
      </c>
      <c r="AZ288">
        <v>-1109</v>
      </c>
      <c r="BA288">
        <v>-1078</v>
      </c>
      <c r="BB288">
        <v>-1708</v>
      </c>
      <c r="BC288">
        <v>938</v>
      </c>
      <c r="BD288">
        <v>-1280</v>
      </c>
      <c r="BE288">
        <v>-3942</v>
      </c>
      <c r="BF288">
        <v>263</v>
      </c>
      <c r="BG288">
        <v>-305</v>
      </c>
    </row>
    <row r="289" spans="1:59">
      <c r="A289" t="s">
        <v>365</v>
      </c>
      <c r="B289">
        <v>-47171</v>
      </c>
      <c r="C289">
        <v>-24564</v>
      </c>
      <c r="D289">
        <v>-172647.33</v>
      </c>
      <c r="E289">
        <v>-136419</v>
      </c>
      <c r="F289">
        <v>-94281</v>
      </c>
      <c r="G289">
        <v>-19525</v>
      </c>
      <c r="H289">
        <v>-129791.35</v>
      </c>
      <c r="I289">
        <v>-91335</v>
      </c>
      <c r="J289">
        <v>-63875</v>
      </c>
      <c r="K289">
        <v>-25922</v>
      </c>
      <c r="L289">
        <v>-72868.399999999994</v>
      </c>
      <c r="M289">
        <v>-47002</v>
      </c>
      <c r="N289">
        <v>-26471</v>
      </c>
      <c r="O289">
        <v>-9748</v>
      </c>
      <c r="P289">
        <v>77940.95</v>
      </c>
      <c r="Q289">
        <v>96432</v>
      </c>
      <c r="R289">
        <v>113476</v>
      </c>
      <c r="S289">
        <v>-12231</v>
      </c>
      <c r="T289">
        <v>-125130.68</v>
      </c>
      <c r="U289">
        <v>-98673</v>
      </c>
      <c r="V289">
        <v>-64427</v>
      </c>
      <c r="W289">
        <v>-47661</v>
      </c>
      <c r="X289">
        <v>-444589</v>
      </c>
      <c r="Y289">
        <v>-423897</v>
      </c>
      <c r="Z289">
        <v>-383267</v>
      </c>
      <c r="AA289">
        <v>-27192.67</v>
      </c>
      <c r="AB289">
        <v>-233155.26</v>
      </c>
      <c r="AC289">
        <v>-192300.42</v>
      </c>
      <c r="AD289">
        <v>-121842.78</v>
      </c>
      <c r="AE289">
        <v>-62684.44</v>
      </c>
      <c r="AF289">
        <v>-225201.76</v>
      </c>
      <c r="AG289">
        <v>-131549.31</v>
      </c>
      <c r="AH289">
        <v>-74785.820000000007</v>
      </c>
      <c r="AI289">
        <v>-19190.689999999999</v>
      </c>
      <c r="AJ289">
        <v>-82333.119999999995</v>
      </c>
      <c r="AK289">
        <v>-48464.6</v>
      </c>
      <c r="AL289">
        <v>-26791.37</v>
      </c>
      <c r="AM289">
        <v>-8499.32</v>
      </c>
      <c r="AN289">
        <v>-13791.92</v>
      </c>
      <c r="AO289">
        <v>13401.7</v>
      </c>
      <c r="AP289">
        <v>38390.35</v>
      </c>
      <c r="AQ289">
        <v>-12801.06</v>
      </c>
      <c r="AR289">
        <v>-69960.33</v>
      </c>
      <c r="AS289">
        <v>-48180.46</v>
      </c>
      <c r="AT289">
        <v>-22066.26</v>
      </c>
      <c r="AU289">
        <v>-7986.07</v>
      </c>
      <c r="AV289">
        <v>-16116</v>
      </c>
      <c r="AW289">
        <v>-15052.69</v>
      </c>
      <c r="AX289">
        <v>-8337</v>
      </c>
      <c r="AY289">
        <v>-7068</v>
      </c>
      <c r="AZ289">
        <v>-76353</v>
      </c>
      <c r="BA289">
        <v>-19681</v>
      </c>
      <c r="BB289">
        <v>-10331</v>
      </c>
      <c r="BC289">
        <v>-5315</v>
      </c>
      <c r="BD289">
        <v>-32756</v>
      </c>
      <c r="BE289">
        <v>-28160</v>
      </c>
      <c r="BF289">
        <v>-20924</v>
      </c>
      <c r="BG289">
        <v>-6963</v>
      </c>
    </row>
    <row r="290" spans="1:59">
      <c r="A290" t="s">
        <v>603</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row>
    <row r="291" spans="1:59">
      <c r="A291" t="s">
        <v>604</v>
      </c>
      <c r="B291">
        <v>-93198</v>
      </c>
      <c r="C291">
        <v>-23198</v>
      </c>
      <c r="D291">
        <v>93992.67</v>
      </c>
      <c r="E291">
        <v>133993</v>
      </c>
      <c r="F291">
        <v>143993</v>
      </c>
      <c r="G291">
        <v>38993</v>
      </c>
      <c r="H291">
        <v>-93487.09</v>
      </c>
      <c r="I291">
        <v>-56115</v>
      </c>
      <c r="J291">
        <v>-37159</v>
      </c>
      <c r="K291">
        <v>-125646</v>
      </c>
      <c r="L291">
        <v>70942.31</v>
      </c>
      <c r="M291">
        <v>119524</v>
      </c>
      <c r="N291">
        <v>64779</v>
      </c>
      <c r="O291">
        <v>26780</v>
      </c>
      <c r="P291">
        <v>-203113.01</v>
      </c>
      <c r="Q291">
        <v>-246298</v>
      </c>
      <c r="R291">
        <v>-135761</v>
      </c>
      <c r="S291">
        <v>14205</v>
      </c>
      <c r="T291">
        <v>96146.48</v>
      </c>
      <c r="U291">
        <v>63219</v>
      </c>
      <c r="V291">
        <v>75279</v>
      </c>
      <c r="W291">
        <v>10632</v>
      </c>
      <c r="X291">
        <v>-371</v>
      </c>
      <c r="Y291">
        <v>-28739</v>
      </c>
      <c r="Z291">
        <v>-28774</v>
      </c>
      <c r="AA291">
        <v>19717.689999999999</v>
      </c>
      <c r="AB291">
        <v>122966.76</v>
      </c>
      <c r="AC291">
        <v>101304.78</v>
      </c>
      <c r="AD291">
        <v>45277.62</v>
      </c>
      <c r="AE291">
        <v>-25897.62</v>
      </c>
      <c r="AF291">
        <v>102596.28</v>
      </c>
      <c r="AG291">
        <v>57013.51</v>
      </c>
      <c r="AH291">
        <v>66320.83</v>
      </c>
      <c r="AI291">
        <v>8294.5400000000009</v>
      </c>
      <c r="AJ291">
        <v>8938.0400000000009</v>
      </c>
      <c r="AK291">
        <v>-9900.34</v>
      </c>
      <c r="AL291">
        <v>-23730.34</v>
      </c>
      <c r="AM291">
        <v>5586.58</v>
      </c>
      <c r="AN291">
        <v>-208115.88</v>
      </c>
      <c r="AO291">
        <v>0</v>
      </c>
      <c r="AP291">
        <v>-196510.55</v>
      </c>
      <c r="AQ291">
        <v>-71361.86</v>
      </c>
      <c r="AR291">
        <v>23420.66</v>
      </c>
      <c r="AS291">
        <v>26951.74</v>
      </c>
      <c r="AT291">
        <v>-65719.789999999994</v>
      </c>
      <c r="AU291">
        <v>13246.13</v>
      </c>
      <c r="AV291">
        <v>45110</v>
      </c>
      <c r="AW291">
        <v>43107.91</v>
      </c>
      <c r="AX291">
        <v>38244</v>
      </c>
      <c r="AY291">
        <v>22763</v>
      </c>
      <c r="AZ291">
        <v>-15247</v>
      </c>
      <c r="BA291">
        <v>-24954</v>
      </c>
      <c r="BB291">
        <v>-32678</v>
      </c>
      <c r="BC291">
        <v>0</v>
      </c>
      <c r="BD291">
        <v>0</v>
      </c>
      <c r="BE291">
        <v>0</v>
      </c>
      <c r="BF291">
        <v>0</v>
      </c>
      <c r="BG291">
        <v>0</v>
      </c>
    </row>
    <row r="292" spans="1:59">
      <c r="A292" t="s">
        <v>605</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55000</v>
      </c>
      <c r="AM292">
        <v>0</v>
      </c>
      <c r="AN292">
        <v>0</v>
      </c>
      <c r="AO292">
        <v>0</v>
      </c>
      <c r="AP292">
        <v>0</v>
      </c>
      <c r="AQ292">
        <v>0</v>
      </c>
      <c r="AR292">
        <v>0</v>
      </c>
      <c r="AS292">
        <v>0</v>
      </c>
      <c r="AT292">
        <v>100000</v>
      </c>
      <c r="AU292">
        <v>0</v>
      </c>
      <c r="AV292">
        <v>0</v>
      </c>
      <c r="AW292">
        <v>0</v>
      </c>
      <c r="AX292">
        <v>0</v>
      </c>
      <c r="AY292">
        <v>0</v>
      </c>
      <c r="AZ292">
        <v>0</v>
      </c>
      <c r="BA292">
        <v>0</v>
      </c>
      <c r="BB292">
        <v>0</v>
      </c>
      <c r="BC292">
        <v>0</v>
      </c>
      <c r="BD292">
        <v>0</v>
      </c>
      <c r="BE292">
        <v>0</v>
      </c>
      <c r="BF292">
        <v>0</v>
      </c>
      <c r="BG292">
        <v>0</v>
      </c>
    </row>
    <row r="293" spans="1:59">
      <c r="A293" t="s">
        <v>606</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55000</v>
      </c>
      <c r="AM293">
        <v>0</v>
      </c>
      <c r="AN293">
        <v>0</v>
      </c>
      <c r="AO293">
        <v>0</v>
      </c>
      <c r="AP293">
        <v>0</v>
      </c>
      <c r="AQ293">
        <v>0</v>
      </c>
      <c r="AR293">
        <v>0</v>
      </c>
      <c r="AS293">
        <v>0</v>
      </c>
      <c r="AT293">
        <v>100000</v>
      </c>
      <c r="AU293">
        <v>0</v>
      </c>
      <c r="AV293">
        <v>0</v>
      </c>
      <c r="AW293">
        <v>0</v>
      </c>
      <c r="AX293">
        <v>0</v>
      </c>
      <c r="AY293">
        <v>0</v>
      </c>
      <c r="AZ293">
        <v>0</v>
      </c>
      <c r="BA293">
        <v>0</v>
      </c>
      <c r="BB293">
        <v>0</v>
      </c>
      <c r="BC293">
        <v>0</v>
      </c>
      <c r="BD293">
        <v>0</v>
      </c>
      <c r="BE293">
        <v>0</v>
      </c>
      <c r="BF293">
        <v>0</v>
      </c>
      <c r="BG293">
        <v>0</v>
      </c>
    </row>
    <row r="294" spans="1:59">
      <c r="A294" t="s">
        <v>607</v>
      </c>
      <c r="B294">
        <v>159708</v>
      </c>
      <c r="C294">
        <v>36586</v>
      </c>
      <c r="D294">
        <v>110865.60000000001</v>
      </c>
      <c r="E294">
        <v>46078</v>
      </c>
      <c r="F294">
        <v>15836</v>
      </c>
      <c r="G294">
        <v>0</v>
      </c>
      <c r="H294">
        <v>81777.59</v>
      </c>
      <c r="I294">
        <v>1000</v>
      </c>
      <c r="J294">
        <v>0</v>
      </c>
      <c r="K294">
        <v>0</v>
      </c>
      <c r="L294">
        <v>175675.5</v>
      </c>
      <c r="M294">
        <v>13880</v>
      </c>
      <c r="N294">
        <v>13881</v>
      </c>
      <c r="O294">
        <v>13880</v>
      </c>
      <c r="P294">
        <v>114680.86</v>
      </c>
      <c r="Q294">
        <v>114681</v>
      </c>
      <c r="R294">
        <v>14681</v>
      </c>
      <c r="S294">
        <v>14680</v>
      </c>
      <c r="T294">
        <v>33499.31</v>
      </c>
      <c r="U294">
        <v>33499</v>
      </c>
      <c r="V294">
        <v>33499</v>
      </c>
      <c r="W294">
        <v>0</v>
      </c>
      <c r="X294">
        <v>342450</v>
      </c>
      <c r="Y294">
        <v>342450</v>
      </c>
      <c r="Z294">
        <v>0</v>
      </c>
      <c r="AA294">
        <v>0</v>
      </c>
      <c r="AB294">
        <v>103101.45</v>
      </c>
      <c r="AC294">
        <v>71300</v>
      </c>
      <c r="AD294">
        <v>71300</v>
      </c>
      <c r="AE294">
        <v>33250</v>
      </c>
      <c r="AF294">
        <v>101000</v>
      </c>
      <c r="AG294">
        <v>54500</v>
      </c>
      <c r="AH294">
        <v>10000</v>
      </c>
      <c r="AI294">
        <v>10000</v>
      </c>
      <c r="AJ294">
        <v>82500</v>
      </c>
      <c r="AK294">
        <v>63989.7</v>
      </c>
      <c r="AL294">
        <v>59945.1</v>
      </c>
      <c r="AM294">
        <v>0</v>
      </c>
      <c r="AN294">
        <v>37546.400000000001</v>
      </c>
      <c r="AO294">
        <v>-205407.91</v>
      </c>
      <c r="AP294">
        <v>0</v>
      </c>
      <c r="AQ294">
        <v>2424</v>
      </c>
      <c r="AR294">
        <v>0</v>
      </c>
      <c r="AS294">
        <v>0</v>
      </c>
      <c r="AT294">
        <v>0</v>
      </c>
      <c r="AU294">
        <v>0</v>
      </c>
      <c r="AV294">
        <v>0</v>
      </c>
      <c r="AW294">
        <v>0</v>
      </c>
      <c r="AX294">
        <v>0</v>
      </c>
      <c r="AY294">
        <v>0</v>
      </c>
      <c r="AZ294">
        <v>1578</v>
      </c>
      <c r="BA294">
        <v>0</v>
      </c>
      <c r="BB294">
        <v>0</v>
      </c>
      <c r="BC294">
        <v>0</v>
      </c>
      <c r="BD294">
        <v>0</v>
      </c>
      <c r="BE294">
        <v>0</v>
      </c>
      <c r="BF294">
        <v>12767</v>
      </c>
      <c r="BG294">
        <v>1375</v>
      </c>
    </row>
    <row r="295" spans="1:59">
      <c r="A295" t="s">
        <v>608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-249016.31</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-249016.31</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610</v>
      </c>
      <c r="B297">
        <v>159708</v>
      </c>
      <c r="C297">
        <v>36586</v>
      </c>
      <c r="D297">
        <v>110865.60000000001</v>
      </c>
      <c r="E297">
        <v>46078</v>
      </c>
      <c r="F297">
        <v>15836</v>
      </c>
      <c r="G297">
        <v>0</v>
      </c>
      <c r="H297">
        <v>81777.59</v>
      </c>
      <c r="I297">
        <v>1000</v>
      </c>
      <c r="J297">
        <v>0</v>
      </c>
      <c r="K297">
        <v>0</v>
      </c>
      <c r="L297">
        <v>175675.5</v>
      </c>
      <c r="M297">
        <v>13880</v>
      </c>
      <c r="N297">
        <v>13881</v>
      </c>
      <c r="O297">
        <v>13880</v>
      </c>
      <c r="P297">
        <v>114680.86</v>
      </c>
      <c r="Q297">
        <v>114681</v>
      </c>
      <c r="R297">
        <v>14681</v>
      </c>
      <c r="S297">
        <v>14680</v>
      </c>
      <c r="T297">
        <v>33499.31</v>
      </c>
      <c r="U297">
        <v>33499</v>
      </c>
      <c r="V297">
        <v>33499</v>
      </c>
      <c r="W297">
        <v>0</v>
      </c>
      <c r="X297">
        <v>342450</v>
      </c>
      <c r="Y297">
        <v>342450</v>
      </c>
      <c r="Z297">
        <v>0</v>
      </c>
      <c r="AA297">
        <v>0</v>
      </c>
      <c r="AB297">
        <v>103101.45</v>
      </c>
      <c r="AC297">
        <v>71300</v>
      </c>
      <c r="AD297">
        <v>71300</v>
      </c>
      <c r="AE297">
        <v>33250</v>
      </c>
      <c r="AF297">
        <v>101000</v>
      </c>
      <c r="AG297">
        <v>54500</v>
      </c>
      <c r="AH297">
        <v>10000</v>
      </c>
      <c r="AI297">
        <v>10000</v>
      </c>
      <c r="AJ297">
        <v>82500</v>
      </c>
      <c r="AK297">
        <v>63989.7</v>
      </c>
      <c r="AL297">
        <v>59945.1</v>
      </c>
      <c r="AM297">
        <v>0</v>
      </c>
      <c r="AN297">
        <v>37546.400000000001</v>
      </c>
      <c r="AO297">
        <v>0</v>
      </c>
      <c r="AP297">
        <v>0</v>
      </c>
      <c r="AQ297">
        <v>2424</v>
      </c>
      <c r="AR297">
        <v>0</v>
      </c>
      <c r="AS297">
        <v>0</v>
      </c>
      <c r="AT297">
        <v>0</v>
      </c>
      <c r="AU297">
        <v>0</v>
      </c>
      <c r="AV297">
        <v>0</v>
      </c>
      <c r="AW297">
        <v>0</v>
      </c>
      <c r="AX297">
        <v>0</v>
      </c>
      <c r="AY297">
        <v>0</v>
      </c>
      <c r="AZ297">
        <v>1578</v>
      </c>
      <c r="BA297">
        <v>0</v>
      </c>
      <c r="BB297">
        <v>0</v>
      </c>
      <c r="BC297">
        <v>0</v>
      </c>
      <c r="BD297">
        <v>0</v>
      </c>
      <c r="BE297">
        <v>0</v>
      </c>
      <c r="BF297">
        <v>12767</v>
      </c>
      <c r="BG297">
        <v>1375</v>
      </c>
    </row>
    <row r="298" spans="1:59">
      <c r="A298" t="s">
        <v>611</v>
      </c>
      <c r="B298">
        <v>0</v>
      </c>
      <c r="C298">
        <v>0</v>
      </c>
      <c r="D298">
        <v>0</v>
      </c>
      <c r="E298">
        <v>0</v>
      </c>
      <c r="F298">
        <v>0</v>
      </c>
      <c r="G298">
        <v>0</v>
      </c>
      <c r="H298">
        <v>81777.59</v>
      </c>
      <c r="I298">
        <v>1000</v>
      </c>
      <c r="J298">
        <v>0</v>
      </c>
      <c r="K298">
        <v>0</v>
      </c>
      <c r="L298">
        <v>175675.5</v>
      </c>
      <c r="M298">
        <v>13880</v>
      </c>
      <c r="N298">
        <v>13881</v>
      </c>
      <c r="O298">
        <v>13880</v>
      </c>
      <c r="P298">
        <v>114680.86</v>
      </c>
      <c r="Q298">
        <v>114681</v>
      </c>
      <c r="R298">
        <v>14681</v>
      </c>
      <c r="S298">
        <v>14680</v>
      </c>
      <c r="T298">
        <v>33499.31</v>
      </c>
      <c r="U298">
        <v>33499</v>
      </c>
      <c r="V298">
        <v>33499</v>
      </c>
      <c r="W298">
        <v>0</v>
      </c>
      <c r="X298">
        <v>342450</v>
      </c>
      <c r="Y298">
        <v>342450</v>
      </c>
      <c r="Z298">
        <v>0</v>
      </c>
      <c r="AA298">
        <v>0</v>
      </c>
      <c r="AB298">
        <v>103101.45</v>
      </c>
      <c r="AC298">
        <v>0</v>
      </c>
      <c r="AD298">
        <v>0</v>
      </c>
      <c r="AE298">
        <v>33250</v>
      </c>
      <c r="AF298">
        <v>101000</v>
      </c>
      <c r="AG298">
        <v>54500</v>
      </c>
      <c r="AH298">
        <v>10000</v>
      </c>
      <c r="AI298">
        <v>10000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12767</v>
      </c>
      <c r="BG298">
        <v>1375</v>
      </c>
    </row>
    <row r="299" spans="1:59">
      <c r="A299" t="s">
        <v>613</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71300</v>
      </c>
      <c r="AD299">
        <v>71300</v>
      </c>
      <c r="AE299">
        <v>0</v>
      </c>
      <c r="AF299">
        <v>0</v>
      </c>
      <c r="AG299">
        <v>0</v>
      </c>
      <c r="AH299">
        <v>0</v>
      </c>
      <c r="AI299">
        <v>0</v>
      </c>
      <c r="AJ299">
        <v>82500</v>
      </c>
      <c r="AK299">
        <v>63989.7</v>
      </c>
      <c r="AL299">
        <v>59945.1</v>
      </c>
      <c r="AM299">
        <v>0</v>
      </c>
      <c r="AN299">
        <v>37546.400000000001</v>
      </c>
      <c r="AO299">
        <v>0</v>
      </c>
      <c r="AP299">
        <v>0</v>
      </c>
      <c r="AQ299">
        <v>2424</v>
      </c>
      <c r="AR299">
        <v>0</v>
      </c>
      <c r="AS299">
        <v>0</v>
      </c>
      <c r="AT299">
        <v>0</v>
      </c>
      <c r="AU299">
        <v>0</v>
      </c>
      <c r="AV299">
        <v>0</v>
      </c>
      <c r="AW299">
        <v>0</v>
      </c>
      <c r="AX299">
        <v>0</v>
      </c>
      <c r="AY299">
        <v>0</v>
      </c>
      <c r="AZ299">
        <v>1578</v>
      </c>
      <c r="BA299">
        <v>0</v>
      </c>
      <c r="BB299">
        <v>0</v>
      </c>
      <c r="BC299">
        <v>0</v>
      </c>
      <c r="BD299">
        <v>0</v>
      </c>
      <c r="BE299">
        <v>0</v>
      </c>
      <c r="BF299">
        <v>0</v>
      </c>
      <c r="BG299">
        <v>0</v>
      </c>
    </row>
    <row r="300" spans="1:59">
      <c r="A300" t="s">
        <v>2417</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43608.4</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-73842</v>
      </c>
      <c r="C301">
        <v>-48388</v>
      </c>
      <c r="D301">
        <v>-122124.94</v>
      </c>
      <c r="E301">
        <v>-94847</v>
      </c>
      <c r="F301">
        <v>-67535</v>
      </c>
      <c r="G301">
        <v>-19721</v>
      </c>
      <c r="H301">
        <v>-97601.9</v>
      </c>
      <c r="I301">
        <v>-74194</v>
      </c>
      <c r="J301">
        <v>-50442</v>
      </c>
      <c r="K301">
        <v>-24020</v>
      </c>
      <c r="L301">
        <v>-97880.06</v>
      </c>
      <c r="M301">
        <v>-74176</v>
      </c>
      <c r="N301">
        <v>-50154</v>
      </c>
      <c r="O301">
        <v>-25153</v>
      </c>
      <c r="P301">
        <v>-158148.32</v>
      </c>
      <c r="Q301">
        <v>-131290</v>
      </c>
      <c r="R301">
        <v>-56715</v>
      </c>
      <c r="S301">
        <v>-24096</v>
      </c>
      <c r="T301">
        <v>-92120.52</v>
      </c>
      <c r="U301">
        <v>-68512</v>
      </c>
      <c r="V301">
        <v>-44180</v>
      </c>
      <c r="W301">
        <v>-21297</v>
      </c>
      <c r="X301">
        <v>-64154</v>
      </c>
      <c r="Y301">
        <v>-46382</v>
      </c>
      <c r="Z301">
        <v>312382</v>
      </c>
      <c r="AA301">
        <v>-15119.63</v>
      </c>
      <c r="AB301">
        <v>-30274.06</v>
      </c>
      <c r="AC301">
        <v>-21400</v>
      </c>
      <c r="AD301">
        <v>-14734</v>
      </c>
      <c r="AE301">
        <v>-8068</v>
      </c>
      <c r="AF301">
        <v>-30155.7</v>
      </c>
      <c r="AG301">
        <v>-24891.7</v>
      </c>
      <c r="AH301">
        <v>-17904</v>
      </c>
      <c r="AI301">
        <v>-9908</v>
      </c>
      <c r="AJ301">
        <v>-67447</v>
      </c>
      <c r="AK301">
        <v>-60963</v>
      </c>
      <c r="AL301">
        <v>-51376</v>
      </c>
      <c r="AM301">
        <v>-44963</v>
      </c>
      <c r="AN301">
        <v>0</v>
      </c>
      <c r="AO301">
        <v>0</v>
      </c>
      <c r="AP301">
        <v>-1986</v>
      </c>
      <c r="AQ301">
        <v>0</v>
      </c>
      <c r="AR301">
        <v>-9295.0400000000009</v>
      </c>
      <c r="AS301">
        <v>-15965.04</v>
      </c>
      <c r="AT301">
        <v>-12485.04</v>
      </c>
      <c r="AU301">
        <v>-9340.0400000000009</v>
      </c>
      <c r="AV301">
        <v>-46017</v>
      </c>
      <c r="AW301">
        <v>-42695.71</v>
      </c>
      <c r="AX301">
        <v>-30489</v>
      </c>
      <c r="AY301">
        <v>-15955</v>
      </c>
      <c r="AZ301">
        <v>0</v>
      </c>
      <c r="BA301">
        <v>-29005</v>
      </c>
      <c r="BB301">
        <v>-14771</v>
      </c>
      <c r="BC301">
        <v>-30000</v>
      </c>
      <c r="BD301">
        <v>-27920</v>
      </c>
      <c r="BE301">
        <v>-8627</v>
      </c>
      <c r="BF301">
        <v>0</v>
      </c>
      <c r="BG301">
        <v>0</v>
      </c>
    </row>
    <row r="302" spans="1:59">
      <c r="A302" t="s">
        <v>617</v>
      </c>
      <c r="B302">
        <v>-73842</v>
      </c>
      <c r="C302">
        <v>-48388</v>
      </c>
      <c r="D302">
        <v>-122124.94</v>
      </c>
      <c r="E302">
        <v>-94847</v>
      </c>
      <c r="F302">
        <v>-67535</v>
      </c>
      <c r="G302">
        <v>-19721</v>
      </c>
      <c r="H302">
        <v>-97601.9</v>
      </c>
      <c r="I302">
        <v>-74194</v>
      </c>
      <c r="J302">
        <v>-50442</v>
      </c>
      <c r="K302">
        <v>-24020</v>
      </c>
      <c r="L302">
        <v>-97880.06</v>
      </c>
      <c r="M302">
        <v>-74176</v>
      </c>
      <c r="N302">
        <v>-50154</v>
      </c>
      <c r="O302">
        <v>-25153</v>
      </c>
      <c r="P302">
        <v>-158148.32</v>
      </c>
      <c r="Q302">
        <v>-131290</v>
      </c>
      <c r="R302">
        <v>-56715</v>
      </c>
      <c r="S302">
        <v>-24096</v>
      </c>
      <c r="T302">
        <v>-92120.52</v>
      </c>
      <c r="U302">
        <v>-68512</v>
      </c>
      <c r="V302">
        <v>-44180</v>
      </c>
      <c r="W302">
        <v>-21297</v>
      </c>
      <c r="X302">
        <v>-64154</v>
      </c>
      <c r="Y302">
        <v>-46382</v>
      </c>
      <c r="Z302">
        <v>312382</v>
      </c>
      <c r="AA302">
        <v>-15119.63</v>
      </c>
      <c r="AB302">
        <v>-30274.06</v>
      </c>
      <c r="AC302">
        <v>-21400</v>
      </c>
      <c r="AD302">
        <v>-14734</v>
      </c>
      <c r="AE302">
        <v>-8068</v>
      </c>
      <c r="AF302">
        <v>-30155.7</v>
      </c>
      <c r="AG302">
        <v>-24891.7</v>
      </c>
      <c r="AH302">
        <v>-17904</v>
      </c>
      <c r="AI302">
        <v>-9908</v>
      </c>
      <c r="AJ302">
        <v>-67447</v>
      </c>
      <c r="AK302">
        <v>-60963</v>
      </c>
      <c r="AL302">
        <v>-51376</v>
      </c>
      <c r="AM302">
        <v>-44963</v>
      </c>
      <c r="AN302">
        <v>0</v>
      </c>
      <c r="AO302">
        <v>0</v>
      </c>
      <c r="AP302">
        <v>-1986</v>
      </c>
      <c r="AQ302">
        <v>0</v>
      </c>
      <c r="AR302">
        <v>-9295.0400000000009</v>
      </c>
      <c r="AS302">
        <v>-15965.04</v>
      </c>
      <c r="AT302">
        <v>-12485.04</v>
      </c>
      <c r="AU302">
        <v>-9340.0400000000009</v>
      </c>
      <c r="AV302">
        <v>-46017</v>
      </c>
      <c r="AW302">
        <v>-42695.71</v>
      </c>
      <c r="AX302">
        <v>-30489</v>
      </c>
      <c r="AY302">
        <v>-15955</v>
      </c>
      <c r="AZ302">
        <v>0</v>
      </c>
      <c r="BA302">
        <v>-29005</v>
      </c>
      <c r="BB302">
        <v>-14771</v>
      </c>
      <c r="BC302">
        <v>-30000</v>
      </c>
      <c r="BD302">
        <v>-27920</v>
      </c>
      <c r="BE302">
        <v>-8627</v>
      </c>
      <c r="BF302">
        <v>0</v>
      </c>
      <c r="BG302">
        <v>0</v>
      </c>
    </row>
    <row r="303" spans="1:59">
      <c r="A303" t="s">
        <v>618</v>
      </c>
      <c r="B303">
        <v>-73842</v>
      </c>
      <c r="C303">
        <v>-48388</v>
      </c>
      <c r="D303">
        <v>-122124.94</v>
      </c>
      <c r="E303">
        <v>-94847</v>
      </c>
      <c r="F303">
        <v>-67535</v>
      </c>
      <c r="G303">
        <v>-19721</v>
      </c>
      <c r="H303">
        <v>-97601.9</v>
      </c>
      <c r="I303">
        <v>-74194</v>
      </c>
      <c r="J303">
        <v>0</v>
      </c>
      <c r="K303">
        <v>-24020</v>
      </c>
      <c r="L303">
        <v>-97880.06</v>
      </c>
      <c r="M303">
        <v>-74176</v>
      </c>
      <c r="N303">
        <v>-50154</v>
      </c>
      <c r="O303">
        <v>-25153</v>
      </c>
      <c r="P303">
        <v>-158148.32</v>
      </c>
      <c r="Q303">
        <v>-131290</v>
      </c>
      <c r="R303">
        <v>-56715</v>
      </c>
      <c r="S303">
        <v>-24096</v>
      </c>
      <c r="T303">
        <v>-92120.52</v>
      </c>
      <c r="U303">
        <v>-68512</v>
      </c>
      <c r="V303">
        <v>-44180</v>
      </c>
      <c r="W303">
        <v>-21297</v>
      </c>
      <c r="X303">
        <v>-64154</v>
      </c>
      <c r="Y303">
        <v>-46382</v>
      </c>
      <c r="Z303">
        <v>312382</v>
      </c>
      <c r="AA303">
        <v>-15119.63</v>
      </c>
      <c r="AB303">
        <v>0</v>
      </c>
      <c r="AC303">
        <v>0</v>
      </c>
      <c r="AD303">
        <v>0</v>
      </c>
      <c r="AE303">
        <v>-8068</v>
      </c>
      <c r="AF303">
        <v>-30155.7</v>
      </c>
      <c r="AG303">
        <v>-24891.7</v>
      </c>
      <c r="AH303">
        <v>-17904</v>
      </c>
      <c r="AI303">
        <v>-9908</v>
      </c>
      <c r="AJ303">
        <v>0</v>
      </c>
      <c r="AK303">
        <v>0</v>
      </c>
      <c r="AL303">
        <v>0</v>
      </c>
      <c r="AM303">
        <v>-44963</v>
      </c>
      <c r="AN303">
        <v>0</v>
      </c>
      <c r="AO303">
        <v>0</v>
      </c>
      <c r="AP303">
        <v>-1986</v>
      </c>
      <c r="AQ303">
        <v>0</v>
      </c>
      <c r="AR303">
        <v>-9295.0400000000009</v>
      </c>
      <c r="AS303">
        <v>-15965.04</v>
      </c>
      <c r="AT303">
        <v>-12485.04</v>
      </c>
      <c r="AU303">
        <v>-9340.0400000000009</v>
      </c>
      <c r="AV303">
        <v>-46017</v>
      </c>
      <c r="AW303">
        <v>0</v>
      </c>
      <c r="AX303">
        <v>-30489</v>
      </c>
      <c r="AY303">
        <v>0</v>
      </c>
      <c r="AZ303">
        <v>0</v>
      </c>
      <c r="BA303">
        <v>0</v>
      </c>
      <c r="BB303">
        <v>0</v>
      </c>
      <c r="BC303">
        <v>-30000</v>
      </c>
      <c r="BD303">
        <v>-27920</v>
      </c>
      <c r="BE303">
        <v>-8627</v>
      </c>
      <c r="BF303">
        <v>0</v>
      </c>
      <c r="BG303">
        <v>0</v>
      </c>
    </row>
    <row r="304" spans="1:59">
      <c r="A304" t="s">
        <v>619</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-30274.06</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710</v>
      </c>
      <c r="B305">
        <v>0</v>
      </c>
      <c r="C305">
        <v>0</v>
      </c>
      <c r="D305">
        <v>0</v>
      </c>
      <c r="E305">
        <v>0</v>
      </c>
      <c r="F305">
        <v>0</v>
      </c>
      <c r="G305">
        <v>0</v>
      </c>
      <c r="H305">
        <v>0</v>
      </c>
      <c r="I305">
        <v>0</v>
      </c>
      <c r="J305">
        <v>-50442</v>
      </c>
      <c r="K305">
        <v>0</v>
      </c>
      <c r="L305">
        <v>0</v>
      </c>
      <c r="M305">
        <v>0</v>
      </c>
      <c r="N305">
        <v>0</v>
      </c>
      <c r="O305">
        <v>0</v>
      </c>
      <c r="P305">
        <v>0</v>
      </c>
      <c r="Q305">
        <v>0</v>
      </c>
      <c r="R305">
        <v>0</v>
      </c>
      <c r="S305">
        <v>0</v>
      </c>
      <c r="T305">
        <v>0</v>
      </c>
      <c r="U305">
        <v>0</v>
      </c>
      <c r="V305">
        <v>0</v>
      </c>
      <c r="W305">
        <v>0</v>
      </c>
      <c r="X305">
        <v>0</v>
      </c>
      <c r="Y305">
        <v>0</v>
      </c>
      <c r="Z305">
        <v>0</v>
      </c>
      <c r="AA305">
        <v>0</v>
      </c>
      <c r="AB305">
        <v>0</v>
      </c>
      <c r="AC305">
        <v>-21400</v>
      </c>
      <c r="AD305">
        <v>-14734</v>
      </c>
      <c r="AE305">
        <v>0</v>
      </c>
      <c r="AF305">
        <v>0</v>
      </c>
      <c r="AG305">
        <v>0</v>
      </c>
      <c r="AH305">
        <v>0</v>
      </c>
      <c r="AI305">
        <v>0</v>
      </c>
      <c r="AJ305">
        <v>-67447</v>
      </c>
      <c r="AK305">
        <v>-60963</v>
      </c>
      <c r="AL305">
        <v>-51376</v>
      </c>
      <c r="AM305">
        <v>0</v>
      </c>
      <c r="AN305">
        <v>0</v>
      </c>
      <c r="AO305">
        <v>0</v>
      </c>
      <c r="AP305">
        <v>0</v>
      </c>
      <c r="AQ305">
        <v>0</v>
      </c>
      <c r="AR305">
        <v>0</v>
      </c>
      <c r="AS305">
        <v>0</v>
      </c>
      <c r="AT305">
        <v>0</v>
      </c>
      <c r="AU305">
        <v>0</v>
      </c>
      <c r="AV305">
        <v>0</v>
      </c>
      <c r="AW305">
        <v>-42695.71</v>
      </c>
      <c r="AX305">
        <v>0</v>
      </c>
      <c r="AY305">
        <v>-15955</v>
      </c>
      <c r="AZ305">
        <v>0</v>
      </c>
      <c r="BA305">
        <v>-29005</v>
      </c>
      <c r="BB305">
        <v>-14771</v>
      </c>
      <c r="BC305">
        <v>0</v>
      </c>
      <c r="BD305">
        <v>0</v>
      </c>
      <c r="BE305">
        <v>0</v>
      </c>
      <c r="BF305">
        <v>0</v>
      </c>
      <c r="BG305">
        <v>0</v>
      </c>
    </row>
    <row r="306" spans="1:59">
      <c r="A306" t="s">
        <v>620</v>
      </c>
      <c r="B306">
        <v>-4820</v>
      </c>
      <c r="C306">
        <v>-2121</v>
      </c>
      <c r="D306">
        <v>-11635.05</v>
      </c>
      <c r="E306">
        <v>-8798</v>
      </c>
      <c r="F306">
        <v>-6154</v>
      </c>
      <c r="G306">
        <v>-3398</v>
      </c>
      <c r="H306">
        <v>-11491.59</v>
      </c>
      <c r="I306">
        <v>-14439</v>
      </c>
      <c r="J306">
        <v>-11028</v>
      </c>
      <c r="K306">
        <v>-2616</v>
      </c>
      <c r="L306">
        <v>-1542.37</v>
      </c>
      <c r="M306">
        <v>-1124</v>
      </c>
      <c r="N306">
        <v>-710</v>
      </c>
      <c r="O306">
        <v>-312</v>
      </c>
      <c r="P306">
        <v>-1348.88</v>
      </c>
      <c r="Q306">
        <v>-1095</v>
      </c>
      <c r="R306">
        <v>-842</v>
      </c>
      <c r="S306">
        <v>-490</v>
      </c>
      <c r="T306">
        <v>-1904.68</v>
      </c>
      <c r="U306">
        <v>-1162</v>
      </c>
      <c r="V306">
        <v>-770</v>
      </c>
      <c r="W306">
        <v>-382</v>
      </c>
      <c r="X306">
        <v>-1758</v>
      </c>
      <c r="Y306">
        <v>-1325</v>
      </c>
      <c r="Z306">
        <v>0</v>
      </c>
      <c r="AA306">
        <v>-476.58</v>
      </c>
      <c r="AB306">
        <v>0</v>
      </c>
      <c r="AC306">
        <v>-2478.11</v>
      </c>
      <c r="AD306">
        <v>-1686.46</v>
      </c>
      <c r="AE306">
        <v>-882.42</v>
      </c>
      <c r="AF306">
        <v>-4604.45</v>
      </c>
      <c r="AG306">
        <v>-3695.59</v>
      </c>
      <c r="AH306">
        <v>-2773.98</v>
      </c>
      <c r="AI306">
        <v>-953.61</v>
      </c>
      <c r="AJ306">
        <v>-4169.79</v>
      </c>
      <c r="AK306">
        <v>-3193.46</v>
      </c>
      <c r="AL306">
        <v>-2253.62</v>
      </c>
      <c r="AM306">
        <v>-1026.31</v>
      </c>
      <c r="AN306">
        <v>-3968.68</v>
      </c>
      <c r="AO306">
        <v>-2946.62</v>
      </c>
      <c r="AP306">
        <v>-1983.23</v>
      </c>
      <c r="AQ306">
        <v>-986.69</v>
      </c>
      <c r="AR306">
        <v>-6339.93</v>
      </c>
      <c r="AS306">
        <v>-5136.87</v>
      </c>
      <c r="AT306">
        <v>-3768.42</v>
      </c>
      <c r="AU306">
        <v>-1898.73</v>
      </c>
      <c r="AV306">
        <v>-6795</v>
      </c>
      <c r="AW306">
        <v>-5016.49</v>
      </c>
      <c r="AX306">
        <v>-3369</v>
      </c>
      <c r="AY306">
        <v>-1665</v>
      </c>
      <c r="AZ306">
        <v>-6425</v>
      </c>
      <c r="BA306">
        <v>-4663</v>
      </c>
      <c r="BB306">
        <v>-2980</v>
      </c>
      <c r="BC306">
        <v>0</v>
      </c>
      <c r="BD306">
        <v>0</v>
      </c>
      <c r="BE306">
        <v>0</v>
      </c>
      <c r="BF306">
        <v>0</v>
      </c>
      <c r="BG306">
        <v>0</v>
      </c>
    </row>
    <row r="307" spans="1:59">
      <c r="A307" t="s">
        <v>623</v>
      </c>
      <c r="B307">
        <v>0</v>
      </c>
      <c r="C307">
        <v>0</v>
      </c>
      <c r="D307">
        <v>0</v>
      </c>
      <c r="E307">
        <v>3</v>
      </c>
      <c r="F307">
        <v>0</v>
      </c>
      <c r="G307">
        <v>0</v>
      </c>
      <c r="H307">
        <v>1073.01</v>
      </c>
      <c r="I307">
        <v>0</v>
      </c>
      <c r="J307">
        <v>0</v>
      </c>
      <c r="K307">
        <v>0</v>
      </c>
      <c r="L307">
        <v>0</v>
      </c>
      <c r="M307">
        <v>0</v>
      </c>
      <c r="N307">
        <v>0</v>
      </c>
      <c r="O307">
        <v>0</v>
      </c>
      <c r="P307">
        <v>0</v>
      </c>
      <c r="Q307">
        <v>0</v>
      </c>
      <c r="R307">
        <v>0</v>
      </c>
      <c r="S307">
        <v>0</v>
      </c>
      <c r="T307">
        <v>0</v>
      </c>
      <c r="U307">
        <v>0</v>
      </c>
      <c r="V307">
        <v>0</v>
      </c>
      <c r="W307">
        <v>0</v>
      </c>
      <c r="X307">
        <v>80850</v>
      </c>
      <c r="Y307">
        <v>80850</v>
      </c>
      <c r="Z307">
        <v>80850</v>
      </c>
      <c r="AA307">
        <v>0</v>
      </c>
      <c r="AB307">
        <v>0</v>
      </c>
      <c r="AC307">
        <v>1000.4</v>
      </c>
      <c r="AD307">
        <v>1000.4</v>
      </c>
      <c r="AE307">
        <v>0</v>
      </c>
      <c r="AF307">
        <v>0</v>
      </c>
      <c r="AG307">
        <v>0</v>
      </c>
      <c r="AH307">
        <v>0</v>
      </c>
      <c r="AI307">
        <v>0</v>
      </c>
      <c r="AJ307">
        <v>0</v>
      </c>
      <c r="AK307">
        <v>0</v>
      </c>
      <c r="AL307">
        <v>0</v>
      </c>
      <c r="AM307">
        <v>0</v>
      </c>
      <c r="AN307">
        <v>161700</v>
      </c>
      <c r="AO307">
        <v>161700</v>
      </c>
      <c r="AP307">
        <v>161700</v>
      </c>
      <c r="AQ307">
        <v>0</v>
      </c>
      <c r="AR307">
        <v>0</v>
      </c>
      <c r="AS307">
        <v>0</v>
      </c>
      <c r="AT307">
        <v>0</v>
      </c>
      <c r="AU307">
        <v>0</v>
      </c>
      <c r="AV307">
        <v>0</v>
      </c>
      <c r="AW307">
        <v>0</v>
      </c>
      <c r="AX307">
        <v>0</v>
      </c>
      <c r="AY307">
        <v>0</v>
      </c>
      <c r="AZ307">
        <v>0</v>
      </c>
      <c r="BA307">
        <v>0</v>
      </c>
      <c r="BB307">
        <v>0</v>
      </c>
      <c r="BC307">
        <v>0</v>
      </c>
      <c r="BD307">
        <v>0</v>
      </c>
      <c r="BE307">
        <v>0</v>
      </c>
      <c r="BF307">
        <v>0</v>
      </c>
      <c r="BG307">
        <v>0</v>
      </c>
    </row>
    <row r="308" spans="1:59">
      <c r="A308" t="s">
        <v>2418</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1000.4</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row>
    <row r="309" spans="1:59">
      <c r="A309" t="s">
        <v>624</v>
      </c>
      <c r="B309">
        <v>-48510</v>
      </c>
      <c r="C309">
        <v>0</v>
      </c>
      <c r="D309">
        <v>-64932.93</v>
      </c>
      <c r="E309">
        <v>-64900</v>
      </c>
      <c r="F309">
        <v>-64785</v>
      </c>
      <c r="G309">
        <v>0</v>
      </c>
      <c r="H309">
        <v>-66222.52</v>
      </c>
      <c r="I309">
        <v>-64680</v>
      </c>
      <c r="J309">
        <v>-64680</v>
      </c>
      <c r="K309">
        <v>0</v>
      </c>
      <c r="L309">
        <v>-81051.789999999994</v>
      </c>
      <c r="M309">
        <v>-80850</v>
      </c>
      <c r="N309">
        <v>-80850</v>
      </c>
      <c r="O309">
        <v>0</v>
      </c>
      <c r="P309">
        <v>-71148</v>
      </c>
      <c r="Q309">
        <v>-71148</v>
      </c>
      <c r="R309">
        <v>-71148</v>
      </c>
      <c r="S309">
        <v>0</v>
      </c>
      <c r="T309">
        <v>-89032.5</v>
      </c>
      <c r="U309">
        <v>-89032</v>
      </c>
      <c r="V309">
        <v>-89032</v>
      </c>
      <c r="W309">
        <v>0</v>
      </c>
      <c r="X309">
        <v>-66852</v>
      </c>
      <c r="Y309">
        <v>-66851</v>
      </c>
      <c r="Z309">
        <v>-66851</v>
      </c>
      <c r="AA309">
        <v>0</v>
      </c>
      <c r="AB309">
        <v>-66701.25</v>
      </c>
      <c r="AC309">
        <v>-66844.37</v>
      </c>
      <c r="AD309">
        <v>-66844.37</v>
      </c>
      <c r="AE309">
        <v>0</v>
      </c>
      <c r="AF309">
        <v>-59024.28</v>
      </c>
      <c r="AG309">
        <v>-59024.28</v>
      </c>
      <c r="AH309">
        <v>-59024.28</v>
      </c>
      <c r="AI309">
        <v>0</v>
      </c>
      <c r="AJ309">
        <v>-59233.61</v>
      </c>
      <c r="AK309">
        <v>-59233.61</v>
      </c>
      <c r="AL309">
        <v>-59233.61</v>
      </c>
      <c r="AM309">
        <v>0</v>
      </c>
      <c r="AN309">
        <v>-69840.3</v>
      </c>
      <c r="AO309">
        <v>-69840.3</v>
      </c>
      <c r="AP309">
        <v>-69840.3</v>
      </c>
      <c r="AQ309">
        <v>0</v>
      </c>
      <c r="AR309">
        <v>-9690</v>
      </c>
      <c r="AS309">
        <v>-9690</v>
      </c>
      <c r="AT309">
        <v>-9690</v>
      </c>
      <c r="AU309">
        <v>0</v>
      </c>
      <c r="AV309">
        <v>-7765</v>
      </c>
      <c r="AW309">
        <v>-7765.18</v>
      </c>
      <c r="AX309">
        <v>-7765</v>
      </c>
      <c r="AY309">
        <v>0</v>
      </c>
      <c r="AZ309">
        <v>-4522</v>
      </c>
      <c r="BA309">
        <v>-4522</v>
      </c>
      <c r="BB309">
        <v>-4522</v>
      </c>
      <c r="BC309">
        <v>0</v>
      </c>
      <c r="BD309">
        <v>-3015</v>
      </c>
      <c r="BE309">
        <v>-3015</v>
      </c>
      <c r="BF309">
        <v>-3015</v>
      </c>
      <c r="BG309">
        <v>0</v>
      </c>
    </row>
    <row r="310" spans="1:59">
      <c r="A310" t="s">
        <v>625</v>
      </c>
      <c r="B310">
        <v>-14630</v>
      </c>
      <c r="C310">
        <v>-7482</v>
      </c>
      <c r="D310">
        <v>-30325.68</v>
      </c>
      <c r="E310">
        <v>-22851</v>
      </c>
      <c r="F310">
        <v>-15226</v>
      </c>
      <c r="G310">
        <v>-7641</v>
      </c>
      <c r="H310">
        <v>-32469.46</v>
      </c>
      <c r="I310">
        <v>-24977</v>
      </c>
      <c r="J310">
        <v>-17273</v>
      </c>
      <c r="K310">
        <v>-9206</v>
      </c>
      <c r="L310">
        <v>-34073.03</v>
      </c>
      <c r="M310">
        <v>-25533</v>
      </c>
      <c r="N310">
        <v>-16650</v>
      </c>
      <c r="O310">
        <v>-8006</v>
      </c>
      <c r="P310">
        <v>-36924.269999999997</v>
      </c>
      <c r="Q310">
        <v>-28870</v>
      </c>
      <c r="R310">
        <v>-20031</v>
      </c>
      <c r="S310">
        <v>-10116</v>
      </c>
      <c r="T310">
        <v>-42170.86</v>
      </c>
      <c r="U310">
        <v>-31619</v>
      </c>
      <c r="V310">
        <v>-21133</v>
      </c>
      <c r="W310">
        <v>-10440</v>
      </c>
      <c r="X310">
        <v>-37408</v>
      </c>
      <c r="Y310">
        <v>-26986</v>
      </c>
      <c r="Z310">
        <v>-16845</v>
      </c>
      <c r="AA310">
        <v>-7810.51</v>
      </c>
      <c r="AB310">
        <v>-27233.96</v>
      </c>
      <c r="AC310">
        <v>-19903.98</v>
      </c>
      <c r="AD310">
        <v>-13298.68</v>
      </c>
      <c r="AE310">
        <v>-6284.42</v>
      </c>
      <c r="AF310">
        <v>-21461.35</v>
      </c>
      <c r="AG310">
        <v>-15370.72</v>
      </c>
      <c r="AH310">
        <v>-9965.09</v>
      </c>
      <c r="AI310">
        <v>-4844.58</v>
      </c>
      <c r="AJ310">
        <v>-20489.27</v>
      </c>
      <c r="AK310">
        <v>-15860.46</v>
      </c>
      <c r="AL310">
        <v>-10069.89</v>
      </c>
      <c r="AM310">
        <v>-5020.8599999999997</v>
      </c>
      <c r="AN310">
        <v>-25334.19</v>
      </c>
      <c r="AO310">
        <v>-20158.990000000002</v>
      </c>
      <c r="AP310">
        <v>-14079.22</v>
      </c>
      <c r="AQ310">
        <v>-7985.22</v>
      </c>
      <c r="AR310">
        <v>-34946.94</v>
      </c>
      <c r="AS310">
        <v>-26306.39</v>
      </c>
      <c r="AT310">
        <v>-18147.3</v>
      </c>
      <c r="AU310">
        <v>-8463.31</v>
      </c>
      <c r="AV310">
        <v>-31235</v>
      </c>
      <c r="AW310">
        <v>-23564.21</v>
      </c>
      <c r="AX310">
        <v>0</v>
      </c>
      <c r="AY310">
        <v>0</v>
      </c>
      <c r="AZ310">
        <v>0</v>
      </c>
      <c r="BA310">
        <v>0</v>
      </c>
      <c r="BB310">
        <v>0</v>
      </c>
      <c r="BC310">
        <v>0</v>
      </c>
      <c r="BD310">
        <v>0</v>
      </c>
      <c r="BE310">
        <v>0</v>
      </c>
      <c r="BF310">
        <v>0</v>
      </c>
      <c r="BG310">
        <v>0</v>
      </c>
    </row>
    <row r="311" spans="1:59">
      <c r="A311" t="s">
        <v>626</v>
      </c>
      <c r="B311">
        <v>0</v>
      </c>
      <c r="C311">
        <v>0</v>
      </c>
      <c r="D311">
        <v>3.2</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-898</v>
      </c>
      <c r="AA311">
        <v>0</v>
      </c>
      <c r="AB311">
        <v>857.58</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-32</v>
      </c>
      <c r="AW311">
        <v>0</v>
      </c>
      <c r="AX311">
        <v>0</v>
      </c>
      <c r="AY311">
        <v>0</v>
      </c>
      <c r="AZ311">
        <v>0</v>
      </c>
      <c r="BA311">
        <v>0</v>
      </c>
      <c r="BB311">
        <v>-507</v>
      </c>
      <c r="BC311">
        <v>0</v>
      </c>
      <c r="BD311">
        <v>0</v>
      </c>
      <c r="BE311">
        <v>0</v>
      </c>
      <c r="BF311">
        <v>0</v>
      </c>
      <c r="BG311">
        <v>0</v>
      </c>
    </row>
    <row r="312" spans="1:59">
      <c r="A312" t="s">
        <v>366</v>
      </c>
      <c r="B312">
        <v>-75292</v>
      </c>
      <c r="C312">
        <v>-44603</v>
      </c>
      <c r="D312">
        <v>-24157.119999999999</v>
      </c>
      <c r="E312">
        <v>-11322</v>
      </c>
      <c r="F312">
        <v>6129</v>
      </c>
      <c r="G312">
        <v>8233</v>
      </c>
      <c r="H312">
        <v>-218421.97</v>
      </c>
      <c r="I312">
        <v>-233405</v>
      </c>
      <c r="J312">
        <v>-180582</v>
      </c>
      <c r="K312">
        <v>-161488</v>
      </c>
      <c r="L312">
        <v>32070.560000000001</v>
      </c>
      <c r="M312">
        <v>-48279</v>
      </c>
      <c r="N312">
        <v>-69704</v>
      </c>
      <c r="O312">
        <v>7189</v>
      </c>
      <c r="P312">
        <v>-356001.62</v>
      </c>
      <c r="Q312">
        <v>-364020</v>
      </c>
      <c r="R312">
        <v>-269816</v>
      </c>
      <c r="S312">
        <v>-5817</v>
      </c>
      <c r="T312">
        <v>-95582.77</v>
      </c>
      <c r="U312">
        <v>-93607</v>
      </c>
      <c r="V312">
        <v>-46337</v>
      </c>
      <c r="W312">
        <v>-21487</v>
      </c>
      <c r="X312">
        <v>252757</v>
      </c>
      <c r="Y312">
        <v>253017</v>
      </c>
      <c r="Z312">
        <v>279864</v>
      </c>
      <c r="AA312">
        <v>-3689.04</v>
      </c>
      <c r="AB312">
        <v>102716.51</v>
      </c>
      <c r="AC312">
        <v>62978.720000000001</v>
      </c>
      <c r="AD312">
        <v>21014.51</v>
      </c>
      <c r="AE312">
        <v>-6882.06</v>
      </c>
      <c r="AF312">
        <v>88350.51</v>
      </c>
      <c r="AG312">
        <v>8531.23</v>
      </c>
      <c r="AH312">
        <v>-13346.52</v>
      </c>
      <c r="AI312">
        <v>2588.35</v>
      </c>
      <c r="AJ312">
        <v>-59901.62</v>
      </c>
      <c r="AK312">
        <v>-85161.17</v>
      </c>
      <c r="AL312">
        <v>-31718.35</v>
      </c>
      <c r="AM312">
        <v>-45423.58</v>
      </c>
      <c r="AN312">
        <v>-108012.65</v>
      </c>
      <c r="AO312">
        <v>-136653.81</v>
      </c>
      <c r="AP312">
        <v>-122699.3</v>
      </c>
      <c r="AQ312">
        <v>-77909.77</v>
      </c>
      <c r="AR312">
        <v>-36851.26</v>
      </c>
      <c r="AS312">
        <v>-30146.57</v>
      </c>
      <c r="AT312">
        <v>-9810.5400000000009</v>
      </c>
      <c r="AU312">
        <v>-6455.95</v>
      </c>
      <c r="AV312">
        <v>-46734</v>
      </c>
      <c r="AW312">
        <v>-35933.68</v>
      </c>
      <c r="AX312">
        <v>-3379</v>
      </c>
      <c r="AY312">
        <v>5143</v>
      </c>
      <c r="AZ312">
        <v>-24616</v>
      </c>
      <c r="BA312">
        <v>-63144</v>
      </c>
      <c r="BB312">
        <v>-55458</v>
      </c>
      <c r="BC312">
        <v>-30000</v>
      </c>
      <c r="BD312">
        <v>-30935</v>
      </c>
      <c r="BE312">
        <v>-11642</v>
      </c>
      <c r="BF312">
        <v>9752</v>
      </c>
      <c r="BG312">
        <v>1375</v>
      </c>
    </row>
    <row r="313" spans="1:59">
      <c r="A313" t="s">
        <v>367</v>
      </c>
      <c r="B313">
        <v>-1193</v>
      </c>
      <c r="C313">
        <v>18183</v>
      </c>
      <c r="D313">
        <v>-57790.57</v>
      </c>
      <c r="E313">
        <v>-55394</v>
      </c>
      <c r="F313">
        <v>-27194</v>
      </c>
      <c r="G313">
        <v>7272</v>
      </c>
      <c r="H313">
        <v>8124.42</v>
      </c>
      <c r="I313">
        <v>-40363</v>
      </c>
      <c r="J313">
        <v>-31355</v>
      </c>
      <c r="K313">
        <v>-62222</v>
      </c>
      <c r="L313">
        <v>74151.08</v>
      </c>
      <c r="M313">
        <v>26608</v>
      </c>
      <c r="N313">
        <v>14828</v>
      </c>
      <c r="O313">
        <v>45868</v>
      </c>
      <c r="P313">
        <v>-2338.77</v>
      </c>
      <c r="Q313">
        <v>-24336</v>
      </c>
      <c r="R313">
        <v>38837</v>
      </c>
      <c r="S313">
        <v>112932</v>
      </c>
      <c r="T313">
        <v>1321.46</v>
      </c>
      <c r="U313">
        <v>-19974</v>
      </c>
      <c r="V313">
        <v>38308</v>
      </c>
      <c r="W313">
        <v>9584</v>
      </c>
      <c r="X313">
        <v>12552</v>
      </c>
      <c r="Y313">
        <v>23626</v>
      </c>
      <c r="Z313">
        <v>7191</v>
      </c>
      <c r="AA313">
        <v>21029.15</v>
      </c>
      <c r="AB313">
        <v>39857.65</v>
      </c>
      <c r="AC313">
        <v>11350.22</v>
      </c>
      <c r="AD313">
        <v>4911.26</v>
      </c>
      <c r="AE313">
        <v>-5842.61</v>
      </c>
      <c r="AF313">
        <v>-258.94</v>
      </c>
      <c r="AG313">
        <v>-14242.36</v>
      </c>
      <c r="AH313">
        <v>-12129.3</v>
      </c>
      <c r="AI313">
        <v>18029.34</v>
      </c>
      <c r="AJ313">
        <v>-3023.26</v>
      </c>
      <c r="AK313">
        <v>-22881.95</v>
      </c>
      <c r="AL313">
        <v>-3490.11</v>
      </c>
      <c r="AM313">
        <v>9578.82</v>
      </c>
      <c r="AN313">
        <v>19996.61</v>
      </c>
      <c r="AO313">
        <v>797.57</v>
      </c>
      <c r="AP313">
        <v>-95.49</v>
      </c>
      <c r="AQ313">
        <v>10246.57</v>
      </c>
      <c r="AR313">
        <v>4018.55</v>
      </c>
      <c r="AS313">
        <v>2049.89</v>
      </c>
      <c r="AT313">
        <v>21217.38</v>
      </c>
      <c r="AU313">
        <v>8960.69</v>
      </c>
      <c r="AV313">
        <v>4000</v>
      </c>
      <c r="AW313">
        <v>460.28</v>
      </c>
      <c r="AX313">
        <v>-123</v>
      </c>
      <c r="AY313">
        <v>-102</v>
      </c>
      <c r="AZ313">
        <v>-712</v>
      </c>
      <c r="BA313">
        <v>-663</v>
      </c>
      <c r="BB313">
        <v>-360</v>
      </c>
      <c r="BC313">
        <v>-228</v>
      </c>
      <c r="BD313">
        <v>-1442</v>
      </c>
      <c r="BE313">
        <v>695</v>
      </c>
      <c r="BF313">
        <v>-192</v>
      </c>
      <c r="BG313">
        <v>-1143</v>
      </c>
    </row>
    <row r="314" spans="1:59">
      <c r="A314" t="s">
        <v>627</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6186.08</v>
      </c>
      <c r="AS314">
        <v>0</v>
      </c>
      <c r="AT314">
        <v>0</v>
      </c>
      <c r="AU314">
        <v>0</v>
      </c>
      <c r="AV314">
        <v>0</v>
      </c>
      <c r="AW314">
        <v>0</v>
      </c>
      <c r="AX314">
        <v>0</v>
      </c>
      <c r="AY314">
        <v>0</v>
      </c>
      <c r="AZ314">
        <v>0</v>
      </c>
      <c r="BA314">
        <v>0</v>
      </c>
      <c r="BB314">
        <v>0</v>
      </c>
      <c r="BC314">
        <v>0</v>
      </c>
      <c r="BD314">
        <v>0</v>
      </c>
      <c r="BE314">
        <v>0</v>
      </c>
      <c r="BF314">
        <v>0</v>
      </c>
      <c r="BG314">
        <v>0</v>
      </c>
    </row>
    <row r="315" spans="1:59">
      <c r="A315" t="s">
        <v>628</v>
      </c>
      <c r="B315">
        <v>-92</v>
      </c>
      <c r="C315">
        <v>-125</v>
      </c>
      <c r="D315">
        <v>324.93</v>
      </c>
      <c r="E315">
        <v>702</v>
      </c>
      <c r="F315">
        <v>395</v>
      </c>
      <c r="G315">
        <v>21</v>
      </c>
      <c r="H315">
        <v>465.95</v>
      </c>
      <c r="I315">
        <v>503</v>
      </c>
      <c r="J315">
        <v>178</v>
      </c>
      <c r="K315">
        <v>229</v>
      </c>
      <c r="L315">
        <v>-208.23</v>
      </c>
      <c r="M315">
        <v>-186</v>
      </c>
      <c r="N315">
        <v>-97</v>
      </c>
      <c r="O315">
        <v>-46</v>
      </c>
      <c r="P315">
        <v>-28.44</v>
      </c>
      <c r="Q315">
        <v>0</v>
      </c>
      <c r="R315">
        <v>-4</v>
      </c>
      <c r="S315">
        <v>1</v>
      </c>
      <c r="T315">
        <v>46.83</v>
      </c>
      <c r="U315">
        <v>18</v>
      </c>
      <c r="V315">
        <v>67</v>
      </c>
      <c r="W315">
        <v>87</v>
      </c>
      <c r="X315">
        <v>-8</v>
      </c>
      <c r="Y315">
        <v>-13</v>
      </c>
      <c r="Z315">
        <v>-8</v>
      </c>
      <c r="AA315">
        <v>13.72</v>
      </c>
      <c r="AB315">
        <v>-40.590000000000003</v>
      </c>
      <c r="AC315">
        <v>-105.67</v>
      </c>
      <c r="AD315">
        <v>-7.27</v>
      </c>
      <c r="AE315">
        <v>50.85</v>
      </c>
      <c r="AF315">
        <v>62.86</v>
      </c>
      <c r="AG315">
        <v>66.72</v>
      </c>
      <c r="AH315">
        <v>-56.22</v>
      </c>
      <c r="AI315">
        <v>5.27</v>
      </c>
      <c r="AJ315">
        <v>-37.299999999999997</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row>
    <row r="316" spans="1:59">
      <c r="A316" t="s">
        <v>630</v>
      </c>
      <c r="B316">
        <v>103375</v>
      </c>
      <c r="C316">
        <v>103375</v>
      </c>
      <c r="D316">
        <v>160841.07999999999</v>
      </c>
      <c r="E316">
        <v>160841</v>
      </c>
      <c r="F316">
        <v>160841</v>
      </c>
      <c r="G316">
        <v>160841</v>
      </c>
      <c r="H316">
        <v>152250.71</v>
      </c>
      <c r="I316">
        <v>152251</v>
      </c>
      <c r="J316">
        <v>152251</v>
      </c>
      <c r="K316">
        <v>152251</v>
      </c>
      <c r="L316">
        <v>78307.86</v>
      </c>
      <c r="M316">
        <v>78308</v>
      </c>
      <c r="N316">
        <v>78308</v>
      </c>
      <c r="O316">
        <v>78308</v>
      </c>
      <c r="P316">
        <v>80675.070000000007</v>
      </c>
      <c r="Q316">
        <v>80675</v>
      </c>
      <c r="R316">
        <v>80675</v>
      </c>
      <c r="S316">
        <v>80675</v>
      </c>
      <c r="T316">
        <v>79306.78</v>
      </c>
      <c r="U316">
        <v>79307</v>
      </c>
      <c r="V316">
        <v>79307</v>
      </c>
      <c r="W316">
        <v>79307</v>
      </c>
      <c r="X316">
        <v>66762</v>
      </c>
      <c r="Y316">
        <v>66762</v>
      </c>
      <c r="Z316">
        <v>66762</v>
      </c>
      <c r="AA316">
        <v>66761.66</v>
      </c>
      <c r="AB316">
        <v>26944.6</v>
      </c>
      <c r="AC316">
        <v>26944.6</v>
      </c>
      <c r="AD316">
        <v>26944.6</v>
      </c>
      <c r="AE316">
        <v>26944.6</v>
      </c>
      <c r="AF316">
        <v>27140.68</v>
      </c>
      <c r="AG316">
        <v>27140.68</v>
      </c>
      <c r="AH316">
        <v>27140.68</v>
      </c>
      <c r="AI316">
        <v>27140.68</v>
      </c>
      <c r="AJ316">
        <v>30201.24</v>
      </c>
      <c r="AK316">
        <v>30201.24</v>
      </c>
      <c r="AL316">
        <v>30201.24</v>
      </c>
      <c r="AM316">
        <v>30201.24</v>
      </c>
      <c r="AN316">
        <v>10204.629999999999</v>
      </c>
      <c r="AO316">
        <v>10204.629999999999</v>
      </c>
      <c r="AP316">
        <v>10204.629999999999</v>
      </c>
      <c r="AQ316">
        <v>10204.629999999999</v>
      </c>
      <c r="AR316">
        <v>0</v>
      </c>
      <c r="AS316">
        <v>6186.08</v>
      </c>
      <c r="AT316">
        <v>6186.08</v>
      </c>
      <c r="AU316">
        <v>6186.08</v>
      </c>
      <c r="AV316">
        <v>2184</v>
      </c>
      <c r="AW316">
        <v>2183.7800000000002</v>
      </c>
      <c r="AX316">
        <v>2183</v>
      </c>
      <c r="AY316">
        <v>2184</v>
      </c>
      <c r="AZ316">
        <v>2896</v>
      </c>
      <c r="BA316">
        <v>2896</v>
      </c>
      <c r="BB316">
        <v>2896</v>
      </c>
      <c r="BC316">
        <v>2896</v>
      </c>
      <c r="BD316">
        <v>4338</v>
      </c>
      <c r="BE316">
        <v>4337</v>
      </c>
      <c r="BF316">
        <v>4338</v>
      </c>
      <c r="BG316">
        <v>4337</v>
      </c>
    </row>
    <row r="317" spans="1:59">
      <c r="A317" t="s">
        <v>631</v>
      </c>
      <c r="B317">
        <v>102090</v>
      </c>
      <c r="C317">
        <v>121433</v>
      </c>
      <c r="D317">
        <v>103375.44</v>
      </c>
      <c r="E317">
        <v>106149</v>
      </c>
      <c r="F317">
        <v>134042</v>
      </c>
      <c r="G317">
        <v>168134</v>
      </c>
      <c r="H317">
        <v>160841.07999999999</v>
      </c>
      <c r="I317">
        <v>112391</v>
      </c>
      <c r="J317">
        <v>121074</v>
      </c>
      <c r="K317">
        <v>90258</v>
      </c>
      <c r="L317">
        <v>152250.71</v>
      </c>
      <c r="M317">
        <v>104730</v>
      </c>
      <c r="N317">
        <v>93039</v>
      </c>
      <c r="O317">
        <v>124130</v>
      </c>
      <c r="P317">
        <v>78307.86</v>
      </c>
      <c r="Q317">
        <v>56339</v>
      </c>
      <c r="R317">
        <v>119508</v>
      </c>
      <c r="S317">
        <v>193608</v>
      </c>
      <c r="T317">
        <v>80675.070000000007</v>
      </c>
      <c r="U317">
        <v>59351</v>
      </c>
      <c r="V317">
        <v>117682</v>
      </c>
      <c r="W317">
        <v>88978</v>
      </c>
      <c r="X317">
        <v>79306</v>
      </c>
      <c r="Y317">
        <v>90375</v>
      </c>
      <c r="Z317">
        <v>73945</v>
      </c>
      <c r="AA317">
        <v>87804.53</v>
      </c>
      <c r="AB317">
        <v>66761.66</v>
      </c>
      <c r="AC317">
        <v>38189.15</v>
      </c>
      <c r="AD317">
        <v>31848.59</v>
      </c>
      <c r="AE317">
        <v>21152.85</v>
      </c>
      <c r="AF317">
        <v>26944.6</v>
      </c>
      <c r="AG317">
        <v>12965.05</v>
      </c>
      <c r="AH317">
        <v>14955.17</v>
      </c>
      <c r="AI317">
        <v>45175.29</v>
      </c>
      <c r="AJ317">
        <v>27140.68</v>
      </c>
      <c r="AK317">
        <v>7319.29</v>
      </c>
      <c r="AL317">
        <v>26711.119999999999</v>
      </c>
      <c r="AM317">
        <v>39780.06</v>
      </c>
      <c r="AN317">
        <v>30201.24</v>
      </c>
      <c r="AO317">
        <v>11002.21</v>
      </c>
      <c r="AP317">
        <v>10109.15</v>
      </c>
      <c r="AQ317">
        <v>20451.2</v>
      </c>
      <c r="AR317">
        <v>10204.629999999999</v>
      </c>
      <c r="AS317">
        <v>8235.9699999999993</v>
      </c>
      <c r="AT317">
        <v>27403.46</v>
      </c>
      <c r="AU317">
        <v>15146.77</v>
      </c>
      <c r="AV317">
        <v>6184</v>
      </c>
      <c r="AW317">
        <v>2644.06</v>
      </c>
      <c r="AX317">
        <v>2060</v>
      </c>
      <c r="AY317">
        <v>2082</v>
      </c>
      <c r="AZ317">
        <v>2184</v>
      </c>
      <c r="BA317">
        <v>2233</v>
      </c>
      <c r="BB317">
        <v>2536</v>
      </c>
      <c r="BC317">
        <v>2668</v>
      </c>
      <c r="BD317">
        <v>2896</v>
      </c>
      <c r="BE317">
        <v>5032</v>
      </c>
      <c r="BF317">
        <v>4146</v>
      </c>
      <c r="BG317">
        <v>3194</v>
      </c>
    </row>
    <row r="318" spans="1:59">
      <c r="A318" t="s">
        <v>632</v>
      </c>
      <c r="B318" t="s">
        <v>2080</v>
      </c>
      <c r="C318" t="s">
        <v>819</v>
      </c>
      <c r="D318" t="s">
        <v>820</v>
      </c>
      <c r="E318" t="s">
        <v>821</v>
      </c>
      <c r="F318" t="s">
        <v>730</v>
      </c>
      <c r="G318" t="s">
        <v>633</v>
      </c>
      <c r="H318" t="s">
        <v>634</v>
      </c>
      <c r="I318" t="s">
        <v>635</v>
      </c>
      <c r="J318" t="s">
        <v>636</v>
      </c>
      <c r="K318" t="s">
        <v>637</v>
      </c>
      <c r="L318" t="s">
        <v>638</v>
      </c>
      <c r="M318" t="s">
        <v>639</v>
      </c>
      <c r="N318" t="s">
        <v>640</v>
      </c>
      <c r="O318" t="s">
        <v>641</v>
      </c>
      <c r="P318" t="s">
        <v>642</v>
      </c>
      <c r="Q318" t="s">
        <v>643</v>
      </c>
      <c r="R318" t="s">
        <v>644</v>
      </c>
      <c r="S318" t="s">
        <v>645</v>
      </c>
      <c r="T318" t="s">
        <v>646</v>
      </c>
      <c r="U318" t="s">
        <v>647</v>
      </c>
      <c r="V318" t="s">
        <v>648</v>
      </c>
      <c r="W318" t="s">
        <v>649</v>
      </c>
      <c r="X318" t="s">
        <v>650</v>
      </c>
      <c r="Y318" t="s">
        <v>651</v>
      </c>
      <c r="Z318" t="s">
        <v>652</v>
      </c>
      <c r="AA318" t="s">
        <v>653</v>
      </c>
      <c r="AB318" t="s">
        <v>654</v>
      </c>
      <c r="AC318" t="s">
        <v>655</v>
      </c>
      <c r="AD318" t="s">
        <v>656</v>
      </c>
      <c r="AE318" t="s">
        <v>657</v>
      </c>
      <c r="AF318" t="s">
        <v>658</v>
      </c>
      <c r="AG318" t="s">
        <v>659</v>
      </c>
      <c r="AH318" t="s">
        <v>660</v>
      </c>
      <c r="AI318" t="s">
        <v>661</v>
      </c>
      <c r="AJ318" t="s">
        <v>662</v>
      </c>
      <c r="AK318" t="s">
        <v>663</v>
      </c>
      <c r="AL318" t="s">
        <v>664</v>
      </c>
      <c r="AM318" t="s">
        <v>665</v>
      </c>
      <c r="AN318" t="s">
        <v>666</v>
      </c>
      <c r="AO318" t="s">
        <v>667</v>
      </c>
      <c r="AP318" t="s">
        <v>668</v>
      </c>
      <c r="AQ318" t="s">
        <v>669</v>
      </c>
      <c r="AR318" t="s">
        <v>670</v>
      </c>
      <c r="AS318" t="s">
        <v>671</v>
      </c>
      <c r="AT318" t="s">
        <v>672</v>
      </c>
      <c r="AU318" t="s">
        <v>673</v>
      </c>
      <c r="AV318" t="s">
        <v>674</v>
      </c>
      <c r="AW318" t="s">
        <v>675</v>
      </c>
      <c r="AX318" t="s">
        <v>676</v>
      </c>
      <c r="AY318" t="s">
        <v>677</v>
      </c>
      <c r="AZ318" t="s">
        <v>678</v>
      </c>
      <c r="BA318" t="s">
        <v>679</v>
      </c>
      <c r="BB318" t="s">
        <v>680</v>
      </c>
      <c r="BC318" t="s">
        <v>681</v>
      </c>
      <c r="BD318" t="s">
        <v>682</v>
      </c>
      <c r="BE318" t="s">
        <v>683</v>
      </c>
      <c r="BF318" t="s">
        <v>684</v>
      </c>
      <c r="BG318" t="s">
        <v>685</v>
      </c>
    </row>
    <row r="319" spans="1:59">
      <c r="A319" t="s">
        <v>686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row>
    <row r="320" spans="1:59">
      <c r="A320" t="s">
        <v>822</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row>
    <row r="321" spans="1:59">
      <c r="A321" t="s">
        <v>688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row>
    <row r="322" spans="1:59">
      <c r="BA322" s="80"/>
    </row>
    <row r="323" spans="1:59">
      <c r="BA323" s="80"/>
    </row>
    <row r="324" spans="1:59">
      <c r="BA324" s="80"/>
    </row>
    <row r="325" spans="1:59">
      <c r="BA325" s="80"/>
    </row>
    <row r="326" spans="1:59">
      <c r="BA326" s="80"/>
    </row>
    <row r="327" spans="1:59">
      <c r="BA327" s="80"/>
    </row>
    <row r="328" spans="1:59">
      <c r="BA328" s="80"/>
    </row>
    <row r="329" spans="1:59">
      <c r="BA329" s="80"/>
    </row>
    <row r="330" spans="1:59">
      <c r="BA330" s="80"/>
    </row>
    <row r="331" spans="1:59">
      <c r="BA331" s="80"/>
    </row>
    <row r="332" spans="1:59">
      <c r="BA332" s="80"/>
    </row>
    <row r="333" spans="1:59">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1:59">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1:59">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1:59">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f t="shared" ref="B351:O354" si="9">IFERROR(VLOOKUP($B$350,$4:$126,MATCH($Q351&amp;"/"&amp;B$348,$2:$2,0),FALSE),"")</f>
        <v>3194</v>
      </c>
      <c r="C351" s="7">
        <f t="shared" si="9"/>
        <v>2668</v>
      </c>
      <c r="D351" s="7">
        <f t="shared" si="9"/>
        <v>2082</v>
      </c>
      <c r="E351" s="7">
        <f t="shared" si="9"/>
        <v>15146.77</v>
      </c>
      <c r="F351" s="7">
        <f t="shared" si="9"/>
        <v>20451.2</v>
      </c>
      <c r="G351" s="7">
        <f t="shared" si="9"/>
        <v>39780.06</v>
      </c>
      <c r="H351" s="7">
        <f t="shared" si="9"/>
        <v>45175.29</v>
      </c>
      <c r="I351" s="7">
        <f t="shared" si="9"/>
        <v>21152.85</v>
      </c>
      <c r="J351" s="7">
        <f t="shared" si="9"/>
        <v>87804.53</v>
      </c>
      <c r="K351" s="7">
        <f t="shared" si="9"/>
        <v>88978</v>
      </c>
      <c r="L351" s="7">
        <f t="shared" si="9"/>
        <v>193608</v>
      </c>
      <c r="M351" s="7">
        <f t="shared" si="9"/>
        <v>124130</v>
      </c>
      <c r="N351" s="8">
        <f t="shared" si="9"/>
        <v>90258</v>
      </c>
      <c r="O351" s="8">
        <f t="shared" si="9"/>
        <v>168134</v>
      </c>
      <c r="P351" s="6"/>
      <c r="Q351" s="9" t="s">
        <v>12</v>
      </c>
    </row>
    <row r="352" spans="1:53">
      <c r="B352" s="7">
        <f t="shared" si="9"/>
        <v>4146</v>
      </c>
      <c r="C352" s="7">
        <f t="shared" si="9"/>
        <v>2536</v>
      </c>
      <c r="D352" s="7">
        <f t="shared" si="9"/>
        <v>2060</v>
      </c>
      <c r="E352" s="7">
        <f t="shared" si="9"/>
        <v>27403.46</v>
      </c>
      <c r="F352" s="7">
        <f t="shared" si="9"/>
        <v>10109.15</v>
      </c>
      <c r="G352" s="7">
        <f t="shared" si="9"/>
        <v>26711.119999999999</v>
      </c>
      <c r="H352" s="7">
        <f t="shared" si="9"/>
        <v>14955.17</v>
      </c>
      <c r="I352" s="7">
        <f t="shared" si="9"/>
        <v>31848.59</v>
      </c>
      <c r="J352" s="7">
        <f t="shared" si="9"/>
        <v>73946</v>
      </c>
      <c r="K352" s="7">
        <f t="shared" si="9"/>
        <v>117682</v>
      </c>
      <c r="L352" s="7">
        <f t="shared" si="9"/>
        <v>119508</v>
      </c>
      <c r="M352" s="7">
        <f t="shared" si="9"/>
        <v>93039</v>
      </c>
      <c r="N352" s="8">
        <f t="shared" si="9"/>
        <v>121074</v>
      </c>
      <c r="O352" s="8">
        <f t="shared" si="9"/>
        <v>134042</v>
      </c>
      <c r="P352" s="6"/>
      <c r="Q352" s="9" t="s">
        <v>13</v>
      </c>
    </row>
    <row r="353" spans="2:17">
      <c r="B353" s="7">
        <f t="shared" si="9"/>
        <v>5033</v>
      </c>
      <c r="C353" s="7">
        <f t="shared" si="9"/>
        <v>2233</v>
      </c>
      <c r="D353" s="7">
        <f t="shared" si="9"/>
        <v>2644.06</v>
      </c>
      <c r="E353" s="7">
        <f t="shared" si="9"/>
        <v>8235.9699999999993</v>
      </c>
      <c r="F353" s="7">
        <f t="shared" si="9"/>
        <v>11002.21</v>
      </c>
      <c r="G353" s="7">
        <f t="shared" si="9"/>
        <v>7319.29</v>
      </c>
      <c r="H353" s="7">
        <f t="shared" si="9"/>
        <v>12965.05</v>
      </c>
      <c r="I353" s="7">
        <f t="shared" si="9"/>
        <v>38189.15</v>
      </c>
      <c r="J353" s="7">
        <f t="shared" si="9"/>
        <v>90376</v>
      </c>
      <c r="K353" s="7">
        <f t="shared" si="9"/>
        <v>59351</v>
      </c>
      <c r="L353" s="7">
        <f t="shared" si="9"/>
        <v>56339</v>
      </c>
      <c r="M353" s="7">
        <f t="shared" si="9"/>
        <v>104730</v>
      </c>
      <c r="N353" s="8">
        <f t="shared" si="9"/>
        <v>112391</v>
      </c>
      <c r="O353" s="8">
        <f t="shared" si="9"/>
        <v>106149</v>
      </c>
      <c r="P353" s="6"/>
      <c r="Q353" s="9" t="s">
        <v>14</v>
      </c>
    </row>
    <row r="354" spans="2:17">
      <c r="B354" s="7">
        <f t="shared" si="9"/>
        <v>2896</v>
      </c>
      <c r="C354" s="7">
        <f t="shared" si="9"/>
        <v>2184</v>
      </c>
      <c r="D354" s="7">
        <f t="shared" si="9"/>
        <v>6186</v>
      </c>
      <c r="E354" s="7">
        <f t="shared" si="9"/>
        <v>10204.629999999999</v>
      </c>
      <c r="F354" s="7">
        <f t="shared" si="9"/>
        <v>30201.24</v>
      </c>
      <c r="G354" s="7">
        <f t="shared" si="9"/>
        <v>27140.68</v>
      </c>
      <c r="H354" s="7">
        <f t="shared" si="9"/>
        <v>26944.6</v>
      </c>
      <c r="I354" s="7">
        <f t="shared" si="9"/>
        <v>66761.66</v>
      </c>
      <c r="J354" s="7">
        <f t="shared" si="9"/>
        <v>79307</v>
      </c>
      <c r="K354" s="7">
        <f t="shared" si="9"/>
        <v>80675.070000000007</v>
      </c>
      <c r="L354" s="7">
        <f t="shared" si="9"/>
        <v>78307.86</v>
      </c>
      <c r="M354" s="7">
        <f t="shared" si="9"/>
        <v>152250.71</v>
      </c>
      <c r="N354" s="8">
        <f>IFERROR(VLOOKUP($B$350,$4:$126,MATCH($Q354&amp;"/"&amp;N$348,$2:$2,0),FALSE),IFERROR(VLOOKUP($B$350,$4:$126,MATCH($Q353&amp;"/"&amp;N$348,$2:$2,0),FALSE),IFERROR(VLOOKUP($B$350,$4:$126,MATCH($Q352&amp;"/"&amp;N$348,$2:$2,0),FALSE),IFERROR(VLOOKUP($B$350,$4:$126,MATCH($Q351&amp;"/"&amp;N$348,$2:$2,0),FALSE),""))))</f>
        <v>160841.07999999999</v>
      </c>
      <c r="O354" s="8">
        <f>IFERROR(VLOOKUP($B$350,$4:$126,MATCH($Q354&amp;"/"&amp;O$348,$2:$2,0),FALSE),IFERROR(VLOOKUP($B$350,$4:$126,MATCH($Q353&amp;"/"&amp;O$348,$2:$2,0),FALSE),IFERROR(VLOOKUP($B$350,$4:$126,MATCH($Q352&amp;"/"&amp;O$348,$2:$2,0),FALSE),IFERROR(VLOOKUP($B$350,$4:$126,MATCH($Q351&amp;"/"&amp;O$348,$2:$2,0),FALSE),""))))</f>
        <v>103375.44</v>
      </c>
      <c r="P354" s="6"/>
      <c r="Q354" s="9" t="s">
        <v>15</v>
      </c>
    </row>
    <row r="355" spans="2:17">
      <c r="B355" s="12">
        <f t="shared" ref="B355:O355" si="10">+B354/B$402</f>
        <v>3.0990563715785711E-3</v>
      </c>
      <c r="C355" s="12">
        <f t="shared" si="10"/>
        <v>2.1840131040786245E-3</v>
      </c>
      <c r="D355" s="12">
        <f t="shared" si="10"/>
        <v>5.8011135212083873E-3</v>
      </c>
      <c r="E355" s="12">
        <f t="shared" si="10"/>
        <v>8.6703368203455266E-3</v>
      </c>
      <c r="F355" s="12">
        <f t="shared" si="10"/>
        <v>2.4108099600934737E-2</v>
      </c>
      <c r="G355" s="12">
        <f t="shared" si="10"/>
        <v>2.0748395760702868E-2</v>
      </c>
      <c r="H355" s="12">
        <f t="shared" si="10"/>
        <v>1.6750715538775038E-2</v>
      </c>
      <c r="I355" s="12">
        <f t="shared" si="10"/>
        <v>3.5580677812433022E-2</v>
      </c>
      <c r="J355" s="12">
        <f t="shared" si="10"/>
        <v>3.4611186587581486E-2</v>
      </c>
      <c r="K355" s="12">
        <f t="shared" si="10"/>
        <v>3.2586049199612402E-2</v>
      </c>
      <c r="L355" s="12">
        <f t="shared" si="10"/>
        <v>3.2550843595768444E-2</v>
      </c>
      <c r="M355" s="12">
        <f t="shared" si="10"/>
        <v>5.9330853581508289E-2</v>
      </c>
      <c r="N355" s="12">
        <f t="shared" si="10"/>
        <v>6.0591389463078182E-2</v>
      </c>
      <c r="O355" s="12">
        <f t="shared" si="10"/>
        <v>3.7118210355986524E-2</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f t="shared" ref="B357:O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834</v>
      </c>
      <c r="M357" s="8">
        <f t="shared" si="11"/>
        <v>874</v>
      </c>
      <c r="N357" s="8">
        <f t="shared" si="11"/>
        <v>0</v>
      </c>
      <c r="O357" s="8">
        <f t="shared" si="11"/>
        <v>0</v>
      </c>
      <c r="P357" s="6"/>
      <c r="Q357" s="9" t="s">
        <v>12</v>
      </c>
    </row>
    <row r="358" spans="2:17">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825</v>
      </c>
      <c r="L358" s="8">
        <f t="shared" si="11"/>
        <v>834</v>
      </c>
      <c r="M358" s="8">
        <f t="shared" si="11"/>
        <v>0</v>
      </c>
      <c r="N358" s="8">
        <f t="shared" si="11"/>
        <v>0</v>
      </c>
      <c r="O358" s="8">
        <f t="shared" si="11"/>
        <v>0</v>
      </c>
      <c r="P358" s="6"/>
      <c r="Q358" s="9" t="s">
        <v>13</v>
      </c>
    </row>
    <row r="359" spans="2:17">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825</v>
      </c>
      <c r="L359" s="8">
        <f t="shared" si="11"/>
        <v>834</v>
      </c>
      <c r="M359" s="8">
        <f t="shared" si="11"/>
        <v>0</v>
      </c>
      <c r="N359" s="8">
        <f t="shared" si="11"/>
        <v>0</v>
      </c>
      <c r="O359" s="8">
        <f t="shared" si="11"/>
        <v>0</v>
      </c>
      <c r="P359" s="6"/>
      <c r="Q359" s="9" t="s">
        <v>14</v>
      </c>
    </row>
    <row r="360" spans="2:17">
      <c r="B360" s="8">
        <f t="shared" ref="B360:O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834.39</v>
      </c>
      <c r="L360" s="8">
        <f t="shared" si="12"/>
        <v>873.77</v>
      </c>
      <c r="M360" s="8">
        <f t="shared" si="12"/>
        <v>0</v>
      </c>
      <c r="N360" s="8">
        <f t="shared" si="12"/>
        <v>0</v>
      </c>
      <c r="O360" s="8">
        <f t="shared" si="12"/>
        <v>0</v>
      </c>
      <c r="P360" s="6"/>
      <c r="Q360" s="9" t="s">
        <v>15</v>
      </c>
    </row>
    <row r="361" spans="2:17">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3.3702448094144309E-4</v>
      </c>
      <c r="L361" s="12">
        <f t="shared" si="13"/>
        <v>3.6320684294877413E-4</v>
      </c>
      <c r="M361" s="12">
        <f t="shared" si="13"/>
        <v>0</v>
      </c>
      <c r="N361" s="12">
        <f t="shared" si="13"/>
        <v>0</v>
      </c>
      <c r="O361" s="12">
        <f t="shared" si="13"/>
        <v>0</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f t="shared" ref="B363:O366" si="14">IFERROR(VLOOKUP($B$362,$4:$126,MATCH($Q363&amp;"/"&amp;B$348,$2:$2,0),FALSE),"")</f>
        <v>154822</v>
      </c>
      <c r="C363" s="8">
        <f t="shared" si="14"/>
        <v>161075</v>
      </c>
      <c r="D363" s="8">
        <f t="shared" si="14"/>
        <v>198979</v>
      </c>
      <c r="E363" s="8">
        <f t="shared" si="14"/>
        <v>243317.27</v>
      </c>
      <c r="F363" s="8">
        <f t="shared" si="14"/>
        <v>233744.13</v>
      </c>
      <c r="G363" s="8">
        <f t="shared" si="14"/>
        <v>245543.45</v>
      </c>
      <c r="H363" s="8">
        <f t="shared" si="14"/>
        <v>293793.39</v>
      </c>
      <c r="I363" s="8">
        <f t="shared" si="14"/>
        <v>321775.05</v>
      </c>
      <c r="J363" s="8">
        <f t="shared" si="14"/>
        <v>366248.79</v>
      </c>
      <c r="K363" s="8">
        <f t="shared" si="14"/>
        <v>335079</v>
      </c>
      <c r="L363" s="8">
        <f t="shared" si="14"/>
        <v>384094</v>
      </c>
      <c r="M363" s="8">
        <f t="shared" si="14"/>
        <v>411038</v>
      </c>
      <c r="N363" s="8">
        <f t="shared" si="14"/>
        <v>448386</v>
      </c>
      <c r="O363" s="8">
        <f t="shared" si="14"/>
        <v>384014</v>
      </c>
      <c r="P363" s="6"/>
      <c r="Q363" s="9" t="s">
        <v>12</v>
      </c>
    </row>
    <row r="364" spans="2:17">
      <c r="B364" s="8">
        <f t="shared" si="14"/>
        <v>175263</v>
      </c>
      <c r="C364" s="8">
        <f t="shared" si="14"/>
        <v>182623</v>
      </c>
      <c r="D364" s="8">
        <f t="shared" si="14"/>
        <v>208807</v>
      </c>
      <c r="E364" s="8">
        <f t="shared" si="14"/>
        <v>241764.43</v>
      </c>
      <c r="F364" s="8">
        <f t="shared" si="14"/>
        <v>265545.52</v>
      </c>
      <c r="G364" s="8">
        <f t="shared" si="14"/>
        <v>273337.51</v>
      </c>
      <c r="H364" s="8">
        <f t="shared" si="14"/>
        <v>301585.84000000003</v>
      </c>
      <c r="I364" s="8">
        <f t="shared" si="14"/>
        <v>324802.49</v>
      </c>
      <c r="J364" s="8">
        <f t="shared" si="14"/>
        <v>371144</v>
      </c>
      <c r="K364" s="8">
        <f t="shared" si="14"/>
        <v>340299</v>
      </c>
      <c r="L364" s="8">
        <f t="shared" si="14"/>
        <v>417301</v>
      </c>
      <c r="M364" s="8">
        <f t="shared" si="14"/>
        <v>432357</v>
      </c>
      <c r="N364" s="8">
        <f t="shared" si="14"/>
        <v>436886</v>
      </c>
      <c r="O364" s="8">
        <f t="shared" si="14"/>
        <v>441734</v>
      </c>
      <c r="P364" s="6"/>
      <c r="Q364" s="9" t="s">
        <v>13</v>
      </c>
    </row>
    <row r="365" spans="2:17">
      <c r="B365" s="8">
        <f t="shared" si="14"/>
        <v>166732</v>
      </c>
      <c r="C365" s="8">
        <f t="shared" si="14"/>
        <v>186063</v>
      </c>
      <c r="D365" s="8">
        <f t="shared" si="14"/>
        <v>220578.82</v>
      </c>
      <c r="E365" s="8">
        <f t="shared" si="14"/>
        <v>250802.77</v>
      </c>
      <c r="F365" s="8">
        <f t="shared" si="14"/>
        <v>255800.27</v>
      </c>
      <c r="G365" s="8">
        <f t="shared" si="14"/>
        <v>258642.28</v>
      </c>
      <c r="H365" s="8">
        <f t="shared" si="14"/>
        <v>298662.78000000003</v>
      </c>
      <c r="I365" s="8">
        <f t="shared" si="14"/>
        <v>332131.14</v>
      </c>
      <c r="J365" s="8">
        <f t="shared" si="14"/>
        <v>332718</v>
      </c>
      <c r="K365" s="8">
        <f t="shared" si="14"/>
        <v>393095</v>
      </c>
      <c r="L365" s="8">
        <f t="shared" si="14"/>
        <v>400597</v>
      </c>
      <c r="M365" s="8">
        <f t="shared" si="14"/>
        <v>398597</v>
      </c>
      <c r="N365" s="8">
        <f t="shared" si="14"/>
        <v>394776</v>
      </c>
      <c r="O365" s="8">
        <f t="shared" si="14"/>
        <v>440438</v>
      </c>
      <c r="P365" s="6"/>
      <c r="Q365" s="9" t="s">
        <v>14</v>
      </c>
    </row>
    <row r="366" spans="2:17">
      <c r="B366" s="8">
        <f t="shared" si="14"/>
        <v>178166</v>
      </c>
      <c r="C366" s="8">
        <f t="shared" si="14"/>
        <v>213443</v>
      </c>
      <c r="D366" s="8">
        <f t="shared" si="14"/>
        <v>239553</v>
      </c>
      <c r="E366" s="8">
        <f t="shared" si="14"/>
        <v>284303.84000000003</v>
      </c>
      <c r="F366" s="8">
        <f t="shared" si="14"/>
        <v>293301.43</v>
      </c>
      <c r="G366" s="8">
        <f t="shared" si="14"/>
        <v>297266.01</v>
      </c>
      <c r="H366" s="8">
        <f t="shared" si="14"/>
        <v>364391.22</v>
      </c>
      <c r="I366" s="8">
        <f t="shared" si="14"/>
        <v>392763.66</v>
      </c>
      <c r="J366" s="8">
        <f t="shared" si="14"/>
        <v>397203</v>
      </c>
      <c r="K366" s="8">
        <f t="shared" si="14"/>
        <v>418201.95</v>
      </c>
      <c r="L366" s="8">
        <f t="shared" si="14"/>
        <v>450912.12</v>
      </c>
      <c r="M366" s="8">
        <f t="shared" si="14"/>
        <v>469543.56</v>
      </c>
      <c r="N366" s="8">
        <f>IFERROR(VLOOKUP($B$362,$4:$126,MATCH($Q366&amp;"/"&amp;N$348,$2:$2,0),FALSE),IFERROR(VLOOKUP($B$362,$4:$126,MATCH($Q365&amp;"/"&amp;N$348,$2:$2,0),FALSE),IFERROR(VLOOKUP($B$362,$4:$126,MATCH($Q364&amp;"/"&amp;N$348,$2:$2,0),FALSE),IFERROR(VLOOKUP($B$362,$4:$126,MATCH($Q363&amp;"/"&amp;N$348,$2:$2,0),FALSE),""))))</f>
        <v>417413.26</v>
      </c>
      <c r="O366" s="8">
        <f>IFERROR(VLOOKUP($B$362,$4:$126,MATCH($Q366&amp;"/"&amp;O$348,$2:$2,0),FALSE),IFERROR(VLOOKUP($B$362,$4:$126,MATCH($Q365&amp;"/"&amp;O$348,$2:$2,0),FALSE),IFERROR(VLOOKUP($B$362,$4:$126,MATCH($Q364&amp;"/"&amp;O$348,$2:$2,0),FALSE),IFERROR(VLOOKUP($B$362,$4:$126,MATCH($Q363&amp;"/"&amp;O$348,$2:$2,0),FALSE),""))))</f>
        <v>432426.58</v>
      </c>
      <c r="P366" s="6"/>
      <c r="Q366" s="9" t="s">
        <v>15</v>
      </c>
    </row>
    <row r="367" spans="2:17">
      <c r="B367" s="12">
        <f t="shared" ref="B367:O367" si="15">+B366/B$402</f>
        <v>0.19065831405340736</v>
      </c>
      <c r="C367" s="12">
        <f t="shared" si="15"/>
        <v>0.21344428066568399</v>
      </c>
      <c r="D367" s="12">
        <f t="shared" si="15"/>
        <v>0.22464826177595099</v>
      </c>
      <c r="E367" s="12">
        <f t="shared" si="15"/>
        <v>0.24155800378040396</v>
      </c>
      <c r="F367" s="12">
        <f t="shared" si="15"/>
        <v>0.23412747581015175</v>
      </c>
      <c r="G367" s="12">
        <f t="shared" si="15"/>
        <v>0.22725270043657919</v>
      </c>
      <c r="H367" s="12">
        <f t="shared" si="15"/>
        <v>0.22653198307071523</v>
      </c>
      <c r="I367" s="12">
        <f t="shared" si="15"/>
        <v>0.20932369331277842</v>
      </c>
      <c r="J367" s="12">
        <f t="shared" si="15"/>
        <v>0.17334746171393609</v>
      </c>
      <c r="K367" s="12">
        <f t="shared" si="15"/>
        <v>0.16891896490543912</v>
      </c>
      <c r="L367" s="12">
        <f t="shared" si="15"/>
        <v>0.18743418468537351</v>
      </c>
      <c r="M367" s="12">
        <f t="shared" si="15"/>
        <v>0.18297727615523207</v>
      </c>
      <c r="N367" s="12">
        <f t="shared" si="15"/>
        <v>0.15724620478619714</v>
      </c>
      <c r="O367" s="12">
        <f t="shared" si="15"/>
        <v>0.15526802845975635</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f t="shared" ref="B369:O372" si="16">IFERROR(VLOOKUP($B$368,$4:$126,MATCH($Q369&amp;"/"&amp;B$348,$2:$2,0),FALSE),"")</f>
        <v>88525</v>
      </c>
      <c r="C369" s="8">
        <f t="shared" si="16"/>
        <v>80381</v>
      </c>
      <c r="D369" s="8">
        <f t="shared" si="16"/>
        <v>113138</v>
      </c>
      <c r="E369" s="8">
        <f t="shared" si="16"/>
        <v>137282.59</v>
      </c>
      <c r="F369" s="8">
        <f t="shared" si="16"/>
        <v>176946.03</v>
      </c>
      <c r="G369" s="8">
        <f t="shared" si="16"/>
        <v>185638.86</v>
      </c>
      <c r="H369" s="8">
        <f t="shared" si="16"/>
        <v>173803</v>
      </c>
      <c r="I369" s="8">
        <f t="shared" si="16"/>
        <v>189161.87</v>
      </c>
      <c r="J369" s="8">
        <f t="shared" si="16"/>
        <v>206294.86</v>
      </c>
      <c r="K369" s="8">
        <f t="shared" si="16"/>
        <v>220622</v>
      </c>
      <c r="L369" s="8">
        <f t="shared" si="16"/>
        <v>152718</v>
      </c>
      <c r="M369" s="8">
        <f t="shared" si="16"/>
        <v>204126</v>
      </c>
      <c r="N369" s="8">
        <f t="shared" si="16"/>
        <v>206821</v>
      </c>
      <c r="O369" s="8">
        <f t="shared" si="16"/>
        <v>224360</v>
      </c>
      <c r="P369" s="6"/>
      <c r="Q369" s="9" t="s">
        <v>12</v>
      </c>
    </row>
    <row r="370" spans="1:17">
      <c r="B370" s="8">
        <f t="shared" si="16"/>
        <v>82299</v>
      </c>
      <c r="C370" s="8">
        <f t="shared" si="16"/>
        <v>75196</v>
      </c>
      <c r="D370" s="8">
        <f t="shared" si="16"/>
        <v>110754</v>
      </c>
      <c r="E370" s="8">
        <f t="shared" si="16"/>
        <v>132492.56</v>
      </c>
      <c r="F370" s="8">
        <f t="shared" si="16"/>
        <v>171786.72</v>
      </c>
      <c r="G370" s="8">
        <f t="shared" si="16"/>
        <v>184832.65</v>
      </c>
      <c r="H370" s="8">
        <f t="shared" si="16"/>
        <v>193496.73</v>
      </c>
      <c r="I370" s="8">
        <f t="shared" si="16"/>
        <v>194345.93</v>
      </c>
      <c r="J370" s="8">
        <f t="shared" si="16"/>
        <v>219879</v>
      </c>
      <c r="K370" s="8">
        <f t="shared" si="16"/>
        <v>171382</v>
      </c>
      <c r="L370" s="8">
        <f t="shared" si="16"/>
        <v>149300</v>
      </c>
      <c r="M370" s="8">
        <f t="shared" si="16"/>
        <v>170225</v>
      </c>
      <c r="N370" s="8">
        <f t="shared" si="16"/>
        <v>225689</v>
      </c>
      <c r="O370" s="8">
        <f t="shared" si="16"/>
        <v>239336</v>
      </c>
      <c r="P370" s="6"/>
      <c r="Q370" s="9" t="s">
        <v>13</v>
      </c>
    </row>
    <row r="371" spans="1:17">
      <c r="B371" s="8">
        <f t="shared" si="16"/>
        <v>80133</v>
      </c>
      <c r="C371" s="8">
        <f t="shared" si="16"/>
        <v>81368</v>
      </c>
      <c r="D371" s="8">
        <f t="shared" si="16"/>
        <v>137041.95000000001</v>
      </c>
      <c r="E371" s="8">
        <f t="shared" si="16"/>
        <v>145031.51</v>
      </c>
      <c r="F371" s="8">
        <f t="shared" si="16"/>
        <v>172484.92</v>
      </c>
      <c r="G371" s="8">
        <f t="shared" si="16"/>
        <v>181298.53</v>
      </c>
      <c r="H371" s="8">
        <f t="shared" si="16"/>
        <v>193470.09</v>
      </c>
      <c r="I371" s="8">
        <f t="shared" si="16"/>
        <v>200027.86</v>
      </c>
      <c r="J371" s="8">
        <f t="shared" si="16"/>
        <v>143731</v>
      </c>
      <c r="K371" s="8">
        <f t="shared" si="16"/>
        <v>169946</v>
      </c>
      <c r="L371" s="8">
        <f t="shared" si="16"/>
        <v>163361</v>
      </c>
      <c r="M371" s="8">
        <f t="shared" si="16"/>
        <v>257936</v>
      </c>
      <c r="N371" s="8">
        <f t="shared" si="16"/>
        <v>217591</v>
      </c>
      <c r="O371" s="8">
        <f t="shared" si="16"/>
        <v>249611</v>
      </c>
      <c r="P371" s="6"/>
      <c r="Q371" s="9" t="s">
        <v>14</v>
      </c>
    </row>
    <row r="372" spans="1:17">
      <c r="B372" s="8">
        <f t="shared" si="16"/>
        <v>78062</v>
      </c>
      <c r="C372" s="8">
        <f t="shared" si="16"/>
        <v>94551</v>
      </c>
      <c r="D372" s="8">
        <f t="shared" si="16"/>
        <v>135596</v>
      </c>
      <c r="E372" s="8">
        <f t="shared" si="16"/>
        <v>161234.17000000001</v>
      </c>
      <c r="F372" s="8">
        <f t="shared" si="16"/>
        <v>160552.84</v>
      </c>
      <c r="G372" s="8">
        <f t="shared" si="16"/>
        <v>167516.42000000001</v>
      </c>
      <c r="H372" s="8">
        <f t="shared" si="16"/>
        <v>182762.04</v>
      </c>
      <c r="I372" s="8">
        <f t="shared" si="16"/>
        <v>192494.62</v>
      </c>
      <c r="J372" s="8">
        <f t="shared" si="16"/>
        <v>201462</v>
      </c>
      <c r="K372" s="8">
        <f t="shared" si="16"/>
        <v>160679.54</v>
      </c>
      <c r="L372" s="8">
        <f t="shared" si="16"/>
        <v>174263.3</v>
      </c>
      <c r="M372" s="8">
        <f t="shared" si="16"/>
        <v>250919.8</v>
      </c>
      <c r="N372" s="8">
        <f>IFERROR(VLOOKUP($B$368,$4:$126,MATCH($Q372&amp;"/"&amp;N$348,$2:$2,0),FALSE),IFERROR(VLOOKUP($B$368,$4:$126,MATCH($Q371&amp;"/"&amp;N$348,$2:$2,0),FALSE),IFERROR(VLOOKUP($B$368,$4:$126,MATCH($Q370&amp;"/"&amp;N$348,$2:$2,0),FALSE),IFERROR(VLOOKUP($B$368,$4:$126,MATCH($Q369&amp;"/"&amp;N$348,$2:$2,0),FALSE),""))))</f>
        <v>217334.19</v>
      </c>
      <c r="O372" s="8">
        <f>IFERROR(VLOOKUP($B$368,$4:$126,MATCH($Q372&amp;"/"&amp;O$348,$2:$2,0),FALSE),IFERROR(VLOOKUP($B$368,$4:$126,MATCH($Q371&amp;"/"&amp;O$348,$2:$2,0),FALSE),IFERROR(VLOOKUP($B$368,$4:$126,MATCH($Q370&amp;"/"&amp;O$348,$2:$2,0),FALSE),IFERROR(VLOOKUP($B$368,$4:$126,MATCH($Q369&amp;"/"&amp;O$348,$2:$2,0),FALSE),""))))</f>
        <v>276890.77</v>
      </c>
      <c r="P372" s="6"/>
      <c r="Q372" s="9" t="s">
        <v>15</v>
      </c>
    </row>
    <row r="373" spans="1:17">
      <c r="B373" s="12">
        <f t="shared" ref="B373:O373" si="17">+B372/B$402</f>
        <v>8.3535406933068518E-2</v>
      </c>
      <c r="C373" s="12">
        <f t="shared" si="17"/>
        <v>9.4551567309403853E-2</v>
      </c>
      <c r="D373" s="12">
        <f t="shared" si="17"/>
        <v>0.12715935807012163</v>
      </c>
      <c r="E373" s="12">
        <f t="shared" si="17"/>
        <v>0.13699218500316526</v>
      </c>
      <c r="F373" s="12">
        <f t="shared" si="17"/>
        <v>0.12816109066822881</v>
      </c>
      <c r="G373" s="12">
        <f t="shared" si="17"/>
        <v>0.12806226588928948</v>
      </c>
      <c r="H373" s="12">
        <f t="shared" si="17"/>
        <v>0.11361812546210467</v>
      </c>
      <c r="I373" s="12">
        <f t="shared" si="17"/>
        <v>0.10259015511068367</v>
      </c>
      <c r="J373" s="12">
        <f t="shared" si="17"/>
        <v>8.7922111192042837E-2</v>
      </c>
      <c r="K373" s="12">
        <f t="shared" si="17"/>
        <v>6.4901231518126837E-2</v>
      </c>
      <c r="L373" s="12">
        <f t="shared" si="17"/>
        <v>7.2437395464292786E-2</v>
      </c>
      <c r="M373" s="12">
        <f t="shared" si="17"/>
        <v>9.7781389095008775E-2</v>
      </c>
      <c r="N373" s="12">
        <f t="shared" si="17"/>
        <v>8.1873241276001332E-2</v>
      </c>
      <c r="O373" s="12">
        <f t="shared" si="17"/>
        <v>9.9421002188634769E-2</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f t="shared" ref="B375:O378" si="18">IFERROR(VLOOKUP($B$374,$4:$126,MATCH($Q375&amp;"/"&amp;B$348,$2:$2,0),FALSE),"")</f>
        <v>412707</v>
      </c>
      <c r="C375" s="8">
        <f t="shared" si="18"/>
        <v>271405</v>
      </c>
      <c r="D375" s="8">
        <f t="shared" si="18"/>
        <v>329491</v>
      </c>
      <c r="E375" s="8">
        <f t="shared" si="18"/>
        <v>407210.38</v>
      </c>
      <c r="F375" s="8">
        <f t="shared" si="18"/>
        <v>446692.99</v>
      </c>
      <c r="G375" s="8">
        <f t="shared" si="18"/>
        <v>483577.43</v>
      </c>
      <c r="H375" s="8">
        <f t="shared" si="18"/>
        <v>525141.49</v>
      </c>
      <c r="I375" s="8">
        <f t="shared" si="18"/>
        <v>544479.68000000005</v>
      </c>
      <c r="J375" s="8">
        <f t="shared" si="18"/>
        <v>669509.18000000005</v>
      </c>
      <c r="K375" s="8">
        <f t="shared" si="18"/>
        <v>651478</v>
      </c>
      <c r="L375" s="8">
        <f t="shared" si="18"/>
        <v>810350</v>
      </c>
      <c r="M375" s="8">
        <f t="shared" si="18"/>
        <v>836954</v>
      </c>
      <c r="N375" s="8">
        <f t="shared" si="18"/>
        <v>847444</v>
      </c>
      <c r="O375" s="8">
        <f t="shared" si="18"/>
        <v>877996</v>
      </c>
      <c r="P375" s="6"/>
      <c r="Q375" s="9" t="s">
        <v>12</v>
      </c>
    </row>
    <row r="376" spans="1:17">
      <c r="B376" s="8">
        <f t="shared" si="18"/>
        <v>422333</v>
      </c>
      <c r="C376" s="8">
        <f t="shared" si="18"/>
        <v>273031</v>
      </c>
      <c r="D376" s="8">
        <f t="shared" si="18"/>
        <v>349743</v>
      </c>
      <c r="E376" s="8">
        <f t="shared" si="18"/>
        <v>413260.99</v>
      </c>
      <c r="F376" s="8">
        <f t="shared" si="18"/>
        <v>463775.89</v>
      </c>
      <c r="G376" s="8">
        <f t="shared" si="18"/>
        <v>496461.76</v>
      </c>
      <c r="H376" s="8">
        <f t="shared" si="18"/>
        <v>524791.04000000004</v>
      </c>
      <c r="I376" s="8">
        <f t="shared" si="18"/>
        <v>563115.66</v>
      </c>
      <c r="J376" s="8">
        <f t="shared" si="18"/>
        <v>674179</v>
      </c>
      <c r="K376" s="8">
        <f t="shared" si="18"/>
        <v>707017</v>
      </c>
      <c r="L376" s="8">
        <f t="shared" si="18"/>
        <v>769163</v>
      </c>
      <c r="M376" s="8">
        <f t="shared" si="18"/>
        <v>796425</v>
      </c>
      <c r="N376" s="8">
        <f t="shared" si="18"/>
        <v>873696</v>
      </c>
      <c r="O376" s="8">
        <f t="shared" si="18"/>
        <v>925106</v>
      </c>
      <c r="P376" s="6"/>
      <c r="Q376" s="9" t="s">
        <v>13</v>
      </c>
    </row>
    <row r="377" spans="1:17">
      <c r="B377" s="8">
        <f t="shared" si="18"/>
        <v>417613</v>
      </c>
      <c r="C377" s="8">
        <f t="shared" si="18"/>
        <v>284539</v>
      </c>
      <c r="D377" s="8">
        <f t="shared" si="18"/>
        <v>375341.77</v>
      </c>
      <c r="E377" s="8">
        <f t="shared" si="18"/>
        <v>416711.37</v>
      </c>
      <c r="F377" s="8">
        <f t="shared" si="18"/>
        <v>454295.87</v>
      </c>
      <c r="G377" s="8">
        <f t="shared" si="18"/>
        <v>459725.78</v>
      </c>
      <c r="H377" s="8">
        <f t="shared" si="18"/>
        <v>518859.57</v>
      </c>
      <c r="I377" s="8">
        <f t="shared" si="18"/>
        <v>581925.85</v>
      </c>
      <c r="J377" s="8">
        <f t="shared" si="18"/>
        <v>620085</v>
      </c>
      <c r="K377" s="8">
        <f t="shared" si="18"/>
        <v>627789</v>
      </c>
      <c r="L377" s="8">
        <f t="shared" si="18"/>
        <v>711588</v>
      </c>
      <c r="M377" s="8">
        <f t="shared" si="18"/>
        <v>841598</v>
      </c>
      <c r="N377" s="8">
        <f t="shared" si="18"/>
        <v>829807</v>
      </c>
      <c r="O377" s="8">
        <f t="shared" si="18"/>
        <v>889926</v>
      </c>
      <c r="P377" s="6"/>
      <c r="Q377" s="9" t="s">
        <v>14</v>
      </c>
    </row>
    <row r="378" spans="1:17">
      <c r="B378" s="8">
        <f t="shared" si="18"/>
        <v>415531</v>
      </c>
      <c r="C378" s="8">
        <f t="shared" si="18"/>
        <v>338402</v>
      </c>
      <c r="D378" s="8">
        <f t="shared" si="18"/>
        <v>408519</v>
      </c>
      <c r="E378" s="8">
        <f t="shared" si="18"/>
        <v>467331.8</v>
      </c>
      <c r="F378" s="8">
        <f t="shared" si="18"/>
        <v>496342.54</v>
      </c>
      <c r="G378" s="8">
        <f t="shared" si="18"/>
        <v>502804.12</v>
      </c>
      <c r="H378" s="8">
        <f t="shared" si="18"/>
        <v>586228.28</v>
      </c>
      <c r="I378" s="8">
        <f t="shared" si="18"/>
        <v>659638.74</v>
      </c>
      <c r="J378" s="8">
        <f t="shared" si="18"/>
        <v>682401</v>
      </c>
      <c r="K378" s="8">
        <f t="shared" si="18"/>
        <v>720029.81</v>
      </c>
      <c r="L378" s="8">
        <f t="shared" si="18"/>
        <v>800112.89</v>
      </c>
      <c r="M378" s="8">
        <f t="shared" si="18"/>
        <v>971507.67</v>
      </c>
      <c r="N378" s="8">
        <f>IFERROR(VLOOKUP($B$374,$4:$126,MATCH($Q378&amp;"/"&amp;N$348,$2:$2,0),FALSE),IFERROR(VLOOKUP($B$374,$4:$126,MATCH($Q377&amp;"/"&amp;N$348,$2:$2,0),FALSE),IFERROR(VLOOKUP($B$374,$4:$126,MATCH($Q376&amp;"/"&amp;N$348,$2:$2,0),FALSE),IFERROR(VLOOKUP($B$374,$4:$126,MATCH($Q375&amp;"/"&amp;N$348,$2:$2,0),FALSE),""))))</f>
        <v>885246.01</v>
      </c>
      <c r="O378" s="8">
        <f>IFERROR(VLOOKUP($B$374,$4:$126,MATCH($Q378&amp;"/"&amp;O$348,$2:$2,0),FALSE),IFERROR(VLOOKUP($B$374,$4:$126,MATCH($Q377&amp;"/"&amp;O$348,$2:$2,0),FALSE),IFERROR(VLOOKUP($B$374,$4:$126,MATCH($Q376&amp;"/"&amp;O$348,$2:$2,0),FALSE),IFERROR(VLOOKUP($B$374,$4:$126,MATCH($Q375&amp;"/"&amp;O$348,$2:$2,0),FALSE),""))))</f>
        <v>938974.77</v>
      </c>
      <c r="P378" s="6"/>
      <c r="Q378" s="9" t="s">
        <v>15</v>
      </c>
    </row>
    <row r="379" spans="1:17">
      <c r="B379" s="12">
        <f t="shared" ref="B379:O379" si="19">+B378/B$402</f>
        <v>0.44466643409475665</v>
      </c>
      <c r="C379" s="12">
        <f t="shared" si="19"/>
        <v>0.33840403042418254</v>
      </c>
      <c r="D379" s="12">
        <f t="shared" si="19"/>
        <v>0.3831013731927787</v>
      </c>
      <c r="E379" s="12">
        <f t="shared" si="19"/>
        <v>0.39706722466746486</v>
      </c>
      <c r="F379" s="12">
        <f t="shared" si="19"/>
        <v>0.39620477141007898</v>
      </c>
      <c r="G379" s="12">
        <f t="shared" si="19"/>
        <v>0.38438163199565878</v>
      </c>
      <c r="H379" s="12">
        <f t="shared" si="19"/>
        <v>0.36444197201165968</v>
      </c>
      <c r="I379" s="12">
        <f t="shared" si="19"/>
        <v>0.35155497152915721</v>
      </c>
      <c r="J379" s="12">
        <f t="shared" si="19"/>
        <v>0.29781366510588214</v>
      </c>
      <c r="K379" s="12">
        <f t="shared" si="19"/>
        <v>0.29083243204930059</v>
      </c>
      <c r="L379" s="12">
        <f t="shared" si="19"/>
        <v>0.33258921315623086</v>
      </c>
      <c r="M379" s="12">
        <f t="shared" si="19"/>
        <v>0.37858857487155417</v>
      </c>
      <c r="N379" s="12">
        <f t="shared" si="19"/>
        <v>0.33348623226445639</v>
      </c>
      <c r="O379" s="12">
        <f t="shared" si="19"/>
        <v>0.33715032344069407</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f t="shared" ref="B381:O384" si="20">IFERROR(VLOOKUP($B$380,$4:$126,MATCH($Q381&amp;"/"&amp;B$348,$2:$2,0),FALSE),"")</f>
        <v>264636</v>
      </c>
      <c r="C381" s="8">
        <f t="shared" si="20"/>
        <v>271362</v>
      </c>
      <c r="D381" s="8">
        <f t="shared" si="20"/>
        <v>300976</v>
      </c>
      <c r="E381" s="8">
        <f t="shared" si="20"/>
        <v>310579.21000000002</v>
      </c>
      <c r="F381" s="8">
        <f t="shared" si="20"/>
        <v>354250.74</v>
      </c>
      <c r="G381" s="8">
        <f t="shared" si="20"/>
        <v>388389.54</v>
      </c>
      <c r="H381" s="8">
        <f t="shared" si="20"/>
        <v>446169.23</v>
      </c>
      <c r="I381" s="8">
        <f t="shared" si="20"/>
        <v>697442.36</v>
      </c>
      <c r="J381" s="8">
        <f t="shared" si="20"/>
        <v>847228.96</v>
      </c>
      <c r="K381" s="8">
        <f t="shared" si="20"/>
        <v>958972</v>
      </c>
      <c r="L381" s="8">
        <f t="shared" si="20"/>
        <v>927864</v>
      </c>
      <c r="M381" s="8">
        <f t="shared" si="20"/>
        <v>917838</v>
      </c>
      <c r="N381" s="8">
        <f t="shared" si="20"/>
        <v>930355</v>
      </c>
      <c r="O381" s="8">
        <f t="shared" si="20"/>
        <v>1010764</v>
      </c>
      <c r="P381" s="6"/>
      <c r="Q381" s="9" t="s">
        <v>12</v>
      </c>
    </row>
    <row r="382" spans="1:17">
      <c r="B382" s="8">
        <f t="shared" si="20"/>
        <v>272279</v>
      </c>
      <c r="C382" s="8">
        <f t="shared" si="20"/>
        <v>252803</v>
      </c>
      <c r="D382" s="8">
        <f t="shared" si="20"/>
        <v>644081</v>
      </c>
      <c r="E382" s="8">
        <f t="shared" si="20"/>
        <v>310728.93</v>
      </c>
      <c r="F382" s="8">
        <f t="shared" si="20"/>
        <v>357440.56</v>
      </c>
      <c r="G382" s="8">
        <f t="shared" si="20"/>
        <v>401736.71</v>
      </c>
      <c r="H382" s="8">
        <f t="shared" si="20"/>
        <v>500756.03</v>
      </c>
      <c r="I382" s="8">
        <f t="shared" si="20"/>
        <v>753523.26</v>
      </c>
      <c r="J382" s="8">
        <f t="shared" si="20"/>
        <v>870554</v>
      </c>
      <c r="K382" s="8">
        <f t="shared" si="20"/>
        <v>955039</v>
      </c>
      <c r="L382" s="8">
        <f t="shared" si="20"/>
        <v>931714</v>
      </c>
      <c r="M382" s="8">
        <f t="shared" si="20"/>
        <v>917087</v>
      </c>
      <c r="N382" s="8">
        <f t="shared" si="20"/>
        <v>937639</v>
      </c>
      <c r="O382" s="8">
        <f t="shared" si="20"/>
        <v>1052995</v>
      </c>
      <c r="P382" s="6"/>
      <c r="Q382" s="9" t="s">
        <v>13</v>
      </c>
    </row>
    <row r="383" spans="1:17">
      <c r="B383" s="8">
        <f t="shared" si="20"/>
        <v>272195</v>
      </c>
      <c r="C383" s="8">
        <f t="shared" si="20"/>
        <v>255172</v>
      </c>
      <c r="D383" s="8">
        <f t="shared" si="20"/>
        <v>298372.59999999998</v>
      </c>
      <c r="E383" s="8">
        <f t="shared" si="20"/>
        <v>318948.55</v>
      </c>
      <c r="F383" s="8">
        <f t="shared" si="20"/>
        <v>363962.74</v>
      </c>
      <c r="G383" s="8">
        <f t="shared" si="20"/>
        <v>410475.35</v>
      </c>
      <c r="H383" s="8">
        <f t="shared" si="20"/>
        <v>546870.06999999995</v>
      </c>
      <c r="I383" s="8">
        <f t="shared" si="20"/>
        <v>811780.32</v>
      </c>
      <c r="J383" s="8">
        <f t="shared" si="20"/>
        <v>886109</v>
      </c>
      <c r="K383" s="8">
        <f t="shared" si="20"/>
        <v>835396</v>
      </c>
      <c r="L383" s="8">
        <f t="shared" si="20"/>
        <v>928228</v>
      </c>
      <c r="M383" s="8">
        <f t="shared" si="20"/>
        <v>914892</v>
      </c>
      <c r="N383" s="8">
        <f t="shared" si="20"/>
        <v>947483</v>
      </c>
      <c r="O383" s="8">
        <f t="shared" si="20"/>
        <v>1069689</v>
      </c>
      <c r="P383" s="6"/>
      <c r="Q383" s="9" t="s">
        <v>14</v>
      </c>
    </row>
    <row r="384" spans="1:17">
      <c r="B384" s="8">
        <f t="shared" si="20"/>
        <v>272094</v>
      </c>
      <c r="C384" s="8">
        <f t="shared" si="20"/>
        <v>650925</v>
      </c>
      <c r="D384" s="8">
        <f t="shared" si="20"/>
        <v>306923</v>
      </c>
      <c r="E384" s="8">
        <f t="shared" si="20"/>
        <v>347267.71</v>
      </c>
      <c r="F384" s="8">
        <f t="shared" si="20"/>
        <v>388626.56</v>
      </c>
      <c r="G384" s="8">
        <f t="shared" si="20"/>
        <v>435729.86</v>
      </c>
      <c r="H384" s="8">
        <f t="shared" si="20"/>
        <v>641669.94999999995</v>
      </c>
      <c r="I384" s="8">
        <f t="shared" si="20"/>
        <v>826431.81</v>
      </c>
      <c r="J384" s="8">
        <f t="shared" si="20"/>
        <v>928146</v>
      </c>
      <c r="K384" s="8">
        <f t="shared" si="20"/>
        <v>930182.89</v>
      </c>
      <c r="L384" s="8">
        <f t="shared" si="20"/>
        <v>922530.83</v>
      </c>
      <c r="M384" s="8">
        <f t="shared" si="20"/>
        <v>919875.97</v>
      </c>
      <c r="N384" s="8">
        <f>IFERROR(VLOOKUP($B$380,$4:$126,MATCH($Q384&amp;"/"&amp;N$348,$2:$2,0),FALSE),IFERROR(VLOOKUP($B$380,$4:$126,MATCH($Q383&amp;"/"&amp;N$348,$2:$2,0),FALSE),IFERROR(VLOOKUP($B$380,$4:$126,MATCH($Q382&amp;"/"&amp;N$348,$2:$2,0),FALSE),IFERROR(VLOOKUP($B$380,$4:$126,MATCH($Q381&amp;"/"&amp;N$348,$2:$2,0),FALSE),""))))</f>
        <v>984566.89</v>
      </c>
      <c r="O384" s="8">
        <f>IFERROR(VLOOKUP($B$380,$4:$126,MATCH($Q384&amp;"/"&amp;O$348,$2:$2,0),FALSE),IFERROR(VLOOKUP($B$380,$4:$126,MATCH($Q383&amp;"/"&amp;O$348,$2:$2,0),FALSE),IFERROR(VLOOKUP($B$380,$4:$126,MATCH($Q382&amp;"/"&amp;O$348,$2:$2,0),FALSE),IFERROR(VLOOKUP($B$380,$4:$126,MATCH($Q381&amp;"/"&amp;O$348,$2:$2,0),FALSE),""))))</f>
        <v>1084099.27</v>
      </c>
      <c r="P384" s="6"/>
      <c r="Q384" s="9" t="s">
        <v>15</v>
      </c>
    </row>
    <row r="385" spans="1:17">
      <c r="A385" s="84"/>
      <c r="B385" s="12">
        <f t="shared" ref="B385:O385" si="21">+B384/B$402</f>
        <v>0.29117218382883281</v>
      </c>
      <c r="C385" s="12">
        <f t="shared" si="21"/>
        <v>0.65092890557343341</v>
      </c>
      <c r="D385" s="12">
        <f t="shared" si="21"/>
        <v>0.28782657052535432</v>
      </c>
      <c r="E385" s="12">
        <f t="shared" si="21"/>
        <v>0.29505508896746602</v>
      </c>
      <c r="F385" s="12">
        <f t="shared" si="21"/>
        <v>0.31022063385637938</v>
      </c>
      <c r="G385" s="12">
        <f t="shared" si="21"/>
        <v>0.33310497673734241</v>
      </c>
      <c r="H385" s="12">
        <f t="shared" si="21"/>
        <v>0.39890853092011025</v>
      </c>
      <c r="I385" s="12">
        <f t="shared" si="21"/>
        <v>0.44044746588919242</v>
      </c>
      <c r="J385" s="12">
        <f t="shared" si="21"/>
        <v>0.40506177747887834</v>
      </c>
      <c r="K385" s="12">
        <f t="shared" si="21"/>
        <v>0.37571687781836011</v>
      </c>
      <c r="L385" s="12">
        <f t="shared" si="21"/>
        <v>0.38347564037127879</v>
      </c>
      <c r="M385" s="12">
        <f t="shared" si="21"/>
        <v>0.35846812464268912</v>
      </c>
      <c r="N385" s="12">
        <f t="shared" si="21"/>
        <v>0.37090198526670959</v>
      </c>
      <c r="O385" s="12">
        <f t="shared" si="21"/>
        <v>0.38925904209579593</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f t="shared" ref="B387:O390" si="22">IFERROR(VLOOKUP($B$386,$4:$126,MATCH($Q387&amp;"/"&amp;B$348,$2:$2,0),FALSE),"")</f>
        <v>0</v>
      </c>
      <c r="C387" s="8">
        <f t="shared" si="22"/>
        <v>0</v>
      </c>
      <c r="D387" s="8">
        <f t="shared" si="22"/>
        <v>0</v>
      </c>
      <c r="E387" s="8">
        <f t="shared" si="22"/>
        <v>0</v>
      </c>
      <c r="F387" s="8">
        <f t="shared" si="22"/>
        <v>14513.48</v>
      </c>
      <c r="G387" s="8">
        <f t="shared" si="22"/>
        <v>18639.16</v>
      </c>
      <c r="H387" s="8">
        <f t="shared" si="22"/>
        <v>18587.86</v>
      </c>
      <c r="I387" s="8">
        <f t="shared" si="22"/>
        <v>18152.689999999999</v>
      </c>
      <c r="J387" s="8">
        <f t="shared" si="22"/>
        <v>19031.849999999999</v>
      </c>
      <c r="K387" s="8">
        <f t="shared" si="22"/>
        <v>16669</v>
      </c>
      <c r="L387" s="8">
        <f t="shared" si="22"/>
        <v>13878</v>
      </c>
      <c r="M387" s="8">
        <f t="shared" si="22"/>
        <v>14392</v>
      </c>
      <c r="N387" s="8">
        <f t="shared" si="22"/>
        <v>12763</v>
      </c>
      <c r="O387" s="8">
        <f t="shared" si="22"/>
        <v>11277</v>
      </c>
      <c r="P387" s="6"/>
      <c r="Q387" s="9" t="s">
        <v>12</v>
      </c>
    </row>
    <row r="388" spans="1:17">
      <c r="B388" s="8">
        <f t="shared" si="22"/>
        <v>0</v>
      </c>
      <c r="C388" s="8">
        <f t="shared" si="22"/>
        <v>0</v>
      </c>
      <c r="D388" s="8">
        <f t="shared" si="22"/>
        <v>0</v>
      </c>
      <c r="E388" s="8">
        <f t="shared" si="22"/>
        <v>4270.12</v>
      </c>
      <c r="F388" s="8">
        <f t="shared" si="22"/>
        <v>15066.21</v>
      </c>
      <c r="G388" s="8">
        <f t="shared" si="22"/>
        <v>19074.68</v>
      </c>
      <c r="H388" s="8">
        <f t="shared" si="22"/>
        <v>18335.16</v>
      </c>
      <c r="I388" s="8">
        <f t="shared" si="22"/>
        <v>18158.939999999999</v>
      </c>
      <c r="J388" s="8">
        <f t="shared" si="22"/>
        <v>18321</v>
      </c>
      <c r="K388" s="8">
        <f t="shared" si="22"/>
        <v>15858</v>
      </c>
      <c r="L388" s="8">
        <f t="shared" si="22"/>
        <v>13223</v>
      </c>
      <c r="M388" s="8">
        <f t="shared" si="22"/>
        <v>13788</v>
      </c>
      <c r="N388" s="8">
        <f t="shared" si="22"/>
        <v>11973</v>
      </c>
      <c r="O388" s="8">
        <f t="shared" si="22"/>
        <v>10408</v>
      </c>
      <c r="P388" s="6"/>
      <c r="Q388" s="9" t="s">
        <v>13</v>
      </c>
    </row>
    <row r="389" spans="1:17">
      <c r="B389" s="8">
        <f t="shared" si="22"/>
        <v>0</v>
      </c>
      <c r="C389" s="8">
        <f t="shared" si="22"/>
        <v>0</v>
      </c>
      <c r="D389" s="8">
        <f t="shared" si="22"/>
        <v>0</v>
      </c>
      <c r="E389" s="8">
        <f t="shared" si="22"/>
        <v>13232.19</v>
      </c>
      <c r="F389" s="8">
        <f t="shared" si="22"/>
        <v>16462.64</v>
      </c>
      <c r="G389" s="8">
        <f t="shared" si="22"/>
        <v>18791.560000000001</v>
      </c>
      <c r="H389" s="8">
        <f t="shared" si="22"/>
        <v>18720.98</v>
      </c>
      <c r="I389" s="8">
        <f t="shared" si="22"/>
        <v>17498.830000000002</v>
      </c>
      <c r="J389" s="8">
        <f t="shared" si="22"/>
        <v>17915</v>
      </c>
      <c r="K389" s="8">
        <f t="shared" si="22"/>
        <v>15116</v>
      </c>
      <c r="L389" s="8">
        <f t="shared" si="22"/>
        <v>12972</v>
      </c>
      <c r="M389" s="8">
        <f t="shared" si="22"/>
        <v>13921</v>
      </c>
      <c r="N389" s="8">
        <f t="shared" si="22"/>
        <v>11202</v>
      </c>
      <c r="O389" s="8">
        <f t="shared" si="22"/>
        <v>9782</v>
      </c>
      <c r="P389" s="6"/>
      <c r="Q389" s="9" t="s">
        <v>14</v>
      </c>
    </row>
    <row r="390" spans="1:17">
      <c r="B390" s="8">
        <f t="shared" si="22"/>
        <v>0</v>
      </c>
      <c r="C390" s="8">
        <f t="shared" si="22"/>
        <v>0</v>
      </c>
      <c r="D390" s="8">
        <f t="shared" si="22"/>
        <v>0</v>
      </c>
      <c r="E390" s="8">
        <f t="shared" si="22"/>
        <v>13465.54</v>
      </c>
      <c r="F390" s="8">
        <f t="shared" si="22"/>
        <v>18026.7</v>
      </c>
      <c r="G390" s="8">
        <f t="shared" si="22"/>
        <v>18820.810000000001</v>
      </c>
      <c r="H390" s="8">
        <f t="shared" si="22"/>
        <v>18490.61</v>
      </c>
      <c r="I390" s="8">
        <f t="shared" si="22"/>
        <v>19834.14</v>
      </c>
      <c r="J390" s="8">
        <f t="shared" si="22"/>
        <v>17348</v>
      </c>
      <c r="K390" s="8">
        <f t="shared" si="22"/>
        <v>14613.86</v>
      </c>
      <c r="L390" s="8">
        <f t="shared" si="22"/>
        <v>13834.77</v>
      </c>
      <c r="M390" s="8">
        <f t="shared" si="22"/>
        <v>13214.46</v>
      </c>
      <c r="N390" s="8">
        <f>IFERROR(VLOOKUP($B$386,$4:$126,MATCH($Q390&amp;"/"&amp;N$348,$2:$2,0),FALSE),IFERROR(VLOOKUP($B$386,$4:$126,MATCH($Q389&amp;"/"&amp;N$348,$2:$2,0),FALSE),IFERROR(VLOOKUP($B$386,$4:$126,MATCH($Q388&amp;"/"&amp;N$348,$2:$2,0),FALSE),IFERROR(VLOOKUP($B$386,$4:$126,MATCH($Q387&amp;"/"&amp;N$348,$2:$2,0),FALSE),""))))</f>
        <v>10864.48</v>
      </c>
      <c r="O390" s="8">
        <f>IFERROR(VLOOKUP($B$386,$4:$126,MATCH($Q390&amp;"/"&amp;O$348,$2:$2,0),FALSE),IFERROR(VLOOKUP($B$386,$4:$126,MATCH($Q389&amp;"/"&amp;O$348,$2:$2,0),FALSE),IFERROR(VLOOKUP($B$386,$4:$126,MATCH($Q388&amp;"/"&amp;O$348,$2:$2,0),FALSE),IFERROR(VLOOKUP($B$386,$4:$126,MATCH($Q387&amp;"/"&amp;O$348,$2:$2,0),FALSE),""))))</f>
        <v>9140.75</v>
      </c>
      <c r="P390" s="6"/>
      <c r="Q390" s="9" t="s">
        <v>15</v>
      </c>
    </row>
    <row r="391" spans="1:17">
      <c r="B391" s="12">
        <f t="shared" ref="B391:O391" si="23">+B390/B$402</f>
        <v>0</v>
      </c>
      <c r="C391" s="12">
        <f t="shared" si="23"/>
        <v>0</v>
      </c>
      <c r="D391" s="12">
        <f t="shared" si="23"/>
        <v>0</v>
      </c>
      <c r="E391" s="12">
        <f t="shared" si="23"/>
        <v>1.1440960355038401E-2</v>
      </c>
      <c r="F391" s="12">
        <f t="shared" si="23"/>
        <v>1.4389789262830606E-2</v>
      </c>
      <c r="G391" s="12">
        <f t="shared" si="23"/>
        <v>1.4388055657300929E-2</v>
      </c>
      <c r="H391" s="12">
        <f t="shared" si="23"/>
        <v>1.1495102849863392E-2</v>
      </c>
      <c r="I391" s="12">
        <f t="shared" si="23"/>
        <v>1.0570620098821542E-2</v>
      </c>
      <c r="J391" s="12">
        <f t="shared" si="23"/>
        <v>7.5710197702770704E-3</v>
      </c>
      <c r="K391" s="12">
        <f t="shared" si="23"/>
        <v>5.9027895600988964E-3</v>
      </c>
      <c r="L391" s="12">
        <f t="shared" si="23"/>
        <v>5.7508075747878876E-3</v>
      </c>
      <c r="M391" s="12">
        <f t="shared" si="23"/>
        <v>5.1495667338345942E-3</v>
      </c>
      <c r="N391" s="12">
        <f t="shared" si="23"/>
        <v>4.0928221757390816E-3</v>
      </c>
      <c r="O391" s="12">
        <f t="shared" si="23"/>
        <v>3.2820975786074891E-3</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f t="shared" ref="B393:O396" si="24">IFERROR(VLOOKUP($B$392,$4:$126,MATCH($Q393&amp;"/"&amp;B$348,$2:$2,0),FALSE),"")</f>
        <v>514229</v>
      </c>
      <c r="C393" s="8">
        <f t="shared" si="24"/>
        <v>640884</v>
      </c>
      <c r="D393" s="8">
        <f t="shared" si="24"/>
        <v>658350</v>
      </c>
      <c r="E393" s="8">
        <f t="shared" si="24"/>
        <v>659229.76</v>
      </c>
      <c r="F393" s="8">
        <f t="shared" si="24"/>
        <v>718168</v>
      </c>
      <c r="G393" s="8">
        <f t="shared" si="24"/>
        <v>775009.91</v>
      </c>
      <c r="H393" s="8">
        <f t="shared" si="24"/>
        <v>816120.29</v>
      </c>
      <c r="I393" s="8">
        <f t="shared" si="24"/>
        <v>1080947.82</v>
      </c>
      <c r="J393" s="8">
        <f t="shared" si="24"/>
        <v>1235503.27</v>
      </c>
      <c r="K393" s="8">
        <f t="shared" si="24"/>
        <v>1638228</v>
      </c>
      <c r="L393" s="8">
        <f t="shared" si="24"/>
        <v>1748382</v>
      </c>
      <c r="M393" s="8">
        <f t="shared" si="24"/>
        <v>1600717</v>
      </c>
      <c r="N393" s="8">
        <f t="shared" si="24"/>
        <v>1719628</v>
      </c>
      <c r="O393" s="8">
        <f t="shared" si="24"/>
        <v>1781671</v>
      </c>
      <c r="P393" s="6"/>
      <c r="Q393" s="9" t="s">
        <v>12</v>
      </c>
    </row>
    <row r="394" spans="1:17">
      <c r="B394" s="8">
        <f t="shared" si="24"/>
        <v>521704</v>
      </c>
      <c r="C394" s="8">
        <f t="shared" si="24"/>
        <v>627026</v>
      </c>
      <c r="D394" s="8">
        <f t="shared" si="24"/>
        <v>654405</v>
      </c>
      <c r="E394" s="8">
        <f t="shared" si="24"/>
        <v>662655.24</v>
      </c>
      <c r="F394" s="8">
        <f t="shared" si="24"/>
        <v>724194.73</v>
      </c>
      <c r="G394" s="8">
        <f t="shared" si="24"/>
        <v>772970.28</v>
      </c>
      <c r="H394" s="8">
        <f t="shared" si="24"/>
        <v>871764.06</v>
      </c>
      <c r="I394" s="8">
        <f t="shared" si="24"/>
        <v>1142984.55</v>
      </c>
      <c r="J394" s="8">
        <f t="shared" si="24"/>
        <v>1567685</v>
      </c>
      <c r="K394" s="8">
        <f t="shared" si="24"/>
        <v>1630394</v>
      </c>
      <c r="L394" s="8">
        <f t="shared" si="24"/>
        <v>1621620</v>
      </c>
      <c r="M394" s="8">
        <f t="shared" si="24"/>
        <v>1595335</v>
      </c>
      <c r="N394" s="8">
        <f t="shared" si="24"/>
        <v>1724978</v>
      </c>
      <c r="O394" s="8">
        <f t="shared" si="24"/>
        <v>1816829</v>
      </c>
      <c r="P394" s="6"/>
      <c r="Q394" s="9" t="s">
        <v>13</v>
      </c>
    </row>
    <row r="395" spans="1:17">
      <c r="B395" s="8">
        <f t="shared" si="24"/>
        <v>521431</v>
      </c>
      <c r="C395" s="8">
        <f t="shared" si="24"/>
        <v>626528</v>
      </c>
      <c r="D395" s="8">
        <f t="shared" si="24"/>
        <v>652985.84</v>
      </c>
      <c r="E395" s="8">
        <f t="shared" si="24"/>
        <v>681464.67</v>
      </c>
      <c r="F395" s="8">
        <f t="shared" si="24"/>
        <v>738996.13</v>
      </c>
      <c r="G395" s="8">
        <f t="shared" si="24"/>
        <v>781345.54</v>
      </c>
      <c r="H395" s="8">
        <f t="shared" si="24"/>
        <v>921453.5</v>
      </c>
      <c r="I395" s="8">
        <f t="shared" si="24"/>
        <v>1200855.53</v>
      </c>
      <c r="J395" s="8">
        <f t="shared" si="24"/>
        <v>1583774</v>
      </c>
      <c r="K395" s="8">
        <f t="shared" si="24"/>
        <v>1712754</v>
      </c>
      <c r="L395" s="8">
        <f t="shared" si="24"/>
        <v>1616073</v>
      </c>
      <c r="M395" s="8">
        <f t="shared" si="24"/>
        <v>1591630</v>
      </c>
      <c r="N395" s="8">
        <f t="shared" si="24"/>
        <v>1730333</v>
      </c>
      <c r="O395" s="8">
        <f t="shared" si="24"/>
        <v>1828268</v>
      </c>
      <c r="P395" s="6"/>
      <c r="Q395" s="9" t="s">
        <v>14</v>
      </c>
    </row>
    <row r="396" spans="1:17">
      <c r="B396" s="8">
        <f t="shared" si="24"/>
        <v>518947</v>
      </c>
      <c r="C396" s="8">
        <f t="shared" si="24"/>
        <v>661592</v>
      </c>
      <c r="D396" s="8">
        <f t="shared" si="24"/>
        <v>657828</v>
      </c>
      <c r="E396" s="8">
        <f t="shared" si="24"/>
        <v>709627.09</v>
      </c>
      <c r="F396" s="8">
        <f t="shared" si="24"/>
        <v>756399.92</v>
      </c>
      <c r="G396" s="8">
        <f t="shared" si="24"/>
        <v>805281.59</v>
      </c>
      <c r="H396" s="8">
        <f t="shared" si="24"/>
        <v>1022335.84</v>
      </c>
      <c r="I396" s="8">
        <f t="shared" si="24"/>
        <v>1216707.19</v>
      </c>
      <c r="J396" s="8">
        <f t="shared" si="24"/>
        <v>1608968</v>
      </c>
      <c r="K396" s="8">
        <f t="shared" si="24"/>
        <v>1755725.07</v>
      </c>
      <c r="L396" s="8">
        <f t="shared" si="24"/>
        <v>1605596.18</v>
      </c>
      <c r="M396" s="8">
        <f t="shared" si="24"/>
        <v>1594622.78</v>
      </c>
      <c r="N396" s="8">
        <f>IFERROR(VLOOKUP($B$392,$4:$126,MATCH($Q396&amp;"/"&amp;N$348,$2:$2,0),FALSE),IFERROR(VLOOKUP($B$392,$4:$126,MATCH($Q395&amp;"/"&amp;N$348,$2:$2,0),FALSE),IFERROR(VLOOKUP($B$392,$4:$126,MATCH($Q394&amp;"/"&amp;N$348,$2:$2,0),FALSE),IFERROR(VLOOKUP($B$392,$4:$126,MATCH($Q393&amp;"/"&amp;N$348,$2:$2,0),FALSE),""))))</f>
        <v>1769274.4</v>
      </c>
      <c r="O396" s="8">
        <f>IFERROR(VLOOKUP($B$392,$4:$126,MATCH($Q396&amp;"/"&amp;O$348,$2:$2,0),FALSE),IFERROR(VLOOKUP($B$392,$4:$126,MATCH($Q395&amp;"/"&amp;O$348,$2:$2,0),FALSE),IFERROR(VLOOKUP($B$392,$4:$126,MATCH($Q394&amp;"/"&amp;O$348,$2:$2,0),FALSE),IFERROR(VLOOKUP($B$392,$4:$126,MATCH($Q393&amp;"/"&amp;O$348,$2:$2,0),FALSE),""))))</f>
        <v>1846058.22</v>
      </c>
      <c r="P396" s="6"/>
      <c r="Q396" s="9" t="s">
        <v>15</v>
      </c>
    </row>
    <row r="397" spans="1:17">
      <c r="A397" s="85"/>
      <c r="B397" s="12">
        <f t="shared" ref="B397:M397" si="25">+B396/B$402</f>
        <v>0.55533356590524341</v>
      </c>
      <c r="C397" s="12">
        <f t="shared" si="25"/>
        <v>0.66159596957581746</v>
      </c>
      <c r="D397" s="12">
        <f t="shared" si="25"/>
        <v>0.6168986268072213</v>
      </c>
      <c r="E397" s="12">
        <f t="shared" si="25"/>
        <v>0.6029327753325352</v>
      </c>
      <c r="F397" s="12">
        <f t="shared" si="25"/>
        <v>0.60379522858992107</v>
      </c>
      <c r="G397" s="12">
        <f t="shared" si="25"/>
        <v>0.61561836800434122</v>
      </c>
      <c r="H397" s="12">
        <f t="shared" si="25"/>
        <v>0.63555802798834027</v>
      </c>
      <c r="I397" s="12">
        <f t="shared" si="25"/>
        <v>0.64844502847084273</v>
      </c>
      <c r="J397" s="12">
        <f t="shared" si="25"/>
        <v>0.70218633489411786</v>
      </c>
      <c r="K397" s="12">
        <f t="shared" si="25"/>
        <v>0.70916757198987146</v>
      </c>
      <c r="L397" s="12">
        <f t="shared" si="25"/>
        <v>0.6674107826869905</v>
      </c>
      <c r="M397" s="12">
        <f t="shared" si="25"/>
        <v>0.62141142512844583</v>
      </c>
      <c r="N397" s="12">
        <f>+N396/N$402</f>
        <v>0.66651376773554349</v>
      </c>
      <c r="O397" s="12">
        <f>+O396/O$402</f>
        <v>0.66284968014992773</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f t="shared" ref="B399:O402" si="26">IFERROR(VLOOKUP($B$398,$4:$126,MATCH($Q399&amp;"/"&amp;B$348,$2:$2,0),FALSE),"")</f>
        <v>926936</v>
      </c>
      <c r="C399" s="8">
        <f t="shared" si="26"/>
        <v>912289</v>
      </c>
      <c r="D399" s="8">
        <f t="shared" si="26"/>
        <v>987841</v>
      </c>
      <c r="E399" s="8">
        <f t="shared" si="26"/>
        <v>1066440.1499999999</v>
      </c>
      <c r="F399" s="8">
        <f t="shared" si="26"/>
        <v>1164860.99</v>
      </c>
      <c r="G399" s="8">
        <f t="shared" si="26"/>
        <v>1258587.3400000001</v>
      </c>
      <c r="H399" s="8">
        <f t="shared" si="26"/>
        <v>1341261.78</v>
      </c>
      <c r="I399" s="8">
        <f t="shared" si="26"/>
        <v>1625427.5</v>
      </c>
      <c r="J399" s="8">
        <f t="shared" si="26"/>
        <v>1905012.45</v>
      </c>
      <c r="K399" s="8">
        <f t="shared" si="26"/>
        <v>2289706</v>
      </c>
      <c r="L399" s="8">
        <f t="shared" si="26"/>
        <v>2558732</v>
      </c>
      <c r="M399" s="8">
        <f t="shared" si="26"/>
        <v>2437671</v>
      </c>
      <c r="N399" s="8">
        <f t="shared" si="26"/>
        <v>2567072</v>
      </c>
      <c r="O399" s="8">
        <f t="shared" si="26"/>
        <v>2659667</v>
      </c>
      <c r="P399" s="6"/>
      <c r="Q399" s="9" t="s">
        <v>12</v>
      </c>
    </row>
    <row r="400" spans="1:17">
      <c r="B400" s="8">
        <f t="shared" si="26"/>
        <v>944037</v>
      </c>
      <c r="C400" s="8">
        <f t="shared" si="26"/>
        <v>900057</v>
      </c>
      <c r="D400" s="8">
        <f t="shared" si="26"/>
        <v>1004148</v>
      </c>
      <c r="E400" s="8">
        <f t="shared" si="26"/>
        <v>1075916.24</v>
      </c>
      <c r="F400" s="8">
        <f t="shared" si="26"/>
        <v>1187970.6200000001</v>
      </c>
      <c r="G400" s="8">
        <f t="shared" si="26"/>
        <v>1269432.03</v>
      </c>
      <c r="H400" s="8">
        <f t="shared" si="26"/>
        <v>1396555.11</v>
      </c>
      <c r="I400" s="8">
        <f t="shared" si="26"/>
        <v>1706100.21</v>
      </c>
      <c r="J400" s="8">
        <f t="shared" si="26"/>
        <v>2241864</v>
      </c>
      <c r="K400" s="8">
        <f t="shared" si="26"/>
        <v>2337411</v>
      </c>
      <c r="L400" s="8">
        <f t="shared" si="26"/>
        <v>2390783</v>
      </c>
      <c r="M400" s="8">
        <f t="shared" si="26"/>
        <v>2391760</v>
      </c>
      <c r="N400" s="8">
        <f t="shared" si="26"/>
        <v>2598674</v>
      </c>
      <c r="O400" s="8">
        <f t="shared" si="26"/>
        <v>2741935</v>
      </c>
      <c r="P400" s="6"/>
      <c r="Q400" s="9" t="s">
        <v>13</v>
      </c>
    </row>
    <row r="401" spans="1:17">
      <c r="B401" s="8">
        <f t="shared" si="26"/>
        <v>939044</v>
      </c>
      <c r="C401" s="8">
        <f t="shared" si="26"/>
        <v>911067</v>
      </c>
      <c r="D401" s="8">
        <f t="shared" si="26"/>
        <v>1028327.61</v>
      </c>
      <c r="E401" s="8">
        <f t="shared" si="26"/>
        <v>1098176.04</v>
      </c>
      <c r="F401" s="8">
        <f t="shared" si="26"/>
        <v>1193292</v>
      </c>
      <c r="G401" s="8">
        <f t="shared" si="26"/>
        <v>1241071.32</v>
      </c>
      <c r="H401" s="8">
        <f t="shared" si="26"/>
        <v>1440313.07</v>
      </c>
      <c r="I401" s="8">
        <f t="shared" si="26"/>
        <v>1782781.38</v>
      </c>
      <c r="J401" s="8">
        <f t="shared" si="26"/>
        <v>2203859</v>
      </c>
      <c r="K401" s="8">
        <f t="shared" si="26"/>
        <v>2340543</v>
      </c>
      <c r="L401" s="8">
        <f t="shared" si="26"/>
        <v>2327661</v>
      </c>
      <c r="M401" s="8">
        <f t="shared" si="26"/>
        <v>2433228</v>
      </c>
      <c r="N401" s="8">
        <f t="shared" si="26"/>
        <v>2560140</v>
      </c>
      <c r="O401" s="8">
        <f t="shared" si="26"/>
        <v>2718194</v>
      </c>
      <c r="P401" s="6"/>
      <c r="Q401" s="9" t="s">
        <v>14</v>
      </c>
    </row>
    <row r="402" spans="1:17">
      <c r="B402" s="8">
        <f t="shared" si="26"/>
        <v>934478</v>
      </c>
      <c r="C402" s="8">
        <f t="shared" si="26"/>
        <v>999994</v>
      </c>
      <c r="D402" s="8">
        <f t="shared" si="26"/>
        <v>1066347</v>
      </c>
      <c r="E402" s="8">
        <f t="shared" si="26"/>
        <v>1176958.8899999999</v>
      </c>
      <c r="F402" s="8">
        <f t="shared" si="26"/>
        <v>1252742.46</v>
      </c>
      <c r="G402" s="8">
        <f t="shared" si="26"/>
        <v>1308085.71</v>
      </c>
      <c r="H402" s="8">
        <f t="shared" si="26"/>
        <v>1608564.12</v>
      </c>
      <c r="I402" s="8">
        <f t="shared" si="26"/>
        <v>1876345.93</v>
      </c>
      <c r="J402" s="8">
        <f t="shared" si="26"/>
        <v>2291369</v>
      </c>
      <c r="K402" s="8">
        <f t="shared" si="26"/>
        <v>2475754.87</v>
      </c>
      <c r="L402" s="8">
        <f t="shared" si="26"/>
        <v>2405709.08</v>
      </c>
      <c r="M402" s="8">
        <f t="shared" si="26"/>
        <v>2566130.4500000002</v>
      </c>
      <c r="N402" s="8">
        <f>IFERROR(VLOOKUP($B$398,$4:$126,MATCH($Q402&amp;"/"&amp;N$348,$2:$2,0),FALSE),IFERROR(VLOOKUP($B$398,$4:$126,MATCH($Q401&amp;"/"&amp;N$348,$2:$2,0),FALSE),IFERROR(VLOOKUP($B$398,$4:$126,MATCH($Q400&amp;"/"&amp;N$348,$2:$2,0),FALSE),IFERROR(VLOOKUP($B$398,$4:$126,MATCH($Q399&amp;"/"&amp;N$348,$2:$2,0),FALSE),""))))</f>
        <v>2654520.41</v>
      </c>
      <c r="O402" s="8">
        <f>IFERROR(VLOOKUP($B$398,$4:$126,MATCH($Q402&amp;"/"&amp;O$348,$2:$2,0),FALSE),IFERROR(VLOOKUP($B$398,$4:$126,MATCH($Q401&amp;"/"&amp;O$348,$2:$2,0),FALSE),IFERROR(VLOOKUP($B$398,$4:$126,MATCH($Q400&amp;"/"&amp;O$348,$2:$2,0),FALSE),IFERROR(VLOOKUP($B$398,$4:$126,MATCH($Q399&amp;"/"&amp;O$348,$2:$2,0),FALSE),""))))</f>
        <v>2785032.98</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f t="shared" ref="B405:O408" si="27">IFERROR(VLOOKUP($B$404,$4:$126,MATCH($Q405&amp;"/"&amp;B$348,$2:$2,0),FALSE),"")</f>
        <v>66061</v>
      </c>
      <c r="C405" s="8">
        <f t="shared" si="27"/>
        <v>78544</v>
      </c>
      <c r="D405" s="8">
        <f t="shared" si="27"/>
        <v>91622</v>
      </c>
      <c r="E405" s="8">
        <f t="shared" si="27"/>
        <v>109520.47</v>
      </c>
      <c r="F405" s="8">
        <f t="shared" si="27"/>
        <v>129615.32</v>
      </c>
      <c r="G405" s="8">
        <f t="shared" si="27"/>
        <v>118513.55</v>
      </c>
      <c r="H405" s="8">
        <f t="shared" si="27"/>
        <v>170991.44</v>
      </c>
      <c r="I405" s="8">
        <f t="shared" si="27"/>
        <v>222170.75</v>
      </c>
      <c r="J405" s="8">
        <f t="shared" si="27"/>
        <v>243504.32</v>
      </c>
      <c r="K405" s="8">
        <f t="shared" si="27"/>
        <v>252823</v>
      </c>
      <c r="L405" s="8">
        <f t="shared" si="27"/>
        <v>300565</v>
      </c>
      <c r="M405" s="8">
        <f t="shared" si="27"/>
        <v>295048</v>
      </c>
      <c r="N405" s="8">
        <f t="shared" si="27"/>
        <v>290175</v>
      </c>
      <c r="O405" s="8">
        <f t="shared" si="27"/>
        <v>274526</v>
      </c>
      <c r="P405" s="6"/>
      <c r="Q405" s="9" t="s">
        <v>12</v>
      </c>
    </row>
    <row r="406" spans="1:17">
      <c r="B406" s="8">
        <f t="shared" si="27"/>
        <v>65564</v>
      </c>
      <c r="C406" s="8">
        <f t="shared" si="27"/>
        <v>78175</v>
      </c>
      <c r="D406" s="8">
        <f t="shared" si="27"/>
        <v>106441</v>
      </c>
      <c r="E406" s="8">
        <f t="shared" si="27"/>
        <v>98213.29</v>
      </c>
      <c r="F406" s="8">
        <f t="shared" si="27"/>
        <v>113364.96</v>
      </c>
      <c r="G406" s="8">
        <f t="shared" si="27"/>
        <v>177570.22</v>
      </c>
      <c r="H406" s="8">
        <f t="shared" si="27"/>
        <v>215250.57</v>
      </c>
      <c r="I406" s="8">
        <f t="shared" si="27"/>
        <v>254435</v>
      </c>
      <c r="J406" s="8">
        <f t="shared" si="27"/>
        <v>277612</v>
      </c>
      <c r="K406" s="8">
        <f t="shared" si="27"/>
        <v>285351</v>
      </c>
      <c r="L406" s="8">
        <f t="shared" si="27"/>
        <v>311703</v>
      </c>
      <c r="M406" s="8">
        <f t="shared" si="27"/>
        <v>296444</v>
      </c>
      <c r="N406" s="8">
        <f t="shared" si="27"/>
        <v>301605</v>
      </c>
      <c r="O406" s="8">
        <f t="shared" si="27"/>
        <v>306005</v>
      </c>
      <c r="P406" s="6"/>
      <c r="Q406" s="9" t="s">
        <v>13</v>
      </c>
    </row>
    <row r="407" spans="1:17">
      <c r="B407" s="8">
        <f t="shared" si="27"/>
        <v>69343</v>
      </c>
      <c r="C407" s="8">
        <f t="shared" si="27"/>
        <v>80802</v>
      </c>
      <c r="D407" s="8">
        <f t="shared" si="27"/>
        <v>118197.69</v>
      </c>
      <c r="E407" s="8">
        <f t="shared" si="27"/>
        <v>105934.75</v>
      </c>
      <c r="F407" s="8">
        <f t="shared" si="27"/>
        <v>116520.31</v>
      </c>
      <c r="G407" s="8">
        <f t="shared" si="27"/>
        <v>179594.13</v>
      </c>
      <c r="H407" s="8">
        <f t="shared" si="27"/>
        <v>212322.91</v>
      </c>
      <c r="I407" s="8">
        <f t="shared" si="27"/>
        <v>260138.61</v>
      </c>
      <c r="J407" s="8">
        <f t="shared" si="27"/>
        <v>251963</v>
      </c>
      <c r="K407" s="8">
        <f t="shared" si="27"/>
        <v>293884</v>
      </c>
      <c r="L407" s="8">
        <f t="shared" si="27"/>
        <v>307055</v>
      </c>
      <c r="M407" s="8">
        <f t="shared" si="27"/>
        <v>314331</v>
      </c>
      <c r="N407" s="8">
        <f t="shared" si="27"/>
        <v>279350</v>
      </c>
      <c r="O407" s="8">
        <f t="shared" si="27"/>
        <v>288194</v>
      </c>
      <c r="P407" s="6"/>
      <c r="Q407" s="9" t="s">
        <v>14</v>
      </c>
    </row>
    <row r="408" spans="1:17">
      <c r="B408" s="8">
        <f t="shared" si="27"/>
        <v>83814</v>
      </c>
      <c r="C408" s="8">
        <f t="shared" si="27"/>
        <v>117395</v>
      </c>
      <c r="D408" s="8">
        <f t="shared" si="27"/>
        <v>128523</v>
      </c>
      <c r="E408" s="8">
        <f t="shared" si="27"/>
        <v>126916.22</v>
      </c>
      <c r="F408" s="8">
        <f t="shared" si="27"/>
        <v>117951.2</v>
      </c>
      <c r="G408" s="8">
        <f t="shared" si="27"/>
        <v>182723.42</v>
      </c>
      <c r="H408" s="8">
        <f t="shared" si="27"/>
        <v>248345.18</v>
      </c>
      <c r="I408" s="8">
        <f t="shared" si="27"/>
        <v>255479.36</v>
      </c>
      <c r="J408" s="8">
        <f t="shared" si="27"/>
        <v>277645</v>
      </c>
      <c r="K408" s="8">
        <f t="shared" si="27"/>
        <v>286324.06</v>
      </c>
      <c r="L408" s="8">
        <f t="shared" si="27"/>
        <v>324739.57</v>
      </c>
      <c r="M408" s="8">
        <f t="shared" si="27"/>
        <v>296966.45</v>
      </c>
      <c r="N408" s="8">
        <f>IFERROR(VLOOKUP($B$404,$4:$126,MATCH($Q408&amp;"/"&amp;N$348,$2:$2,0),FALSE),IFERROR(VLOOKUP($B$404,$4:$126,MATCH($Q407&amp;"/"&amp;N$348,$2:$2,0),FALSE),IFERROR(VLOOKUP($B$404,$4:$126,MATCH($Q406&amp;"/"&amp;N$348,$2:$2,0),FALSE),IFERROR(VLOOKUP($B$404,$4:$126,MATCH($Q405&amp;"/"&amp;N$348,$2:$2,0),FALSE),""))))</f>
        <v>326208.84000000003</v>
      </c>
      <c r="O408" s="8">
        <f>IFERROR(VLOOKUP($B$404,$4:$126,MATCH($Q408&amp;"/"&amp;O$348,$2:$2,0),FALSE),IFERROR(VLOOKUP($B$404,$4:$126,MATCH($Q407&amp;"/"&amp;O$348,$2:$2,0),FALSE),IFERROR(VLOOKUP($B$404,$4:$126,MATCH($Q406&amp;"/"&amp;O$348,$2:$2,0),FALSE),IFERROR(VLOOKUP($B$404,$4:$126,MATCH($Q405&amp;"/"&amp;O$348,$2:$2,0),FALSE),""))))</f>
        <v>301789.86</v>
      </c>
      <c r="P408" s="6"/>
      <c r="Q408" s="9" t="s">
        <v>15</v>
      </c>
    </row>
    <row r="409" spans="1:17">
      <c r="A409" s="84"/>
      <c r="B409" s="12">
        <f t="shared" ref="B409:M409" si="28">+B408/B$402</f>
        <v>8.9690715030209381E-2</v>
      </c>
      <c r="C409" s="12">
        <f t="shared" si="28"/>
        <v>0.11739570437422625</v>
      </c>
      <c r="D409" s="12">
        <f t="shared" si="28"/>
        <v>0.12052643276531935</v>
      </c>
      <c r="E409" s="12">
        <f t="shared" si="28"/>
        <v>0.10783402978501655</v>
      </c>
      <c r="F409" s="12">
        <f t="shared" si="28"/>
        <v>9.4154388285043036E-2</v>
      </c>
      <c r="G409" s="12">
        <f t="shared" si="28"/>
        <v>0.13968765089559768</v>
      </c>
      <c r="H409" s="12">
        <f t="shared" si="28"/>
        <v>0.15438935688805491</v>
      </c>
      <c r="I409" s="12">
        <f t="shared" si="28"/>
        <v>0.13615792051735365</v>
      </c>
      <c r="J409" s="12">
        <f t="shared" si="28"/>
        <v>0.12116992068933463</v>
      </c>
      <c r="K409" s="12">
        <f t="shared" si="28"/>
        <v>0.11565121550179966</v>
      </c>
      <c r="L409" s="12">
        <f t="shared" si="28"/>
        <v>0.13498704922375734</v>
      </c>
      <c r="M409" s="12">
        <f t="shared" si="28"/>
        <v>0.11572539112343255</v>
      </c>
      <c r="N409" s="12">
        <f>+N408/N$402</f>
        <v>0.12288805117908286</v>
      </c>
      <c r="O409" s="12">
        <f>+O408/O$402</f>
        <v>0.1083613236063007</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f t="shared" ref="B411:O414" si="29">IFERROR(VLOOKUP($B$410,$4:$126,MATCH($Q411&amp;"/"&amp;B$348,$2:$2,0),FALSE),"")</f>
        <v>633911</v>
      </c>
      <c r="C411" s="8">
        <f t="shared" si="29"/>
        <v>630611</v>
      </c>
      <c r="D411" s="8">
        <f t="shared" si="29"/>
        <v>662581</v>
      </c>
      <c r="E411" s="8">
        <f t="shared" si="29"/>
        <v>701062.49</v>
      </c>
      <c r="F411" s="8">
        <f t="shared" si="29"/>
        <v>720657.27</v>
      </c>
      <c r="G411" s="8">
        <f t="shared" si="29"/>
        <v>562967.65</v>
      </c>
      <c r="H411" s="8">
        <f t="shared" si="29"/>
        <v>566463.75</v>
      </c>
      <c r="I411" s="8">
        <f t="shared" si="29"/>
        <v>695342.16</v>
      </c>
      <c r="J411" s="8">
        <f t="shared" si="29"/>
        <v>909063.17</v>
      </c>
      <c r="K411" s="8">
        <f t="shared" si="29"/>
        <v>941039</v>
      </c>
      <c r="L411" s="8">
        <f t="shared" si="29"/>
        <v>1096822</v>
      </c>
      <c r="M411" s="8">
        <f t="shared" si="29"/>
        <v>904226</v>
      </c>
      <c r="N411" s="8">
        <f t="shared" si="29"/>
        <v>822639</v>
      </c>
      <c r="O411" s="8">
        <f t="shared" si="29"/>
        <v>910752</v>
      </c>
      <c r="P411" s="6"/>
      <c r="Q411" s="9" t="s">
        <v>12</v>
      </c>
    </row>
    <row r="412" spans="1:17">
      <c r="B412" s="8">
        <f t="shared" si="29"/>
        <v>659328</v>
      </c>
      <c r="C412" s="8">
        <f t="shared" si="29"/>
        <v>618279</v>
      </c>
      <c r="D412" s="8">
        <f t="shared" si="29"/>
        <v>684460</v>
      </c>
      <c r="E412" s="8">
        <f t="shared" si="29"/>
        <v>706348.04</v>
      </c>
      <c r="F412" s="8">
        <f t="shared" si="29"/>
        <v>581141.9</v>
      </c>
      <c r="G412" s="8">
        <f t="shared" si="29"/>
        <v>584545.24</v>
      </c>
      <c r="H412" s="8">
        <f t="shared" si="29"/>
        <v>660103.39</v>
      </c>
      <c r="I412" s="8">
        <f t="shared" si="29"/>
        <v>790659.22</v>
      </c>
      <c r="J412" s="8">
        <f t="shared" si="29"/>
        <v>903361</v>
      </c>
      <c r="K412" s="8">
        <f t="shared" si="29"/>
        <v>1037094</v>
      </c>
      <c r="L412" s="8">
        <f t="shared" si="29"/>
        <v>951074</v>
      </c>
      <c r="M412" s="8">
        <f t="shared" si="29"/>
        <v>931603</v>
      </c>
      <c r="N412" s="8">
        <f t="shared" si="29"/>
        <v>913261</v>
      </c>
      <c r="O412" s="8">
        <f t="shared" si="29"/>
        <v>1024831</v>
      </c>
      <c r="P412" s="6"/>
      <c r="Q412" s="9" t="s">
        <v>13</v>
      </c>
    </row>
    <row r="413" spans="1:17">
      <c r="B413" s="8">
        <f t="shared" si="29"/>
        <v>654746</v>
      </c>
      <c r="C413" s="8">
        <f t="shared" si="29"/>
        <v>632805</v>
      </c>
      <c r="D413" s="8">
        <f t="shared" si="29"/>
        <v>699283.22</v>
      </c>
      <c r="E413" s="8">
        <f t="shared" si="29"/>
        <v>715669.04</v>
      </c>
      <c r="F413" s="8">
        <f t="shared" si="29"/>
        <v>525242.97</v>
      </c>
      <c r="G413" s="8">
        <f t="shared" si="29"/>
        <v>538594.07999999996</v>
      </c>
      <c r="H413" s="8">
        <f t="shared" si="29"/>
        <v>640195.88</v>
      </c>
      <c r="I413" s="8">
        <f t="shared" si="29"/>
        <v>850142.3</v>
      </c>
      <c r="J413" s="8">
        <f t="shared" si="29"/>
        <v>884381</v>
      </c>
      <c r="K413" s="8">
        <f t="shared" si="29"/>
        <v>1022841</v>
      </c>
      <c r="L413" s="8">
        <f t="shared" si="29"/>
        <v>832413</v>
      </c>
      <c r="M413" s="8">
        <f t="shared" si="29"/>
        <v>991464</v>
      </c>
      <c r="N413" s="8">
        <f t="shared" si="29"/>
        <v>860505</v>
      </c>
      <c r="O413" s="8">
        <f t="shared" si="29"/>
        <v>993663</v>
      </c>
      <c r="P413" s="6"/>
      <c r="Q413" s="9" t="s">
        <v>14</v>
      </c>
    </row>
    <row r="414" spans="1:17">
      <c r="B414" s="8">
        <f t="shared" si="29"/>
        <v>651727</v>
      </c>
      <c r="C414" s="8">
        <f t="shared" si="29"/>
        <v>680406</v>
      </c>
      <c r="D414" s="8">
        <f t="shared" si="29"/>
        <v>711320</v>
      </c>
      <c r="E414" s="8">
        <f t="shared" si="29"/>
        <v>756483.93</v>
      </c>
      <c r="F414" s="8">
        <f t="shared" si="29"/>
        <v>566685.88</v>
      </c>
      <c r="G414" s="8">
        <f t="shared" si="29"/>
        <v>566652.21</v>
      </c>
      <c r="H414" s="8">
        <f t="shared" si="29"/>
        <v>735742.34</v>
      </c>
      <c r="I414" s="8">
        <f t="shared" si="29"/>
        <v>898199.9</v>
      </c>
      <c r="J414" s="8">
        <f t="shared" si="29"/>
        <v>951988</v>
      </c>
      <c r="K414" s="8">
        <f t="shared" si="29"/>
        <v>1056928.74</v>
      </c>
      <c r="L414" s="8">
        <f t="shared" si="29"/>
        <v>899932.11</v>
      </c>
      <c r="M414" s="8">
        <f t="shared" si="29"/>
        <v>946737.72</v>
      </c>
      <c r="N414" s="8">
        <f>IFERROR(VLOOKUP($B$410,$4:$126,MATCH($Q414&amp;"/"&amp;N$348,$2:$2,0),FALSE),IFERROR(VLOOKUP($B$410,$4:$126,MATCH($Q413&amp;"/"&amp;N$348,$2:$2,0),FALSE),IFERROR(VLOOKUP($B$410,$4:$126,MATCH($Q412&amp;"/"&amp;N$348,$2:$2,0),FALSE),IFERROR(VLOOKUP($B$410,$4:$126,MATCH($Q411&amp;"/"&amp;N$348,$2:$2,0),FALSE),""))))</f>
        <v>908784.84</v>
      </c>
      <c r="O414" s="8">
        <f>IFERROR(VLOOKUP($B$410,$4:$126,MATCH($Q414&amp;"/"&amp;O$348,$2:$2,0),FALSE),IFERROR(VLOOKUP($B$410,$4:$126,MATCH($Q413&amp;"/"&amp;O$348,$2:$2,0),FALSE),IFERROR(VLOOKUP($B$410,$4:$126,MATCH($Q412&amp;"/"&amp;O$348,$2:$2,0),FALSE),IFERROR(VLOOKUP($B$410,$4:$126,MATCH($Q411&amp;"/"&amp;O$348,$2:$2,0),FALSE),""))))</f>
        <v>966982.19</v>
      </c>
      <c r="P414" s="6"/>
      <c r="Q414" s="9" t="s">
        <v>15</v>
      </c>
    </row>
    <row r="415" spans="1:17">
      <c r="B415" s="12">
        <f t="shared" ref="B415:M415" si="30">+B414/B$402</f>
        <v>0.69742358835628016</v>
      </c>
      <c r="C415" s="12">
        <f t="shared" si="30"/>
        <v>0.68041008246049473</v>
      </c>
      <c r="D415" s="12">
        <f t="shared" si="30"/>
        <v>0.6670624102660766</v>
      </c>
      <c r="E415" s="12">
        <f t="shared" si="30"/>
        <v>0.64274456519037815</v>
      </c>
      <c r="F415" s="12">
        <f t="shared" si="30"/>
        <v>0.45235624886538933</v>
      </c>
      <c r="G415" s="12">
        <f t="shared" si="30"/>
        <v>0.43319195804073113</v>
      </c>
      <c r="H415" s="12">
        <f t="shared" si="30"/>
        <v>0.45739074423716469</v>
      </c>
      <c r="I415" s="12">
        <f t="shared" si="30"/>
        <v>0.47869632440325122</v>
      </c>
      <c r="J415" s="12">
        <f t="shared" si="30"/>
        <v>0.41546691082929027</v>
      </c>
      <c r="K415" s="12">
        <f t="shared" si="30"/>
        <v>0.4269117079430404</v>
      </c>
      <c r="L415" s="12">
        <f t="shared" si="30"/>
        <v>0.37408185282320172</v>
      </c>
      <c r="M415" s="12">
        <f t="shared" si="30"/>
        <v>0.36893592841314826</v>
      </c>
      <c r="N415" s="12">
        <f>+N414/N$402</f>
        <v>0.342353683390967</v>
      </c>
      <c r="O415" s="12">
        <f>+O414/O$402</f>
        <v>0.34720672858961976</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f t="shared" ref="B417:O420" si="31">IFERROR(VLOOKUP($B$416,$4:$126,MATCH($Q417&amp;"/"&amp;B$348,$2:$2,0),FALSE),"")</f>
        <v>75758</v>
      </c>
      <c r="C417" s="8">
        <f t="shared" si="31"/>
        <v>84669</v>
      </c>
      <c r="D417" s="8">
        <f t="shared" si="31"/>
        <v>520072</v>
      </c>
      <c r="E417" s="8">
        <f t="shared" si="31"/>
        <v>527914.65999999992</v>
      </c>
      <c r="F417" s="8">
        <f t="shared" si="31"/>
        <v>471297.13</v>
      </c>
      <c r="G417" s="8">
        <f t="shared" si="31"/>
        <v>341066.89</v>
      </c>
      <c r="H417" s="8">
        <f t="shared" si="31"/>
        <v>361936.59</v>
      </c>
      <c r="I417" s="8">
        <f t="shared" si="31"/>
        <v>434924.01</v>
      </c>
      <c r="J417" s="8">
        <f t="shared" si="31"/>
        <v>627015.93999999994</v>
      </c>
      <c r="K417" s="8">
        <f t="shared" si="31"/>
        <v>647982</v>
      </c>
      <c r="L417" s="8">
        <f t="shared" si="31"/>
        <v>755345</v>
      </c>
      <c r="M417" s="8">
        <f t="shared" si="31"/>
        <v>565878</v>
      </c>
      <c r="N417" s="8">
        <f t="shared" si="31"/>
        <v>475273</v>
      </c>
      <c r="O417" s="8">
        <f t="shared" si="31"/>
        <v>586929</v>
      </c>
      <c r="P417" s="6"/>
      <c r="Q417" s="9" t="s">
        <v>12</v>
      </c>
    </row>
    <row r="418" spans="2:17">
      <c r="B418" s="8">
        <f t="shared" si="31"/>
        <v>75136</v>
      </c>
      <c r="C418" s="8">
        <f t="shared" si="31"/>
        <v>495716</v>
      </c>
      <c r="D418" s="8">
        <f t="shared" si="31"/>
        <v>530369</v>
      </c>
      <c r="E418" s="8">
        <f t="shared" si="31"/>
        <v>548305.93000000005</v>
      </c>
      <c r="F418" s="8">
        <f t="shared" si="31"/>
        <v>345581.43</v>
      </c>
      <c r="G418" s="8">
        <f t="shared" si="31"/>
        <v>380241.97</v>
      </c>
      <c r="H418" s="8">
        <f t="shared" si="31"/>
        <v>418632.88</v>
      </c>
      <c r="I418" s="8">
        <f t="shared" si="31"/>
        <v>510330.94</v>
      </c>
      <c r="J418" s="8">
        <f t="shared" si="31"/>
        <v>596780</v>
      </c>
      <c r="K418" s="8">
        <f t="shared" si="31"/>
        <v>720820</v>
      </c>
      <c r="L418" s="8">
        <f t="shared" si="31"/>
        <v>592339</v>
      </c>
      <c r="M418" s="8">
        <f t="shared" si="31"/>
        <v>602299</v>
      </c>
      <c r="N418" s="8">
        <f t="shared" si="31"/>
        <v>558924</v>
      </c>
      <c r="O418" s="8">
        <f t="shared" si="31"/>
        <v>673322</v>
      </c>
      <c r="P418" s="6"/>
      <c r="Q418" s="9" t="s">
        <v>13</v>
      </c>
    </row>
    <row r="419" spans="2:17">
      <c r="B419" s="8">
        <f t="shared" si="31"/>
        <v>78773</v>
      </c>
      <c r="C419" s="8">
        <f t="shared" si="31"/>
        <v>499713</v>
      </c>
      <c r="D419" s="8">
        <f t="shared" si="31"/>
        <v>525502.21</v>
      </c>
      <c r="E419" s="8">
        <f t="shared" si="31"/>
        <v>541820.4</v>
      </c>
      <c r="F419" s="8">
        <f t="shared" si="31"/>
        <v>303755.68</v>
      </c>
      <c r="G419" s="8">
        <f t="shared" si="31"/>
        <v>337863.67</v>
      </c>
      <c r="H419" s="8">
        <f t="shared" si="31"/>
        <v>409003.86</v>
      </c>
      <c r="I419" s="8">
        <f t="shared" si="31"/>
        <v>569115.11</v>
      </c>
      <c r="J419" s="8">
        <f t="shared" si="31"/>
        <v>605589</v>
      </c>
      <c r="K419" s="8">
        <f t="shared" si="31"/>
        <v>706921</v>
      </c>
      <c r="L419" s="8">
        <f t="shared" si="31"/>
        <v>498242</v>
      </c>
      <c r="M419" s="8">
        <f t="shared" si="31"/>
        <v>653773</v>
      </c>
      <c r="N419" s="8">
        <f t="shared" si="31"/>
        <v>545113</v>
      </c>
      <c r="O419" s="8">
        <f t="shared" si="31"/>
        <v>663352</v>
      </c>
      <c r="P419" s="6"/>
      <c r="Q419" s="9" t="s">
        <v>14</v>
      </c>
    </row>
    <row r="420" spans="2:17">
      <c r="B420" s="8">
        <f t="shared" si="31"/>
        <v>90877</v>
      </c>
      <c r="C420" s="8">
        <f t="shared" si="31"/>
        <v>506122</v>
      </c>
      <c r="D420" s="8">
        <f t="shared" si="31"/>
        <v>526782</v>
      </c>
      <c r="E420" s="8">
        <f t="shared" si="31"/>
        <v>538424.18999999994</v>
      </c>
      <c r="F420" s="8">
        <f t="shared" si="31"/>
        <v>346160.31</v>
      </c>
      <c r="G420" s="8">
        <f t="shared" si="31"/>
        <v>355482.05</v>
      </c>
      <c r="H420" s="8">
        <f t="shared" si="31"/>
        <v>456482.63</v>
      </c>
      <c r="I420" s="8">
        <f t="shared" si="31"/>
        <v>604911.98</v>
      </c>
      <c r="J420" s="8">
        <f t="shared" si="31"/>
        <v>638022</v>
      </c>
      <c r="K420" s="8">
        <f t="shared" si="31"/>
        <v>740018.08</v>
      </c>
      <c r="L420" s="8">
        <f t="shared" si="31"/>
        <v>537526.51</v>
      </c>
      <c r="M420" s="8">
        <f t="shared" si="31"/>
        <v>609661.73</v>
      </c>
      <c r="N420" s="8">
        <f>IFERROR(VLOOKUP($B$416,$4:$126,MATCH($Q420&amp;"/"&amp;N$348,$2:$2,0),FALSE),IFERROR(VLOOKUP($B$416,$4:$126,MATCH($Q419&amp;"/"&amp;N$348,$2:$2,0),FALSE),IFERROR(VLOOKUP($B$416,$4:$126,MATCH($Q418&amp;"/"&amp;N$348,$2:$2,0),FALSE),IFERROR(VLOOKUP($B$416,$4:$126,MATCH($Q417&amp;"/"&amp;N$348,$2:$2,0),FALSE),""))))</f>
        <v>533990.37</v>
      </c>
      <c r="O420" s="8">
        <f>IFERROR(VLOOKUP($B$416,$4:$126,MATCH($Q420&amp;"/"&amp;O$348,$2:$2,0),FALSE),IFERROR(VLOOKUP($B$416,$4:$126,MATCH($Q419&amp;"/"&amp;O$348,$2:$2,0),FALSE),IFERROR(VLOOKUP($B$416,$4:$126,MATCH($Q418&amp;"/"&amp;O$348,$2:$2,0),FALSE),IFERROR(VLOOKUP($B$416,$4:$126,MATCH($Q417&amp;"/"&amp;O$348,$2:$2,0),FALSE),""))))</f>
        <v>623295.96</v>
      </c>
      <c r="P420" s="6"/>
      <c r="Q420" s="9" t="s">
        <v>15</v>
      </c>
    </row>
    <row r="421" spans="2:17">
      <c r="B421" s="12">
        <f t="shared" ref="B421:M421" si="32">+B420/B$402</f>
        <v>9.7248945400533776E-2</v>
      </c>
      <c r="C421" s="12">
        <f t="shared" si="32"/>
        <v>0.50612503675022047</v>
      </c>
      <c r="D421" s="12">
        <f t="shared" si="32"/>
        <v>0.49400617247481354</v>
      </c>
      <c r="E421" s="12">
        <f t="shared" si="32"/>
        <v>0.4574706853184991</v>
      </c>
      <c r="F421" s="12">
        <f t="shared" si="32"/>
        <v>0.27632200636034959</v>
      </c>
      <c r="G421" s="12">
        <f t="shared" si="32"/>
        <v>0.27175745999090534</v>
      </c>
      <c r="H421" s="12">
        <f t="shared" si="32"/>
        <v>0.28378267569464372</v>
      </c>
      <c r="I421" s="12">
        <f t="shared" si="32"/>
        <v>0.32238830288613146</v>
      </c>
      <c r="J421" s="12">
        <f t="shared" si="32"/>
        <v>0.27844576757388267</v>
      </c>
      <c r="K421" s="12">
        <f t="shared" si="32"/>
        <v>0.29890603830257229</v>
      </c>
      <c r="L421" s="12">
        <f t="shared" si="32"/>
        <v>0.22343786888812009</v>
      </c>
      <c r="M421" s="12">
        <f t="shared" si="32"/>
        <v>0.23758017835765127</v>
      </c>
      <c r="N421" s="12">
        <f>+N420/N$402</f>
        <v>0.20116265370888595</v>
      </c>
      <c r="O421" s="12">
        <f>+O420/O$402</f>
        <v>0.22380200323516455</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f t="shared" ref="B423:O426" si="33">IFERROR(VLOOKUP($B$422,$4:$126,MATCH($Q423&amp;"/"&amp;B$348,$2:$2,0),FALSE),"")</f>
        <v>61975</v>
      </c>
      <c r="C423" s="8">
        <f t="shared" si="33"/>
        <v>44063</v>
      </c>
      <c r="D423" s="8">
        <f t="shared" si="33"/>
        <v>53225</v>
      </c>
      <c r="E423" s="8">
        <f t="shared" si="33"/>
        <v>41575</v>
      </c>
      <c r="F423" s="8">
        <f t="shared" si="33"/>
        <v>39474.199999999997</v>
      </c>
      <c r="G423" s="8">
        <f t="shared" si="33"/>
        <v>28696.400000000001</v>
      </c>
      <c r="H423" s="8">
        <f t="shared" si="33"/>
        <v>116563.93</v>
      </c>
      <c r="I423" s="8">
        <f t="shared" si="33"/>
        <v>170931.7</v>
      </c>
      <c r="J423" s="8">
        <f t="shared" si="33"/>
        <v>183967.7</v>
      </c>
      <c r="K423" s="8">
        <f t="shared" si="33"/>
        <v>422644</v>
      </c>
      <c r="L423" s="8">
        <f t="shared" si="33"/>
        <v>368261</v>
      </c>
      <c r="M423" s="8">
        <f t="shared" si="33"/>
        <v>321865</v>
      </c>
      <c r="N423" s="8">
        <f t="shared" si="33"/>
        <v>396035</v>
      </c>
      <c r="O423" s="8">
        <f t="shared" si="33"/>
        <v>344005</v>
      </c>
      <c r="P423" s="6"/>
      <c r="Q423" s="9" t="s">
        <v>12</v>
      </c>
    </row>
    <row r="424" spans="2:17">
      <c r="B424" s="8">
        <f t="shared" si="33"/>
        <v>54758</v>
      </c>
      <c r="C424" s="8">
        <f t="shared" si="33"/>
        <v>36994</v>
      </c>
      <c r="D424" s="8">
        <f t="shared" si="33"/>
        <v>43875</v>
      </c>
      <c r="E424" s="8">
        <f t="shared" si="33"/>
        <v>38095</v>
      </c>
      <c r="F424" s="8">
        <f t="shared" si="33"/>
        <v>35631.199999999997</v>
      </c>
      <c r="G424" s="8">
        <f t="shared" si="33"/>
        <v>68736.5</v>
      </c>
      <c r="H424" s="8">
        <f t="shared" si="33"/>
        <v>72914.7</v>
      </c>
      <c r="I424" s="8">
        <f t="shared" si="33"/>
        <v>198084</v>
      </c>
      <c r="J424" s="8">
        <f t="shared" si="33"/>
        <v>490196</v>
      </c>
      <c r="K424" s="8">
        <f t="shared" si="33"/>
        <v>425071</v>
      </c>
      <c r="L424" s="8">
        <f t="shared" si="33"/>
        <v>348683</v>
      </c>
      <c r="M424" s="8">
        <f t="shared" si="33"/>
        <v>298443</v>
      </c>
      <c r="N424" s="8">
        <f t="shared" si="33"/>
        <v>374449</v>
      </c>
      <c r="O424" s="8">
        <f t="shared" si="33"/>
        <v>330634</v>
      </c>
      <c r="P424" s="6"/>
      <c r="Q424" s="9" t="s">
        <v>13</v>
      </c>
    </row>
    <row r="425" spans="2:17">
      <c r="B425" s="8">
        <f t="shared" si="33"/>
        <v>47965</v>
      </c>
      <c r="C425" s="8">
        <f t="shared" si="33"/>
        <v>26488</v>
      </c>
      <c r="D425" s="8">
        <f t="shared" si="33"/>
        <v>41400</v>
      </c>
      <c r="E425" s="8">
        <f t="shared" si="33"/>
        <v>34615</v>
      </c>
      <c r="F425" s="8">
        <f t="shared" si="33"/>
        <v>70545.600000000006</v>
      </c>
      <c r="G425" s="8">
        <f t="shared" si="33"/>
        <v>64402.400000000001</v>
      </c>
      <c r="H425" s="8">
        <f t="shared" si="33"/>
        <v>110748.7</v>
      </c>
      <c r="I425" s="8">
        <f t="shared" si="33"/>
        <v>188661</v>
      </c>
      <c r="J425" s="8">
        <f t="shared" si="33"/>
        <v>465108</v>
      </c>
      <c r="K425" s="8">
        <f t="shared" si="33"/>
        <v>402577</v>
      </c>
      <c r="L425" s="8">
        <f t="shared" si="33"/>
        <v>357668</v>
      </c>
      <c r="M425" s="8">
        <f t="shared" si="33"/>
        <v>277691</v>
      </c>
      <c r="N425" s="8">
        <f t="shared" si="33"/>
        <v>346552</v>
      </c>
      <c r="O425" s="8">
        <f t="shared" si="33"/>
        <v>333534</v>
      </c>
      <c r="P425" s="6"/>
      <c r="Q425" s="9" t="s">
        <v>14</v>
      </c>
    </row>
    <row r="426" spans="2:17">
      <c r="B426" s="8">
        <f t="shared" si="33"/>
        <v>56827</v>
      </c>
      <c r="C426" s="8">
        <f t="shared" si="33"/>
        <v>60368</v>
      </c>
      <c r="D426" s="8">
        <f t="shared" si="33"/>
        <v>51251</v>
      </c>
      <c r="E426" s="8">
        <f t="shared" si="33"/>
        <v>41285</v>
      </c>
      <c r="F426" s="8">
        <f t="shared" si="33"/>
        <v>62979.4</v>
      </c>
      <c r="G426" s="8">
        <f t="shared" si="33"/>
        <v>77648.7</v>
      </c>
      <c r="H426" s="8">
        <f t="shared" si="33"/>
        <v>150088.70000000001</v>
      </c>
      <c r="I426" s="8">
        <f t="shared" si="33"/>
        <v>200597.92</v>
      </c>
      <c r="J426" s="8">
        <f t="shared" si="33"/>
        <v>443270</v>
      </c>
      <c r="K426" s="8">
        <f t="shared" si="33"/>
        <v>378798.72</v>
      </c>
      <c r="L426" s="8">
        <f t="shared" si="33"/>
        <v>334709.82</v>
      </c>
      <c r="M426" s="8">
        <f t="shared" si="33"/>
        <v>411312.35</v>
      </c>
      <c r="N426" s="8">
        <f>IFERROR(VLOOKUP($B$422,$4:$126,MATCH($Q426&amp;"/"&amp;N$348,$2:$2,0),FALSE),IFERROR(VLOOKUP($B$422,$4:$126,MATCH($Q425&amp;"/"&amp;N$348,$2:$2,0),FALSE),IFERROR(VLOOKUP($B$422,$4:$126,MATCH($Q424&amp;"/"&amp;N$348,$2:$2,0),FALSE),IFERROR(VLOOKUP($B$422,$4:$126,MATCH($Q423&amp;"/"&amp;N$348,$2:$2,0),FALSE),""))))</f>
        <v>377672.31</v>
      </c>
      <c r="O426" s="8">
        <f>IFERROR(VLOOKUP($B$422,$4:$126,MATCH($Q426&amp;"/"&amp;O$348,$2:$2,0),FALSE),IFERROR(VLOOKUP($B$422,$4:$126,MATCH($Q425&amp;"/"&amp;O$348,$2:$2,0),FALSE),IFERROR(VLOOKUP($B$422,$4:$126,MATCH($Q424&amp;"/"&amp;O$348,$2:$2,0),FALSE),IFERROR(VLOOKUP($B$422,$4:$126,MATCH($Q423&amp;"/"&amp;O$348,$2:$2,0),FALSE),""))))</f>
        <v>371100.05</v>
      </c>
      <c r="P426" s="6"/>
      <c r="Q426" s="9" t="s">
        <v>15</v>
      </c>
    </row>
    <row r="427" spans="2:17">
      <c r="B427" s="12">
        <f t="shared" ref="B427:M427" si="34">+B426/B$402</f>
        <v>6.0811490479176611E-2</v>
      </c>
      <c r="C427" s="12">
        <f t="shared" si="34"/>
        <v>6.0368362210173263E-2</v>
      </c>
      <c r="D427" s="12">
        <f t="shared" si="34"/>
        <v>4.8062216145401078E-2</v>
      </c>
      <c r="E427" s="12">
        <f t="shared" si="34"/>
        <v>3.5077690776438256E-2</v>
      </c>
      <c r="F427" s="12">
        <f t="shared" si="34"/>
        <v>5.0273222159325552E-2</v>
      </c>
      <c r="G427" s="12">
        <f t="shared" si="34"/>
        <v>5.9360559790841226E-2</v>
      </c>
      <c r="H427" s="12">
        <f t="shared" si="34"/>
        <v>9.3306010083079566E-2</v>
      </c>
      <c r="I427" s="12">
        <f t="shared" si="34"/>
        <v>0.10690881504989862</v>
      </c>
      <c r="J427" s="12">
        <f t="shared" si="34"/>
        <v>0.19345203675182826</v>
      </c>
      <c r="K427" s="12">
        <f t="shared" si="34"/>
        <v>0.15300332217462223</v>
      </c>
      <c r="L427" s="12">
        <f t="shared" si="34"/>
        <v>0.13913146139848298</v>
      </c>
      <c r="M427" s="12">
        <f t="shared" si="34"/>
        <v>0.16028505098016352</v>
      </c>
      <c r="N427" s="12">
        <f>+N426/N$402</f>
        <v>0.14227515771860272</v>
      </c>
      <c r="O427" s="12">
        <f>+O426/O$402</f>
        <v>0.13324799119614017</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f t="shared" ref="B429:O432" si="35">IFERROR(VLOOKUP($B$428,$4:$126,MATCH($Q429&amp;"/"&amp;B$348,$2:$2,0),FALSE),"")</f>
        <v>137733</v>
      </c>
      <c r="C429" s="8">
        <f t="shared" si="35"/>
        <v>128732</v>
      </c>
      <c r="D429" s="8">
        <f t="shared" si="35"/>
        <v>573297</v>
      </c>
      <c r="E429" s="8">
        <f t="shared" si="35"/>
        <v>569489.65999999992</v>
      </c>
      <c r="F429" s="8">
        <f t="shared" si="35"/>
        <v>510771.33</v>
      </c>
      <c r="G429" s="8">
        <f t="shared" si="35"/>
        <v>369763.29000000004</v>
      </c>
      <c r="H429" s="8">
        <f t="shared" si="35"/>
        <v>478500.52</v>
      </c>
      <c r="I429" s="8">
        <f t="shared" si="35"/>
        <v>605855.71</v>
      </c>
      <c r="J429" s="8">
        <f t="shared" si="35"/>
        <v>810983.6399999999</v>
      </c>
      <c r="K429" s="8">
        <f t="shared" si="35"/>
        <v>1070626</v>
      </c>
      <c r="L429" s="8">
        <f t="shared" si="35"/>
        <v>1123606</v>
      </c>
      <c r="M429" s="8">
        <f t="shared" si="35"/>
        <v>887743</v>
      </c>
      <c r="N429" s="8">
        <f t="shared" si="35"/>
        <v>871308</v>
      </c>
      <c r="O429" s="8">
        <f t="shared" si="35"/>
        <v>930934</v>
      </c>
      <c r="P429" s="6"/>
      <c r="Q429" s="9" t="s">
        <v>12</v>
      </c>
    </row>
    <row r="430" spans="2:17">
      <c r="B430" s="8">
        <f t="shared" si="35"/>
        <v>129894</v>
      </c>
      <c r="C430" s="8">
        <f t="shared" si="35"/>
        <v>532710</v>
      </c>
      <c r="D430" s="8">
        <f t="shared" si="35"/>
        <v>574244</v>
      </c>
      <c r="E430" s="8">
        <f t="shared" si="35"/>
        <v>586400.93000000005</v>
      </c>
      <c r="F430" s="8">
        <f t="shared" si="35"/>
        <v>381212.63</v>
      </c>
      <c r="G430" s="8">
        <f t="shared" si="35"/>
        <v>448978.47</v>
      </c>
      <c r="H430" s="8">
        <f t="shared" si="35"/>
        <v>491547.58</v>
      </c>
      <c r="I430" s="8">
        <f t="shared" si="35"/>
        <v>708414.94</v>
      </c>
      <c r="J430" s="8">
        <f t="shared" si="35"/>
        <v>1086976</v>
      </c>
      <c r="K430" s="8">
        <f t="shared" si="35"/>
        <v>1145891</v>
      </c>
      <c r="L430" s="8">
        <f t="shared" si="35"/>
        <v>941022</v>
      </c>
      <c r="M430" s="8">
        <f t="shared" si="35"/>
        <v>900742</v>
      </c>
      <c r="N430" s="8">
        <f t="shared" si="35"/>
        <v>933373</v>
      </c>
      <c r="O430" s="8">
        <f t="shared" si="35"/>
        <v>1003956</v>
      </c>
      <c r="P430" s="6"/>
      <c r="Q430" s="9" t="s">
        <v>13</v>
      </c>
    </row>
    <row r="431" spans="2:17">
      <c r="B431" s="8">
        <f t="shared" si="35"/>
        <v>126738</v>
      </c>
      <c r="C431" s="8">
        <f t="shared" si="35"/>
        <v>526201</v>
      </c>
      <c r="D431" s="8">
        <f t="shared" si="35"/>
        <v>566902.21</v>
      </c>
      <c r="E431" s="8">
        <f t="shared" si="35"/>
        <v>576435.4</v>
      </c>
      <c r="F431" s="8">
        <f t="shared" si="35"/>
        <v>374301.28</v>
      </c>
      <c r="G431" s="8">
        <f t="shared" si="35"/>
        <v>402266.07</v>
      </c>
      <c r="H431" s="8">
        <f t="shared" si="35"/>
        <v>519752.56</v>
      </c>
      <c r="I431" s="8">
        <f t="shared" si="35"/>
        <v>757776.11</v>
      </c>
      <c r="J431" s="8">
        <f t="shared" si="35"/>
        <v>1070697</v>
      </c>
      <c r="K431" s="8">
        <f t="shared" si="35"/>
        <v>1109498</v>
      </c>
      <c r="L431" s="8">
        <f t="shared" si="35"/>
        <v>855910</v>
      </c>
      <c r="M431" s="8">
        <f t="shared" si="35"/>
        <v>931464</v>
      </c>
      <c r="N431" s="8">
        <f t="shared" si="35"/>
        <v>891665</v>
      </c>
      <c r="O431" s="8">
        <f t="shared" si="35"/>
        <v>996886</v>
      </c>
      <c r="P431" s="6"/>
      <c r="Q431" s="9" t="s">
        <v>14</v>
      </c>
    </row>
    <row r="432" spans="2:17">
      <c r="B432" s="8">
        <f t="shared" si="35"/>
        <v>147704</v>
      </c>
      <c r="C432" s="8">
        <f t="shared" si="35"/>
        <v>566490</v>
      </c>
      <c r="D432" s="8">
        <f t="shared" si="35"/>
        <v>578033</v>
      </c>
      <c r="E432" s="8">
        <f t="shared" si="35"/>
        <v>579709.18999999994</v>
      </c>
      <c r="F432" s="8">
        <f t="shared" si="35"/>
        <v>409139.71</v>
      </c>
      <c r="G432" s="8">
        <f t="shared" si="35"/>
        <v>433130.75</v>
      </c>
      <c r="H432" s="8">
        <f t="shared" si="35"/>
        <v>606571.33000000007</v>
      </c>
      <c r="I432" s="8">
        <f t="shared" si="35"/>
        <v>805509.9</v>
      </c>
      <c r="J432" s="8">
        <f t="shared" si="35"/>
        <v>1081292</v>
      </c>
      <c r="K432" s="8">
        <f t="shared" si="35"/>
        <v>1118816.7999999998</v>
      </c>
      <c r="L432" s="8">
        <f t="shared" si="35"/>
        <v>872236.33000000007</v>
      </c>
      <c r="M432" s="8">
        <f t="shared" si="35"/>
        <v>1020974.08</v>
      </c>
      <c r="N432" s="8">
        <f>IFERROR(VLOOKUP($B$428,$4:$126,MATCH($Q432&amp;"/"&amp;N$348,$2:$2,0),FALSE),IFERROR(VLOOKUP($B$428,$4:$126,MATCH($Q431&amp;"/"&amp;N$348,$2:$2,0),FALSE),IFERROR(VLOOKUP($B$428,$4:$126,MATCH($Q430&amp;"/"&amp;N$348,$2:$2,0),FALSE),IFERROR(VLOOKUP($B$428,$4:$126,MATCH($Q429&amp;"/"&amp;N$348,$2:$2,0),FALSE),""))))</f>
        <v>911662.67999999993</v>
      </c>
      <c r="O432" s="8">
        <f>IFERROR(VLOOKUP($B$428,$4:$126,MATCH($Q432&amp;"/"&amp;O$348,$2:$2,0),FALSE),IFERROR(VLOOKUP($B$428,$4:$126,MATCH($Q431&amp;"/"&amp;O$348,$2:$2,0),FALSE),IFERROR(VLOOKUP($B$428,$4:$126,MATCH($Q430&amp;"/"&amp;O$348,$2:$2,0),FALSE),IFERROR(VLOOKUP($B$428,$4:$126,MATCH($Q429&amp;"/"&amp;O$348,$2:$2,0),FALSE),""))))</f>
        <v>994396.01</v>
      </c>
      <c r="P432" s="6"/>
      <c r="Q432" s="9" t="s">
        <v>15</v>
      </c>
    </row>
    <row r="433" spans="1:17" s="87" customFormat="1">
      <c r="A433" s="86"/>
      <c r="B433" s="13">
        <f t="shared" ref="B433:O433" si="36">+B432/B$457</f>
        <v>0.69407165144167515</v>
      </c>
      <c r="C433" s="13">
        <f t="shared" si="36"/>
        <v>2.3131765599415264</v>
      </c>
      <c r="D433" s="13">
        <f t="shared" si="36"/>
        <v>1.9628805835331191</v>
      </c>
      <c r="E433" s="13">
        <f t="shared" si="36"/>
        <v>1.7592740907706095</v>
      </c>
      <c r="F433" s="13">
        <f t="shared" si="36"/>
        <v>0.70107159299038257</v>
      </c>
      <c r="G433" s="13">
        <f t="shared" si="36"/>
        <v>0.70894056918599324</v>
      </c>
      <c r="H433" s="13">
        <f t="shared" si="36"/>
        <v>0.91459330330754196</v>
      </c>
      <c r="I433" s="13">
        <f t="shared" si="36"/>
        <v>1.1510951839412493</v>
      </c>
      <c r="J433" s="13">
        <f t="shared" si="36"/>
        <v>1.3152083878148015</v>
      </c>
      <c r="K433" s="13">
        <f t="shared" si="36"/>
        <v>1.1944955720304071</v>
      </c>
      <c r="L433" s="13">
        <f t="shared" si="36"/>
        <v>0.8254030985091193</v>
      </c>
      <c r="M433" s="13">
        <f t="shared" si="36"/>
        <v>0.9418718313476353</v>
      </c>
      <c r="N433" s="13">
        <f t="shared" si="36"/>
        <v>0.796831632075792</v>
      </c>
      <c r="O433" s="13">
        <f t="shared" si="36"/>
        <v>0.81363165282675909</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f t="shared" ref="B435:O438" si="37">IFERROR(VLOOKUP($B$434,$4:$126,MATCH($Q435&amp;"/"&amp;B$348,$2:$2,0),FALSE),"")</f>
        <v>72057</v>
      </c>
      <c r="C435" s="8">
        <f t="shared" si="37"/>
        <v>51607</v>
      </c>
      <c r="D435" s="8">
        <f t="shared" si="37"/>
        <v>61538</v>
      </c>
      <c r="E435" s="8">
        <f t="shared" si="37"/>
        <v>83683.44</v>
      </c>
      <c r="F435" s="8">
        <f t="shared" si="37"/>
        <v>82129.429999999993</v>
      </c>
      <c r="G435" s="8">
        <f t="shared" si="37"/>
        <v>90341.52</v>
      </c>
      <c r="H435" s="8">
        <f t="shared" si="37"/>
        <v>132060.26</v>
      </c>
      <c r="I435" s="8">
        <f t="shared" si="37"/>
        <v>230727.06</v>
      </c>
      <c r="J435" s="8">
        <f t="shared" si="37"/>
        <v>263022.84000000003</v>
      </c>
      <c r="K435" s="8">
        <f t="shared" si="37"/>
        <v>496385</v>
      </c>
      <c r="L435" s="8">
        <f t="shared" si="37"/>
        <v>473296</v>
      </c>
      <c r="M435" s="8">
        <f t="shared" si="37"/>
        <v>438143</v>
      </c>
      <c r="N435" s="8">
        <f t="shared" si="37"/>
        <v>625109</v>
      </c>
      <c r="O435" s="8">
        <f t="shared" si="37"/>
        <v>568813</v>
      </c>
      <c r="P435" s="6"/>
      <c r="Q435" s="9" t="s">
        <v>12</v>
      </c>
    </row>
    <row r="436" spans="1:17">
      <c r="B436" s="8">
        <f t="shared" si="37"/>
        <v>63624</v>
      </c>
      <c r="C436" s="8">
        <f t="shared" si="37"/>
        <v>46096</v>
      </c>
      <c r="D436" s="8">
        <f t="shared" si="37"/>
        <v>51150</v>
      </c>
      <c r="E436" s="8">
        <f t="shared" si="37"/>
        <v>80704.39</v>
      </c>
      <c r="F436" s="8">
        <f t="shared" si="37"/>
        <v>78289.070000000007</v>
      </c>
      <c r="G436" s="8">
        <f t="shared" si="37"/>
        <v>118970.4</v>
      </c>
      <c r="H436" s="8">
        <f t="shared" si="37"/>
        <v>129192.7</v>
      </c>
      <c r="I436" s="8">
        <f t="shared" si="37"/>
        <v>259671.83</v>
      </c>
      <c r="J436" s="8">
        <f t="shared" si="37"/>
        <v>574049</v>
      </c>
      <c r="K436" s="8">
        <f t="shared" si="37"/>
        <v>500761</v>
      </c>
      <c r="L436" s="8">
        <f t="shared" si="37"/>
        <v>455417</v>
      </c>
      <c r="M436" s="8">
        <f t="shared" si="37"/>
        <v>428120</v>
      </c>
      <c r="N436" s="8">
        <f t="shared" si="37"/>
        <v>599723</v>
      </c>
      <c r="O436" s="8">
        <f t="shared" si="37"/>
        <v>551928</v>
      </c>
      <c r="P436" s="6"/>
      <c r="Q436" s="9" t="s">
        <v>13</v>
      </c>
    </row>
    <row r="437" spans="1:17">
      <c r="B437" s="8">
        <f t="shared" si="37"/>
        <v>55809</v>
      </c>
      <c r="C437" s="8">
        <f t="shared" si="37"/>
        <v>36071</v>
      </c>
      <c r="D437" s="8">
        <f t="shared" si="37"/>
        <v>49002.28</v>
      </c>
      <c r="E437" s="8">
        <f t="shared" si="37"/>
        <v>77647.11</v>
      </c>
      <c r="F437" s="8">
        <f t="shared" si="37"/>
        <v>113234.6</v>
      </c>
      <c r="G437" s="8">
        <f t="shared" si="37"/>
        <v>115153.24</v>
      </c>
      <c r="H437" s="8">
        <f t="shared" si="37"/>
        <v>168703.28</v>
      </c>
      <c r="I437" s="8">
        <f t="shared" si="37"/>
        <v>250394.97</v>
      </c>
      <c r="J437" s="8">
        <f t="shared" si="37"/>
        <v>545440</v>
      </c>
      <c r="K437" s="8">
        <f t="shared" si="37"/>
        <v>480485</v>
      </c>
      <c r="L437" s="8">
        <f t="shared" si="37"/>
        <v>465388</v>
      </c>
      <c r="M437" s="8">
        <f t="shared" si="37"/>
        <v>407304</v>
      </c>
      <c r="N437" s="8">
        <f t="shared" si="37"/>
        <v>574117</v>
      </c>
      <c r="O437" s="8">
        <f t="shared" si="37"/>
        <v>550262</v>
      </c>
      <c r="P437" s="6"/>
      <c r="Q437" s="9" t="s">
        <v>14</v>
      </c>
    </row>
    <row r="438" spans="1:17">
      <c r="B438" s="8">
        <f t="shared" si="37"/>
        <v>64749</v>
      </c>
      <c r="C438" s="8">
        <f t="shared" si="37"/>
        <v>69219</v>
      </c>
      <c r="D438" s="8">
        <f t="shared" si="37"/>
        <v>53425</v>
      </c>
      <c r="E438" s="8">
        <f t="shared" si="37"/>
        <v>84030.56</v>
      </c>
      <c r="F438" s="8">
        <f t="shared" si="37"/>
        <v>101107.17</v>
      </c>
      <c r="G438" s="8">
        <f t="shared" si="37"/>
        <v>129215.55</v>
      </c>
      <c r="H438" s="8">
        <f t="shared" si="37"/>
        <v>208146.94</v>
      </c>
      <c r="I438" s="8">
        <f t="shared" si="37"/>
        <v>277302.26</v>
      </c>
      <c r="J438" s="8">
        <f t="shared" si="37"/>
        <v>516649</v>
      </c>
      <c r="K438" s="8">
        <f t="shared" si="37"/>
        <v>481139.41</v>
      </c>
      <c r="L438" s="8">
        <f t="shared" si="37"/>
        <v>447617.38</v>
      </c>
      <c r="M438" s="8">
        <f t="shared" si="37"/>
        <v>533829.71</v>
      </c>
      <c r="N438" s="8">
        <f>IFERROR(VLOOKUP($B$434,$4:$126,MATCH($Q438&amp;"/"&amp;N$348,$2:$2,0),FALSE),IFERROR(VLOOKUP($B$434,$4:$126,MATCH($Q437&amp;"/"&amp;N$348,$2:$2,0),FALSE),IFERROR(VLOOKUP($B$434,$4:$126,MATCH($Q436&amp;"/"&amp;N$348,$2:$2,0),FALSE),IFERROR(VLOOKUP($B$434,$4:$126,MATCH($Q435&amp;"/"&amp;N$348,$2:$2,0),FALSE),""))))</f>
        <v>600077.05000000005</v>
      </c>
      <c r="O438" s="8">
        <f>IFERROR(VLOOKUP($B$434,$4:$126,MATCH($Q438&amp;"/"&amp;O$348,$2:$2,0),FALSE),IFERROR(VLOOKUP($B$434,$4:$126,MATCH($Q437&amp;"/"&amp;O$348,$2:$2,0),FALSE),IFERROR(VLOOKUP($B$434,$4:$126,MATCH($Q436&amp;"/"&amp;O$348,$2:$2,0),FALSE),IFERROR(VLOOKUP($B$434,$4:$126,MATCH($Q435&amp;"/"&amp;O$348,$2:$2,0),FALSE),""))))</f>
        <v>594132.98</v>
      </c>
      <c r="P438" s="6"/>
      <c r="Q438" s="9" t="s">
        <v>15</v>
      </c>
    </row>
    <row r="439" spans="1:17">
      <c r="B439" s="12">
        <f t="shared" ref="B439:M439" si="38">+B438/B$402</f>
        <v>6.9288950622700587E-2</v>
      </c>
      <c r="C439" s="12">
        <f t="shared" si="38"/>
        <v>6.9219415316491895E-2</v>
      </c>
      <c r="D439" s="12">
        <f t="shared" si="38"/>
        <v>5.0100952129091186E-2</v>
      </c>
      <c r="E439" s="12">
        <f t="shared" si="38"/>
        <v>7.1396342483975805E-2</v>
      </c>
      <c r="F439" s="12">
        <f t="shared" si="38"/>
        <v>8.0708663774356301E-2</v>
      </c>
      <c r="G439" s="12">
        <f t="shared" si="38"/>
        <v>9.8782173837829029E-2</v>
      </c>
      <c r="H439" s="12">
        <f t="shared" si="38"/>
        <v>0.12939921847815428</v>
      </c>
      <c r="I439" s="12">
        <f t="shared" si="38"/>
        <v>0.14778845178085045</v>
      </c>
      <c r="J439" s="12">
        <f t="shared" si="38"/>
        <v>0.22547612366231715</v>
      </c>
      <c r="K439" s="12">
        <f t="shared" si="38"/>
        <v>0.19434048815987989</v>
      </c>
      <c r="L439" s="12">
        <f t="shared" si="38"/>
        <v>0.18606463421587119</v>
      </c>
      <c r="M439" s="12">
        <f t="shared" si="38"/>
        <v>0.20802906181172509</v>
      </c>
      <c r="N439" s="12">
        <f>+N438/N$402</f>
        <v>0.22605855571477787</v>
      </c>
      <c r="O439" s="12">
        <f>+O438/O$402</f>
        <v>0.21333068019898277</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f t="shared" ref="B441:O444" si="39">IFERROR(VLOOKUP($B$440,$4:$126,MATCH($Q441&amp;"/"&amp;B$348,$2:$2,0),FALSE),"")</f>
        <v>705968</v>
      </c>
      <c r="C441" s="8">
        <f t="shared" si="39"/>
        <v>682218</v>
      </c>
      <c r="D441" s="8">
        <f t="shared" si="39"/>
        <v>724119</v>
      </c>
      <c r="E441" s="8">
        <f t="shared" si="39"/>
        <v>784745.93</v>
      </c>
      <c r="F441" s="8">
        <f t="shared" si="39"/>
        <v>802786.7</v>
      </c>
      <c r="G441" s="8">
        <f t="shared" si="39"/>
        <v>653309.16</v>
      </c>
      <c r="H441" s="8">
        <f t="shared" si="39"/>
        <v>698524.01</v>
      </c>
      <c r="I441" s="8">
        <f t="shared" si="39"/>
        <v>926069.21</v>
      </c>
      <c r="J441" s="8">
        <f t="shared" si="39"/>
        <v>1172086</v>
      </c>
      <c r="K441" s="8">
        <f t="shared" si="39"/>
        <v>1437424</v>
      </c>
      <c r="L441" s="8">
        <f t="shared" si="39"/>
        <v>1570118</v>
      </c>
      <c r="M441" s="8">
        <f t="shared" si="39"/>
        <v>1342369</v>
      </c>
      <c r="N441" s="8">
        <f t="shared" si="39"/>
        <v>1447748</v>
      </c>
      <c r="O441" s="8">
        <f t="shared" si="39"/>
        <v>1479565</v>
      </c>
      <c r="P441" s="6"/>
      <c r="Q441" s="9" t="s">
        <v>12</v>
      </c>
    </row>
    <row r="442" spans="1:17">
      <c r="B442" s="8">
        <f t="shared" si="39"/>
        <v>722952</v>
      </c>
      <c r="C442" s="8">
        <f t="shared" si="39"/>
        <v>664375</v>
      </c>
      <c r="D442" s="8">
        <f t="shared" si="39"/>
        <v>735610</v>
      </c>
      <c r="E442" s="8">
        <f t="shared" si="39"/>
        <v>787052.43</v>
      </c>
      <c r="F442" s="8">
        <f t="shared" si="39"/>
        <v>659430.97</v>
      </c>
      <c r="G442" s="8">
        <f t="shared" si="39"/>
        <v>703515.64</v>
      </c>
      <c r="H442" s="8">
        <f t="shared" si="39"/>
        <v>789296.09</v>
      </c>
      <c r="I442" s="8">
        <f t="shared" si="39"/>
        <v>1050331.05</v>
      </c>
      <c r="J442" s="8">
        <f t="shared" si="39"/>
        <v>1477410</v>
      </c>
      <c r="K442" s="8">
        <f t="shared" si="39"/>
        <v>1537855</v>
      </c>
      <c r="L442" s="8">
        <f t="shared" si="39"/>
        <v>1406491</v>
      </c>
      <c r="M442" s="8">
        <f t="shared" si="39"/>
        <v>1359723</v>
      </c>
      <c r="N442" s="8">
        <f t="shared" si="39"/>
        <v>1512984</v>
      </c>
      <c r="O442" s="8">
        <f t="shared" si="39"/>
        <v>1576759</v>
      </c>
      <c r="P442" s="6"/>
      <c r="Q442" s="9" t="s">
        <v>13</v>
      </c>
    </row>
    <row r="443" spans="1:17">
      <c r="B443" s="8">
        <f t="shared" si="39"/>
        <v>710555</v>
      </c>
      <c r="C443" s="8">
        <f t="shared" si="39"/>
        <v>668876</v>
      </c>
      <c r="D443" s="8">
        <f t="shared" si="39"/>
        <v>748285.49</v>
      </c>
      <c r="E443" s="8">
        <f t="shared" si="39"/>
        <v>793316.15</v>
      </c>
      <c r="F443" s="8">
        <f t="shared" si="39"/>
        <v>638477.56999999995</v>
      </c>
      <c r="G443" s="8">
        <f t="shared" si="39"/>
        <v>653747.31999999995</v>
      </c>
      <c r="H443" s="8">
        <f t="shared" si="39"/>
        <v>808899.16</v>
      </c>
      <c r="I443" s="8">
        <f t="shared" si="39"/>
        <v>1100537.26</v>
      </c>
      <c r="J443" s="8">
        <f t="shared" si="39"/>
        <v>1429821</v>
      </c>
      <c r="K443" s="8">
        <f t="shared" si="39"/>
        <v>1503326</v>
      </c>
      <c r="L443" s="8">
        <f t="shared" si="39"/>
        <v>1297801</v>
      </c>
      <c r="M443" s="8">
        <f t="shared" si="39"/>
        <v>1398768</v>
      </c>
      <c r="N443" s="8">
        <f t="shared" si="39"/>
        <v>1434622</v>
      </c>
      <c r="O443" s="8">
        <f t="shared" si="39"/>
        <v>1543925</v>
      </c>
      <c r="P443" s="6"/>
      <c r="Q443" s="9" t="s">
        <v>14</v>
      </c>
    </row>
    <row r="444" spans="1:17">
      <c r="B444" s="8">
        <f t="shared" si="39"/>
        <v>716476</v>
      </c>
      <c r="C444" s="8">
        <f t="shared" si="39"/>
        <v>749625</v>
      </c>
      <c r="D444" s="8">
        <f t="shared" si="39"/>
        <v>764745</v>
      </c>
      <c r="E444" s="8">
        <f t="shared" si="39"/>
        <v>840514.49</v>
      </c>
      <c r="F444" s="8">
        <f t="shared" si="39"/>
        <v>667793.05000000005</v>
      </c>
      <c r="G444" s="8">
        <f t="shared" si="39"/>
        <v>695867.76</v>
      </c>
      <c r="H444" s="8">
        <f t="shared" si="39"/>
        <v>943889.28</v>
      </c>
      <c r="I444" s="8">
        <f t="shared" si="39"/>
        <v>1175502.1599999999</v>
      </c>
      <c r="J444" s="8">
        <f t="shared" si="39"/>
        <v>1468637</v>
      </c>
      <c r="K444" s="8">
        <f t="shared" si="39"/>
        <v>1538068.16</v>
      </c>
      <c r="L444" s="8">
        <f t="shared" si="39"/>
        <v>1347549.49</v>
      </c>
      <c r="M444" s="8">
        <f t="shared" si="39"/>
        <v>1480567.43</v>
      </c>
      <c r="N444" s="8">
        <f>IFERROR(VLOOKUP($B$440,$4:$126,MATCH($Q444&amp;"/"&amp;N$348,$2:$2,0),FALSE),IFERROR(VLOOKUP($B$440,$4:$126,MATCH($Q443&amp;"/"&amp;N$348,$2:$2,0),FALSE),IFERROR(VLOOKUP($B$440,$4:$126,MATCH($Q442&amp;"/"&amp;N$348,$2:$2,0),FALSE),IFERROR(VLOOKUP($B$440,$4:$126,MATCH($Q441&amp;"/"&amp;N$348,$2:$2,0),FALSE),""))))</f>
        <v>1508861.89</v>
      </c>
      <c r="O444" s="8">
        <f>IFERROR(VLOOKUP($B$440,$4:$126,MATCH($Q444&amp;"/"&amp;O$348,$2:$2,0),FALSE),IFERROR(VLOOKUP($B$440,$4:$126,MATCH($Q443&amp;"/"&amp;O$348,$2:$2,0),FALSE),IFERROR(VLOOKUP($B$440,$4:$126,MATCH($Q442&amp;"/"&amp;O$348,$2:$2,0),FALSE),IFERROR(VLOOKUP($B$440,$4:$126,MATCH($Q441&amp;"/"&amp;O$348,$2:$2,0),FALSE),""))))</f>
        <v>1561115.17</v>
      </c>
      <c r="P444" s="6"/>
      <c r="Q444" s="9" t="s">
        <v>15</v>
      </c>
    </row>
    <row r="445" spans="1:17">
      <c r="B445" s="12">
        <f t="shared" ref="B445:M445" si="40">+B444/B$402</f>
        <v>0.76671253897898073</v>
      </c>
      <c r="C445" s="12">
        <f t="shared" si="40"/>
        <v>0.74962949777698662</v>
      </c>
      <c r="D445" s="12">
        <f t="shared" si="40"/>
        <v>0.71716336239516776</v>
      </c>
      <c r="E445" s="12">
        <f t="shared" si="40"/>
        <v>0.7141409076743539</v>
      </c>
      <c r="F445" s="12">
        <f t="shared" si="40"/>
        <v>0.53306491263974565</v>
      </c>
      <c r="G445" s="12">
        <f t="shared" si="40"/>
        <v>0.53197413187856013</v>
      </c>
      <c r="H445" s="12">
        <f t="shared" si="40"/>
        <v>0.58678996271531902</v>
      </c>
      <c r="I445" s="12">
        <f t="shared" si="40"/>
        <v>0.62648477618410159</v>
      </c>
      <c r="J445" s="12">
        <f t="shared" si="40"/>
        <v>0.64094303449160739</v>
      </c>
      <c r="K445" s="12">
        <f t="shared" si="40"/>
        <v>0.62125220014209237</v>
      </c>
      <c r="L445" s="12">
        <f t="shared" si="40"/>
        <v>0.56014648703907288</v>
      </c>
      <c r="M445" s="12">
        <f t="shared" si="40"/>
        <v>0.57696499022487335</v>
      </c>
      <c r="N445" s="12">
        <f>+N444/N$402</f>
        <v>0.56841223910574479</v>
      </c>
      <c r="O445" s="12">
        <f>+O444/O$402</f>
        <v>0.56053740878860259</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f t="shared" ref="B448:O451" si="41">IFERROR(VLOOKUP($B$447,$4:$126,MATCH($Q448&amp;"/"&amp;B$348,$2:$2,0),FALSE),"")</f>
        <v>16939</v>
      </c>
      <c r="C448" s="8">
        <f t="shared" si="41"/>
        <v>32144</v>
      </c>
      <c r="D448" s="8">
        <f t="shared" si="41"/>
        <v>64786</v>
      </c>
      <c r="E448" s="8">
        <f t="shared" si="41"/>
        <v>74115.039999999994</v>
      </c>
      <c r="F448" s="8">
        <f t="shared" si="41"/>
        <v>127598.6</v>
      </c>
      <c r="G448" s="8">
        <f t="shared" si="41"/>
        <v>158768.04</v>
      </c>
      <c r="H448" s="8">
        <f t="shared" si="41"/>
        <v>196311.54</v>
      </c>
      <c r="I448" s="8">
        <f t="shared" si="41"/>
        <v>251679.48</v>
      </c>
      <c r="J448" s="8">
        <f t="shared" si="41"/>
        <v>288672.90999999997</v>
      </c>
      <c r="K448" s="8">
        <f t="shared" si="41"/>
        <v>319377</v>
      </c>
      <c r="L448" s="8">
        <f t="shared" si="41"/>
        <v>382266</v>
      </c>
      <c r="M448" s="8">
        <f t="shared" si="41"/>
        <v>488658</v>
      </c>
      <c r="N448" s="8">
        <f t="shared" si="41"/>
        <v>512420</v>
      </c>
      <c r="O448" s="8">
        <f t="shared" si="41"/>
        <v>558685</v>
      </c>
      <c r="P448" s="6"/>
      <c r="Q448" s="9" t="s">
        <v>12</v>
      </c>
    </row>
    <row r="449" spans="1:18">
      <c r="B449" s="8">
        <f t="shared" si="41"/>
        <v>17195</v>
      </c>
      <c r="C449" s="8">
        <f t="shared" si="41"/>
        <v>37691</v>
      </c>
      <c r="D449" s="8">
        <f t="shared" si="41"/>
        <v>65490</v>
      </c>
      <c r="E449" s="8">
        <f t="shared" si="41"/>
        <v>80457.09</v>
      </c>
      <c r="F449" s="8">
        <f t="shared" si="41"/>
        <v>76144.5</v>
      </c>
      <c r="G449" s="8">
        <f t="shared" si="41"/>
        <v>119667.9</v>
      </c>
      <c r="H449" s="8">
        <f t="shared" si="41"/>
        <v>160929.03</v>
      </c>
      <c r="I449" s="8">
        <f t="shared" si="41"/>
        <v>208760.08</v>
      </c>
      <c r="J449" s="8">
        <f t="shared" si="41"/>
        <v>239598</v>
      </c>
      <c r="K449" s="8">
        <f t="shared" si="41"/>
        <v>266694</v>
      </c>
      <c r="L449" s="8">
        <f t="shared" si="41"/>
        <v>377834</v>
      </c>
      <c r="M449" s="8">
        <f t="shared" si="41"/>
        <v>425394</v>
      </c>
      <c r="N449" s="8">
        <f t="shared" si="41"/>
        <v>478836</v>
      </c>
      <c r="O449" s="8">
        <f t="shared" si="41"/>
        <v>543245</v>
      </c>
      <c r="P449" s="6"/>
      <c r="Q449" s="9" t="s">
        <v>13</v>
      </c>
    </row>
    <row r="450" spans="1:18">
      <c r="B450" s="8">
        <f t="shared" si="41"/>
        <v>24702</v>
      </c>
      <c r="C450" s="8">
        <f t="shared" si="41"/>
        <v>44027</v>
      </c>
      <c r="D450" s="8">
        <f t="shared" si="41"/>
        <v>76637.22</v>
      </c>
      <c r="E450" s="8">
        <f t="shared" si="41"/>
        <v>96323.91</v>
      </c>
      <c r="F450" s="8">
        <f t="shared" si="41"/>
        <v>99599.35</v>
      </c>
      <c r="G450" s="8">
        <f t="shared" si="41"/>
        <v>141008.17000000001</v>
      </c>
      <c r="H450" s="8">
        <f t="shared" si="41"/>
        <v>184899.14</v>
      </c>
      <c r="I450" s="8">
        <f t="shared" si="41"/>
        <v>236283.29</v>
      </c>
      <c r="J450" s="8">
        <f t="shared" si="41"/>
        <v>249232</v>
      </c>
      <c r="K450" s="8">
        <f t="shared" si="41"/>
        <v>304362</v>
      </c>
      <c r="L450" s="8">
        <f t="shared" si="41"/>
        <v>423302</v>
      </c>
      <c r="M450" s="8">
        <f t="shared" si="41"/>
        <v>427806</v>
      </c>
      <c r="N450" s="8">
        <f t="shared" si="41"/>
        <v>518244</v>
      </c>
      <c r="O450" s="8">
        <f t="shared" si="41"/>
        <v>552058</v>
      </c>
      <c r="P450" s="6"/>
      <c r="Q450" s="9" t="s">
        <v>14</v>
      </c>
    </row>
    <row r="451" spans="1:18">
      <c r="B451" s="8">
        <f t="shared" si="41"/>
        <v>19635</v>
      </c>
      <c r="C451" s="8">
        <f t="shared" si="41"/>
        <v>51983</v>
      </c>
      <c r="D451" s="8">
        <f t="shared" si="41"/>
        <v>93971</v>
      </c>
      <c r="E451" s="8">
        <f t="shared" si="41"/>
        <v>105323.68</v>
      </c>
      <c r="F451" s="8">
        <f t="shared" si="41"/>
        <v>116322.7</v>
      </c>
      <c r="G451" s="8">
        <f t="shared" si="41"/>
        <v>165877.49</v>
      </c>
      <c r="H451" s="8">
        <f t="shared" si="41"/>
        <v>218073.94</v>
      </c>
      <c r="I451" s="8">
        <f t="shared" si="41"/>
        <v>256553.78</v>
      </c>
      <c r="J451" s="8">
        <f t="shared" si="41"/>
        <v>289994</v>
      </c>
      <c r="K451" s="8">
        <f t="shared" si="41"/>
        <v>331437.19</v>
      </c>
      <c r="L451" s="8">
        <f t="shared" si="41"/>
        <v>451561.72</v>
      </c>
      <c r="M451" s="8">
        <f t="shared" si="41"/>
        <v>479014.21</v>
      </c>
      <c r="N451" s="8">
        <f>IFERROR(VLOOKUP($B$447,$4:$126,MATCH($Q451&amp;"/"&amp;N$348,$2:$2,0),FALSE),IFERROR(VLOOKUP($B$447,$4:$126,MATCH($Q450&amp;"/"&amp;N$348,$2:$2,0),FALSE),IFERROR(VLOOKUP($B$447,$4:$126,MATCH($Q449&amp;"/"&amp;N$348,$2:$2,0),FALSE),IFERROR(VLOOKUP($B$447,$4:$126,MATCH($Q448&amp;"/"&amp;N$348,$2:$2,0),FALSE),""))))</f>
        <v>524265.2</v>
      </c>
      <c r="O451" s="8">
        <f>IFERROR(VLOOKUP($B$447,$4:$126,MATCH($Q451&amp;"/"&amp;O$348,$2:$2,0),FALSE),IFERROR(VLOOKUP($B$447,$4:$126,MATCH($Q450&amp;"/"&amp;O$348,$2:$2,0),FALSE),IFERROR(VLOOKUP($B$447,$4:$126,MATCH($Q449&amp;"/"&amp;O$348,$2:$2,0),FALSE),IFERROR(VLOOKUP($B$447,$4:$126,MATCH($Q448&amp;"/"&amp;O$348,$2:$2,0),FALSE),""))))</f>
        <v>602000.5</v>
      </c>
      <c r="P451" s="6"/>
      <c r="Q451" s="9" t="s">
        <v>15</v>
      </c>
    </row>
    <row r="452" spans="1:18">
      <c r="A452" s="85"/>
      <c r="B452" s="12">
        <f t="shared" ref="B452:M452" si="42">+B451/B$402</f>
        <v>2.101173061324076E-2</v>
      </c>
      <c r="C452" s="12">
        <f t="shared" si="42"/>
        <v>5.1983311899871397E-2</v>
      </c>
      <c r="D452" s="12">
        <f t="shared" si="42"/>
        <v>8.8124222227848908E-2</v>
      </c>
      <c r="E452" s="12">
        <f t="shared" si="42"/>
        <v>8.9487985429975381E-2</v>
      </c>
      <c r="F452" s="12">
        <f t="shared" si="42"/>
        <v>9.2854440329259699E-2</v>
      </c>
      <c r="G452" s="12">
        <f t="shared" si="42"/>
        <v>0.12680934340304045</v>
      </c>
      <c r="H452" s="12">
        <f t="shared" si="42"/>
        <v>0.13557056090496411</v>
      </c>
      <c r="I452" s="12">
        <f t="shared" si="42"/>
        <v>0.13673053347897315</v>
      </c>
      <c r="J452" s="12">
        <f t="shared" si="42"/>
        <v>0.12655927526295416</v>
      </c>
      <c r="K452" s="12">
        <f t="shared" si="42"/>
        <v>0.13387318511060831</v>
      </c>
      <c r="L452" s="12">
        <f t="shared" si="42"/>
        <v>0.18770420902264706</v>
      </c>
      <c r="M452" s="12">
        <f t="shared" si="42"/>
        <v>0.18666791082269413</v>
      </c>
      <c r="N452" s="12">
        <f>+N451/N$402</f>
        <v>0.19749902770572406</v>
      </c>
      <c r="O452" s="12">
        <f>+O451/O$402</f>
        <v>0.21615560904417011</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f t="shared" ref="B454:O457" si="43">IFERROR(VLOOKUP($B$453,$4:$126,MATCH($Q454&amp;"/"&amp;B$348,$2:$2,0),FALSE),"")</f>
        <v>210112</v>
      </c>
      <c r="C454" s="8">
        <f t="shared" si="43"/>
        <v>225565</v>
      </c>
      <c r="D454" s="8">
        <f t="shared" si="43"/>
        <v>257699</v>
      </c>
      <c r="E454" s="8">
        <f t="shared" si="43"/>
        <v>274626.53000000003</v>
      </c>
      <c r="F454" s="8">
        <f t="shared" si="43"/>
        <v>360819</v>
      </c>
      <c r="G454" s="8">
        <f t="shared" si="43"/>
        <v>603882.81000000006</v>
      </c>
      <c r="H454" s="8">
        <f t="shared" si="43"/>
        <v>641394.28</v>
      </c>
      <c r="I454" s="8">
        <f t="shared" si="43"/>
        <v>696870.66</v>
      </c>
      <c r="J454" s="8">
        <f t="shared" si="43"/>
        <v>731909.82</v>
      </c>
      <c r="K454" s="8">
        <f t="shared" si="43"/>
        <v>851614</v>
      </c>
      <c r="L454" s="8">
        <f t="shared" si="43"/>
        <v>987473</v>
      </c>
      <c r="M454" s="8">
        <f t="shared" si="43"/>
        <v>1093790</v>
      </c>
      <c r="N454" s="8">
        <f t="shared" si="43"/>
        <v>1117619</v>
      </c>
      <c r="O454" s="8">
        <f t="shared" si="43"/>
        <v>1178550</v>
      </c>
      <c r="P454" s="6"/>
      <c r="Q454" s="9" t="s">
        <v>12</v>
      </c>
    </row>
    <row r="455" spans="1:18">
      <c r="B455" s="8">
        <f t="shared" si="43"/>
        <v>210368</v>
      </c>
      <c r="C455" s="8">
        <f t="shared" si="43"/>
        <v>230604</v>
      </c>
      <c r="D455" s="8">
        <f t="shared" si="43"/>
        <v>262035</v>
      </c>
      <c r="E455" s="8">
        <f t="shared" si="43"/>
        <v>280968.59000000003</v>
      </c>
      <c r="F455" s="8">
        <f t="shared" si="43"/>
        <v>527243.71</v>
      </c>
      <c r="G455" s="8">
        <f t="shared" si="43"/>
        <v>564782.67000000004</v>
      </c>
      <c r="H455" s="8">
        <f t="shared" si="43"/>
        <v>605950.28</v>
      </c>
      <c r="I455" s="8">
        <f t="shared" si="43"/>
        <v>653893.14</v>
      </c>
      <c r="J455" s="8">
        <f t="shared" si="43"/>
        <v>763663</v>
      </c>
      <c r="K455" s="8">
        <f t="shared" si="43"/>
        <v>798912</v>
      </c>
      <c r="L455" s="8">
        <f t="shared" si="43"/>
        <v>983036</v>
      </c>
      <c r="M455" s="8">
        <f t="shared" si="43"/>
        <v>1030475</v>
      </c>
      <c r="N455" s="8">
        <f t="shared" si="43"/>
        <v>1083984</v>
      </c>
      <c r="O455" s="8">
        <f t="shared" si="43"/>
        <v>1163484</v>
      </c>
      <c r="P455" s="6"/>
      <c r="Q455" s="9" t="s">
        <v>13</v>
      </c>
    </row>
    <row r="456" spans="1:18">
      <c r="B456" s="8">
        <f t="shared" si="43"/>
        <v>217875</v>
      </c>
      <c r="C456" s="8">
        <f t="shared" si="43"/>
        <v>236941</v>
      </c>
      <c r="D456" s="8">
        <f t="shared" si="43"/>
        <v>273182.23</v>
      </c>
      <c r="E456" s="8">
        <f t="shared" si="43"/>
        <v>296835.40000000002</v>
      </c>
      <c r="F456" s="8">
        <f t="shared" si="43"/>
        <v>553481.43000000005</v>
      </c>
      <c r="G456" s="8">
        <f t="shared" si="43"/>
        <v>586122.93999999994</v>
      </c>
      <c r="H456" s="8">
        <f t="shared" si="43"/>
        <v>630043.32999999996</v>
      </c>
      <c r="I456" s="8">
        <f t="shared" si="43"/>
        <v>680588.86</v>
      </c>
      <c r="J456" s="8">
        <f t="shared" si="43"/>
        <v>773292</v>
      </c>
      <c r="K456" s="8">
        <f t="shared" si="43"/>
        <v>836531</v>
      </c>
      <c r="L456" s="8">
        <f t="shared" si="43"/>
        <v>1028508</v>
      </c>
      <c r="M456" s="8">
        <f t="shared" si="43"/>
        <v>1032798</v>
      </c>
      <c r="N456" s="8">
        <f t="shared" si="43"/>
        <v>1123717</v>
      </c>
      <c r="O456" s="8">
        <f t="shared" si="43"/>
        <v>1172604</v>
      </c>
      <c r="P456" s="6"/>
      <c r="Q456" s="9" t="s">
        <v>14</v>
      </c>
    </row>
    <row r="457" spans="1:18">
      <c r="B457" s="8">
        <f t="shared" si="43"/>
        <v>212808</v>
      </c>
      <c r="C457" s="8">
        <f t="shared" si="43"/>
        <v>244897</v>
      </c>
      <c r="D457" s="8">
        <f t="shared" si="43"/>
        <v>294482</v>
      </c>
      <c r="E457" s="8">
        <f t="shared" si="43"/>
        <v>329516.13</v>
      </c>
      <c r="F457" s="8">
        <f t="shared" si="43"/>
        <v>583591.91</v>
      </c>
      <c r="G457" s="8">
        <f t="shared" si="43"/>
        <v>610954.94999999995</v>
      </c>
      <c r="H457" s="8">
        <f t="shared" si="43"/>
        <v>663214.27</v>
      </c>
      <c r="I457" s="8">
        <f t="shared" si="43"/>
        <v>699776.97</v>
      </c>
      <c r="J457" s="8">
        <f t="shared" si="43"/>
        <v>822145</v>
      </c>
      <c r="K457" s="8">
        <f t="shared" si="43"/>
        <v>936643.74</v>
      </c>
      <c r="L457" s="8">
        <f t="shared" si="43"/>
        <v>1056739.83</v>
      </c>
      <c r="M457" s="8">
        <f t="shared" si="43"/>
        <v>1083984.0900000001</v>
      </c>
      <c r="N457" s="8">
        <f>IFERROR(VLOOKUP($B$453,$4:$126,MATCH($Q457&amp;"/"&amp;N$348,$2:$2,0),FALSE),IFERROR(VLOOKUP($B$453,$4:$126,MATCH($Q456&amp;"/"&amp;N$348,$2:$2,0),FALSE),IFERROR(VLOOKUP($B$453,$4:$126,MATCH($Q455&amp;"/"&amp;N$348,$2:$2,0),FALSE),IFERROR(VLOOKUP($B$453,$4:$126,MATCH($Q454&amp;"/"&amp;N$348,$2:$2,0),FALSE),""))))</f>
        <v>1144109.55</v>
      </c>
      <c r="O457" s="8">
        <f>IFERROR(VLOOKUP($B$453,$4:$126,MATCH($Q457&amp;"/"&amp;O$348,$2:$2,0),FALSE),IFERROR(VLOOKUP($B$453,$4:$126,MATCH($Q456&amp;"/"&amp;O$348,$2:$2,0),FALSE),IFERROR(VLOOKUP($B$453,$4:$126,MATCH($Q455&amp;"/"&amp;O$348,$2:$2,0),FALSE),IFERROR(VLOOKUP($B$453,$4:$126,MATCH($Q454&amp;"/"&amp;O$348,$2:$2,0),FALSE),""))))</f>
        <v>1222169.77</v>
      </c>
      <c r="P457" s="6"/>
      <c r="Q457" s="9" t="s">
        <v>15</v>
      </c>
    </row>
    <row r="458" spans="1:18">
      <c r="A458" s="85"/>
      <c r="B458" s="12">
        <f t="shared" ref="B458:M458" si="44">+B457/B$402</f>
        <v>0.22772927773580545</v>
      </c>
      <c r="C458" s="12">
        <f t="shared" si="44"/>
        <v>0.24489846939081633</v>
      </c>
      <c r="D458" s="12">
        <f t="shared" si="44"/>
        <v>0.27615963659109088</v>
      </c>
      <c r="E458" s="12">
        <f t="shared" si="44"/>
        <v>0.27997250609152546</v>
      </c>
      <c r="F458" s="12">
        <f t="shared" si="44"/>
        <v>0.46585146479348999</v>
      </c>
      <c r="G458" s="12">
        <f t="shared" si="44"/>
        <v>0.46706033506015443</v>
      </c>
      <c r="H458" s="12">
        <f t="shared" si="44"/>
        <v>0.41230204115208041</v>
      </c>
      <c r="I458" s="12">
        <f t="shared" si="44"/>
        <v>0.37294667193911307</v>
      </c>
      <c r="J458" s="12">
        <f t="shared" si="44"/>
        <v>0.35880078677855903</v>
      </c>
      <c r="K458" s="12">
        <f t="shared" si="44"/>
        <v>0.37832652632528191</v>
      </c>
      <c r="L458" s="12">
        <f t="shared" si="44"/>
        <v>0.43926335016368645</v>
      </c>
      <c r="M458" s="12">
        <f t="shared" si="44"/>
        <v>0.42241971369771947</v>
      </c>
      <c r="N458" s="12">
        <f>+N457/N$402</f>
        <v>0.43100423929307818</v>
      </c>
      <c r="O458" s="12">
        <f>+O457/O$402</f>
        <v>0.4388349361665369</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f t="shared" ref="B461:O464" si="45">IFERROR(VLOOKUP($B$460,$130:$216,MATCH($Q461&amp;"/"&amp;B$348,$128:$128,0),FALSE),"")</f>
        <v>273154</v>
      </c>
      <c r="C461" s="7">
        <f t="shared" si="45"/>
        <v>275645</v>
      </c>
      <c r="D461" s="7">
        <f t="shared" si="45"/>
        <v>342869</v>
      </c>
      <c r="E461" s="7">
        <f t="shared" si="45"/>
        <v>381820.04</v>
      </c>
      <c r="F461" s="7">
        <f t="shared" si="45"/>
        <v>424830.84</v>
      </c>
      <c r="G461" s="7">
        <f t="shared" si="45"/>
        <v>455842.86</v>
      </c>
      <c r="H461" s="7">
        <f t="shared" si="45"/>
        <v>522884.53</v>
      </c>
      <c r="I461" s="7">
        <f t="shared" si="45"/>
        <v>565176.87</v>
      </c>
      <c r="J461" s="7">
        <f t="shared" si="45"/>
        <v>626525.42000000004</v>
      </c>
      <c r="K461" s="7">
        <f t="shared" si="45"/>
        <v>641872</v>
      </c>
      <c r="L461" s="7">
        <f t="shared" si="45"/>
        <v>672175</v>
      </c>
      <c r="M461" s="7">
        <f t="shared" si="45"/>
        <v>688324</v>
      </c>
      <c r="N461" s="7">
        <f t="shared" si="45"/>
        <v>721001</v>
      </c>
      <c r="O461" s="7">
        <f t="shared" si="45"/>
        <v>657965</v>
      </c>
      <c r="P461" s="17"/>
      <c r="Q461" s="9" t="s">
        <v>12</v>
      </c>
      <c r="R461" s="88"/>
    </row>
    <row r="462" spans="1:18">
      <c r="B462" s="7">
        <f t="shared" si="45"/>
        <v>285412</v>
      </c>
      <c r="C462" s="7">
        <f t="shared" si="45"/>
        <v>305167</v>
      </c>
      <c r="D462" s="7">
        <f t="shared" si="45"/>
        <v>366972</v>
      </c>
      <c r="E462" s="7">
        <f t="shared" si="45"/>
        <v>414556.52</v>
      </c>
      <c r="F462" s="7">
        <f t="shared" si="45"/>
        <v>454651.97</v>
      </c>
      <c r="G462" s="7">
        <f t="shared" si="45"/>
        <v>489400.95</v>
      </c>
      <c r="H462" s="7">
        <f t="shared" si="45"/>
        <v>548491.35</v>
      </c>
      <c r="I462" s="7">
        <f t="shared" si="45"/>
        <v>585433.48</v>
      </c>
      <c r="J462" s="7">
        <f t="shared" si="45"/>
        <v>662754</v>
      </c>
      <c r="K462" s="7">
        <f t="shared" si="45"/>
        <v>697864</v>
      </c>
      <c r="L462" s="7">
        <f t="shared" si="45"/>
        <v>731175</v>
      </c>
      <c r="M462" s="7">
        <f t="shared" si="45"/>
        <v>719584</v>
      </c>
      <c r="N462" s="7">
        <f t="shared" si="45"/>
        <v>692548</v>
      </c>
      <c r="O462" s="7">
        <f t="shared" si="45"/>
        <v>695184</v>
      </c>
      <c r="P462" s="17"/>
      <c r="Q462" s="9" t="s">
        <v>13</v>
      </c>
    </row>
    <row r="463" spans="1:18">
      <c r="B463" s="7">
        <f t="shared" si="45"/>
        <v>278051</v>
      </c>
      <c r="C463" s="7">
        <f t="shared" si="45"/>
        <v>303492</v>
      </c>
      <c r="D463" s="7">
        <f t="shared" si="45"/>
        <v>375994.72</v>
      </c>
      <c r="E463" s="7">
        <f t="shared" si="45"/>
        <v>410362.86</v>
      </c>
      <c r="F463" s="7">
        <f t="shared" si="45"/>
        <v>444658.05</v>
      </c>
      <c r="G463" s="7">
        <f t="shared" si="45"/>
        <v>497031.66</v>
      </c>
      <c r="H463" s="7">
        <f t="shared" si="45"/>
        <v>540914.79</v>
      </c>
      <c r="I463" s="7">
        <f t="shared" si="45"/>
        <v>582863.5</v>
      </c>
      <c r="J463" s="7">
        <f t="shared" si="45"/>
        <v>657135</v>
      </c>
      <c r="K463" s="7">
        <f t="shared" si="45"/>
        <v>685387</v>
      </c>
      <c r="L463" s="7">
        <f t="shared" si="45"/>
        <v>714658</v>
      </c>
      <c r="M463" s="7">
        <f t="shared" si="45"/>
        <v>690358</v>
      </c>
      <c r="N463" s="7">
        <f t="shared" si="45"/>
        <v>666044</v>
      </c>
      <c r="O463" s="7">
        <f t="shared" si="45"/>
        <v>694590</v>
      </c>
      <c r="P463" s="17"/>
      <c r="Q463" s="9" t="s">
        <v>14</v>
      </c>
    </row>
    <row r="464" spans="1:18">
      <c r="B464" s="18">
        <f t="shared" si="45"/>
        <v>289320</v>
      </c>
      <c r="C464" s="18">
        <f t="shared" si="45"/>
        <v>359537</v>
      </c>
      <c r="D464" s="18">
        <f t="shared" si="45"/>
        <v>432658.73</v>
      </c>
      <c r="E464" s="18">
        <f t="shared" si="45"/>
        <v>475273.2</v>
      </c>
      <c r="F464" s="18">
        <f t="shared" si="45"/>
        <v>498788.75</v>
      </c>
      <c r="G464" s="18">
        <f t="shared" si="45"/>
        <v>550687.57999999996</v>
      </c>
      <c r="H464" s="18">
        <f t="shared" si="45"/>
        <v>607826.30000000005</v>
      </c>
      <c r="I464" s="18">
        <f t="shared" si="45"/>
        <v>645083.72</v>
      </c>
      <c r="J464" s="18">
        <f t="shared" si="45"/>
        <v>705999</v>
      </c>
      <c r="K464" s="18">
        <f t="shared" si="45"/>
        <v>700756</v>
      </c>
      <c r="L464" s="18">
        <f t="shared" si="45"/>
        <v>746075.39</v>
      </c>
      <c r="M464" s="18">
        <f t="shared" si="45"/>
        <v>738719.49</v>
      </c>
      <c r="N464" s="18">
        <f t="shared" si="45"/>
        <v>687930.29</v>
      </c>
      <c r="O464" s="18">
        <f t="shared" si="45"/>
        <v>731666.75</v>
      </c>
      <c r="P464" s="17"/>
      <c r="Q464" s="9" t="s">
        <v>19</v>
      </c>
    </row>
    <row r="465" spans="1:17">
      <c r="B465" s="16">
        <f>SUM(B461:B464)</f>
        <v>1125937</v>
      </c>
      <c r="C465" s="16">
        <f t="shared" ref="C465:M465" si="46">SUM(C461:C464)</f>
        <v>1243841</v>
      </c>
      <c r="D465" s="16">
        <f t="shared" si="46"/>
        <v>1518494.45</v>
      </c>
      <c r="E465" s="16">
        <f t="shared" si="46"/>
        <v>1682012.6199999999</v>
      </c>
      <c r="F465" s="16">
        <f t="shared" si="46"/>
        <v>1822929.61</v>
      </c>
      <c r="G465" s="16">
        <f t="shared" si="46"/>
        <v>1992963.0499999998</v>
      </c>
      <c r="H465" s="16">
        <f t="shared" si="46"/>
        <v>2220116.9699999997</v>
      </c>
      <c r="I465" s="16">
        <f t="shared" si="46"/>
        <v>2378557.5700000003</v>
      </c>
      <c r="J465" s="16">
        <f t="shared" si="46"/>
        <v>2652413.42</v>
      </c>
      <c r="K465" s="16">
        <f t="shared" si="46"/>
        <v>2725879</v>
      </c>
      <c r="L465" s="16">
        <f t="shared" si="46"/>
        <v>2864083.39</v>
      </c>
      <c r="M465" s="16">
        <f t="shared" si="46"/>
        <v>2836985.49</v>
      </c>
      <c r="N465" s="16">
        <f>IF(N462="",N461*4,IF(N463="",(N462+N461)*2,IF(N464="",((N463+N462+N461)/3)*4,SUM(N461:N464))))</f>
        <v>2767523.29</v>
      </c>
      <c r="O465" s="16">
        <f>IF(O462="",O461*4,IF(O463="",(O462+O461)*2,IF(O464="",((O463+O462+O461)/3)*4,SUM(O461:O464))))</f>
        <v>2779405.75</v>
      </c>
      <c r="P465" s="6"/>
      <c r="Q465" s="9" t="s">
        <v>15</v>
      </c>
    </row>
    <row r="466" spans="1:17" s="87" customFormat="1">
      <c r="A466" s="86"/>
      <c r="B466" s="19"/>
      <c r="C466" s="20">
        <f t="shared" ref="C466:M466" si="47">C465/B465-1</f>
        <v>0.1047163384807499</v>
      </c>
      <c r="D466" s="20">
        <f t="shared" si="47"/>
        <v>0.22081073867158252</v>
      </c>
      <c r="E466" s="20">
        <f t="shared" si="47"/>
        <v>0.10768440411487834</v>
      </c>
      <c r="F466" s="20">
        <f t="shared" si="47"/>
        <v>8.3778794715583249E-2</v>
      </c>
      <c r="G466" s="20">
        <f t="shared" si="47"/>
        <v>9.3274824802478173E-2</v>
      </c>
      <c r="H466" s="20">
        <f t="shared" si="47"/>
        <v>0.1139779887038046</v>
      </c>
      <c r="I466" s="20">
        <f t="shared" si="47"/>
        <v>7.1365879429317047E-2</v>
      </c>
      <c r="J466" s="20">
        <f t="shared" si="47"/>
        <v>0.11513526241872696</v>
      </c>
      <c r="K466" s="20">
        <f t="shared" si="47"/>
        <v>2.7697635461367831E-2</v>
      </c>
      <c r="L466" s="20">
        <f t="shared" si="47"/>
        <v>5.0700852825822373E-2</v>
      </c>
      <c r="M466" s="20">
        <f t="shared" si="47"/>
        <v>-9.4612817820224349E-3</v>
      </c>
      <c r="N466" s="12">
        <f>N465/M465-1</f>
        <v>-2.4484510141079441E-2</v>
      </c>
      <c r="O466" s="12">
        <f>O465/N465-1</f>
        <v>4.2935356833075922E-3</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f t="shared" ref="B468:O471" si="48">IFERROR(VLOOKUP($B$467,$130:$216,MATCH($Q468&amp;"/"&amp;B$348,$128:$128,0),FALSE),"")</f>
        <v>3036</v>
      </c>
      <c r="C468" s="7">
        <f t="shared" si="48"/>
        <v>2893</v>
      </c>
      <c r="D468" s="7">
        <f t="shared" si="48"/>
        <v>3917</v>
      </c>
      <c r="E468" s="7">
        <f t="shared" si="48"/>
        <v>2865.69</v>
      </c>
      <c r="F468" s="7">
        <f t="shared" si="48"/>
        <v>6336.21</v>
      </c>
      <c r="G468" s="7">
        <f t="shared" si="48"/>
        <v>6060.84</v>
      </c>
      <c r="H468" s="7">
        <f t="shared" si="48"/>
        <v>3274.68</v>
      </c>
      <c r="I468" s="7">
        <f t="shared" si="48"/>
        <v>2032.82</v>
      </c>
      <c r="J468" s="7">
        <f t="shared" si="48"/>
        <v>5941.24</v>
      </c>
      <c r="K468" s="7">
        <f t="shared" si="48"/>
        <v>11631</v>
      </c>
      <c r="L468" s="7">
        <f t="shared" si="48"/>
        <v>24295</v>
      </c>
      <c r="M468" s="7">
        <f t="shared" si="48"/>
        <v>8301</v>
      </c>
      <c r="N468" s="7">
        <f t="shared" si="48"/>
        <v>5407</v>
      </c>
      <c r="O468" s="7">
        <f t="shared" si="48"/>
        <v>16196</v>
      </c>
      <c r="P468" s="6"/>
      <c r="Q468" s="9" t="s">
        <v>12</v>
      </c>
    </row>
    <row r="469" spans="1:17">
      <c r="B469" s="7">
        <f t="shared" si="48"/>
        <v>2769</v>
      </c>
      <c r="C469" s="7">
        <f t="shared" si="48"/>
        <v>2414</v>
      </c>
      <c r="D469" s="7">
        <f t="shared" si="48"/>
        <v>0</v>
      </c>
      <c r="E469" s="7">
        <f t="shared" si="48"/>
        <v>3981.06</v>
      </c>
      <c r="F469" s="7">
        <f t="shared" si="48"/>
        <v>8246.2900000000009</v>
      </c>
      <c r="G469" s="7">
        <f t="shared" si="48"/>
        <v>7092.87</v>
      </c>
      <c r="H469" s="7">
        <f t="shared" si="48"/>
        <v>4101.93</v>
      </c>
      <c r="I469" s="7">
        <f t="shared" si="48"/>
        <v>1558.3</v>
      </c>
      <c r="J469" s="7">
        <f t="shared" si="48"/>
        <v>2130</v>
      </c>
      <c r="K469" s="7">
        <f t="shared" si="48"/>
        <v>7846</v>
      </c>
      <c r="L469" s="7">
        <f t="shared" si="48"/>
        <v>12346</v>
      </c>
      <c r="M469" s="7">
        <f t="shared" si="48"/>
        <v>9214</v>
      </c>
      <c r="N469" s="7">
        <f t="shared" si="48"/>
        <v>7366</v>
      </c>
      <c r="O469" s="7">
        <f t="shared" si="48"/>
        <v>4020</v>
      </c>
      <c r="P469" s="6"/>
      <c r="Q469" s="9" t="s">
        <v>13</v>
      </c>
    </row>
    <row r="470" spans="1:17">
      <c r="B470" s="7">
        <f t="shared" si="48"/>
        <v>10869</v>
      </c>
      <c r="C470" s="7">
        <f t="shared" si="48"/>
        <v>2776</v>
      </c>
      <c r="D470" s="7">
        <f t="shared" si="48"/>
        <v>3346.25</v>
      </c>
      <c r="E470" s="7">
        <f t="shared" si="48"/>
        <v>4557.75</v>
      </c>
      <c r="F470" s="7">
        <f t="shared" si="48"/>
        <v>12483.34</v>
      </c>
      <c r="G470" s="7">
        <f t="shared" si="48"/>
        <v>5906.36</v>
      </c>
      <c r="H470" s="7">
        <f t="shared" si="48"/>
        <v>3147.7</v>
      </c>
      <c r="I470" s="7">
        <f t="shared" si="48"/>
        <v>6044.65</v>
      </c>
      <c r="J470" s="7">
        <f t="shared" si="48"/>
        <v>1338</v>
      </c>
      <c r="K470" s="7">
        <f t="shared" si="48"/>
        <v>5305</v>
      </c>
      <c r="L470" s="7">
        <f t="shared" si="48"/>
        <v>9450</v>
      </c>
      <c r="M470" s="7">
        <f t="shared" si="48"/>
        <v>6591</v>
      </c>
      <c r="N470" s="7">
        <f t="shared" si="48"/>
        <v>18692</v>
      </c>
      <c r="O470" s="7">
        <f t="shared" si="48"/>
        <v>4747</v>
      </c>
      <c r="P470" s="6"/>
      <c r="Q470" s="9" t="s">
        <v>14</v>
      </c>
    </row>
    <row r="471" spans="1:17">
      <c r="B471" s="18">
        <f t="shared" si="48"/>
        <v>0</v>
      </c>
      <c r="C471" s="18">
        <f t="shared" si="48"/>
        <v>5289</v>
      </c>
      <c r="D471" s="18">
        <f t="shared" si="48"/>
        <v>4438.04</v>
      </c>
      <c r="E471" s="18">
        <f t="shared" si="48"/>
        <v>6715.33</v>
      </c>
      <c r="F471" s="18">
        <f t="shared" si="48"/>
        <v>-3495.62</v>
      </c>
      <c r="G471" s="18">
        <f t="shared" si="48"/>
        <v>7333.56</v>
      </c>
      <c r="H471" s="18">
        <f t="shared" si="48"/>
        <v>4948.5600000000004</v>
      </c>
      <c r="I471" s="18">
        <f t="shared" si="48"/>
        <v>6248.87</v>
      </c>
      <c r="J471" s="18">
        <f t="shared" si="48"/>
        <v>6045</v>
      </c>
      <c r="K471" s="18">
        <f t="shared" si="48"/>
        <v>-16237.01</v>
      </c>
      <c r="L471" s="18">
        <f t="shared" si="48"/>
        <v>-3038.95</v>
      </c>
      <c r="M471" s="18">
        <f t="shared" si="48"/>
        <v>6057.07</v>
      </c>
      <c r="N471" s="18">
        <f t="shared" si="48"/>
        <v>434.32</v>
      </c>
      <c r="O471" s="18">
        <f t="shared" si="48"/>
        <v>16142.78</v>
      </c>
      <c r="P471" s="6"/>
      <c r="Q471" s="9" t="s">
        <v>19</v>
      </c>
    </row>
    <row r="472" spans="1:17">
      <c r="B472" s="7">
        <f>SUM(B468:B471)</f>
        <v>16674</v>
      </c>
      <c r="C472" s="112">
        <f t="shared" ref="C472:M472" si="49">SUM(C468:C471)</f>
        <v>13372</v>
      </c>
      <c r="D472" s="112">
        <f t="shared" si="49"/>
        <v>11701.29</v>
      </c>
      <c r="E472" s="112">
        <f t="shared" si="49"/>
        <v>18119.830000000002</v>
      </c>
      <c r="F472" s="112">
        <f t="shared" si="49"/>
        <v>23570.22</v>
      </c>
      <c r="G472" s="112">
        <f t="shared" si="49"/>
        <v>26393.63</v>
      </c>
      <c r="H472" s="112">
        <f t="shared" si="49"/>
        <v>15472.870000000003</v>
      </c>
      <c r="I472" s="112">
        <f t="shared" si="49"/>
        <v>15884.64</v>
      </c>
      <c r="J472" s="112">
        <f t="shared" si="49"/>
        <v>15454.24</v>
      </c>
      <c r="K472" s="112">
        <f t="shared" si="49"/>
        <v>8544.99</v>
      </c>
      <c r="L472" s="112">
        <f t="shared" si="49"/>
        <v>43052.05</v>
      </c>
      <c r="M472" s="112">
        <f t="shared" si="49"/>
        <v>30163.07</v>
      </c>
      <c r="N472" s="112">
        <f>IF(N469="",N468*4,IF(N470="",(N469+N468)*2,IF(N471="",((N470+N469+N468)/3)*4,SUM(N468:N471))))</f>
        <v>31899.32</v>
      </c>
      <c r="O472" s="112">
        <f>IF(O469="",O468*4,IF(O470="",(O469+O468)*2,IF(O471="",((O470+O469+O468)/3)*4,SUM(O468:O471))))</f>
        <v>41105.78</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f t="shared" ref="B474:O477" si="50">IFERROR(VLOOKUP($B$473,$130:$216,MATCH($Q474&amp;"/"&amp;B$348,$128:$128,0),FALSE),"")</f>
        <v>2215</v>
      </c>
      <c r="C474" s="7">
        <f t="shared" si="50"/>
        <v>231</v>
      </c>
      <c r="D474" s="7">
        <f t="shared" si="50"/>
        <v>113</v>
      </c>
      <c r="E474" s="7">
        <f t="shared" si="50"/>
        <v>182.74</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c r="B475" s="7">
        <f t="shared" si="50"/>
        <v>2233</v>
      </c>
      <c r="C475" s="7">
        <f t="shared" si="50"/>
        <v>266</v>
      </c>
      <c r="D475" s="7">
        <f t="shared" si="50"/>
        <v>160</v>
      </c>
      <c r="E475" s="7">
        <f t="shared" si="50"/>
        <v>340.8</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c r="B476" s="7">
        <f t="shared" si="50"/>
        <v>2310</v>
      </c>
      <c r="C476" s="7">
        <f t="shared" si="50"/>
        <v>218</v>
      </c>
      <c r="D476" s="7">
        <f t="shared" si="50"/>
        <v>237.22</v>
      </c>
      <c r="E476" s="7">
        <f t="shared" si="50"/>
        <v>120.12</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6"/>
      <c r="Q476" s="9" t="s">
        <v>14</v>
      </c>
    </row>
    <row r="477" spans="1:17">
      <c r="B477" s="18">
        <f t="shared" si="50"/>
        <v>2296</v>
      </c>
      <c r="C477" s="18">
        <f t="shared" si="50"/>
        <v>190</v>
      </c>
      <c r="D477" s="18">
        <f t="shared" si="50"/>
        <v>186.02</v>
      </c>
      <c r="E477" s="18">
        <f t="shared" si="50"/>
        <v>0</v>
      </c>
      <c r="F477" s="18">
        <f t="shared" si="50"/>
        <v>0</v>
      </c>
      <c r="G477" s="18">
        <f t="shared" si="50"/>
        <v>0</v>
      </c>
      <c r="H477" s="18">
        <f t="shared" si="50"/>
        <v>0</v>
      </c>
      <c r="I477" s="18">
        <f t="shared" si="50"/>
        <v>0</v>
      </c>
      <c r="J477" s="18">
        <f t="shared" si="50"/>
        <v>0</v>
      </c>
      <c r="K477" s="18">
        <f t="shared" si="50"/>
        <v>0</v>
      </c>
      <c r="L477" s="18">
        <f t="shared" si="50"/>
        <v>133.01</v>
      </c>
      <c r="M477" s="18">
        <f t="shared" si="50"/>
        <v>53.5</v>
      </c>
      <c r="N477" s="18">
        <f t="shared" si="50"/>
        <v>54.2</v>
      </c>
      <c r="O477" s="18">
        <f t="shared" si="50"/>
        <v>44.24</v>
      </c>
      <c r="P477" s="6"/>
      <c r="Q477" s="9" t="s">
        <v>19</v>
      </c>
    </row>
    <row r="478" spans="1:17">
      <c r="B478" s="7">
        <f>SUM(B474:B477)</f>
        <v>9054</v>
      </c>
      <c r="C478" s="112">
        <f t="shared" ref="C478:M478" si="51">SUM(C474:C477)</f>
        <v>905</v>
      </c>
      <c r="D478" s="112">
        <f t="shared" si="51"/>
        <v>696.24</v>
      </c>
      <c r="E478" s="112">
        <f t="shared" si="51"/>
        <v>643.66</v>
      </c>
      <c r="F478" s="112">
        <f t="shared" si="51"/>
        <v>0</v>
      </c>
      <c r="G478" s="112">
        <f t="shared" si="51"/>
        <v>0</v>
      </c>
      <c r="H478" s="112">
        <f t="shared" si="51"/>
        <v>0</v>
      </c>
      <c r="I478" s="112">
        <f t="shared" si="51"/>
        <v>0</v>
      </c>
      <c r="J478" s="112">
        <f t="shared" si="51"/>
        <v>0</v>
      </c>
      <c r="K478" s="112">
        <f t="shared" si="51"/>
        <v>0</v>
      </c>
      <c r="L478" s="112">
        <f t="shared" si="51"/>
        <v>133.01</v>
      </c>
      <c r="M478" s="112">
        <f t="shared" si="51"/>
        <v>53.5</v>
      </c>
      <c r="N478" s="112">
        <f>IF(N475="",N474*4,IF(N476="",(N475+N474)*2,IF(N477="",((N476+N475+N474)/3)*4,SUM(N474:N477))))</f>
        <v>54.2</v>
      </c>
      <c r="O478" s="112">
        <f>IF(O475="",O474*4,IF(O476="",(O475+O474)*2,IF(O477="",((O476+O475+O474)/3)*4,SUM(O474:O477))))</f>
        <v>44.24</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f t="shared" ref="B480:O483" si="52">IFERROR(VLOOKUP($B$479,$130:$216,MATCH($Q480&amp;"/"&amp;B$348,$128:$128,0),FALSE),"")</f>
        <v>-423</v>
      </c>
      <c r="C480" s="7">
        <f t="shared" si="52"/>
        <v>-2545</v>
      </c>
      <c r="D480" s="7">
        <f t="shared" si="52"/>
        <v>2</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0</v>
      </c>
      <c r="P480" s="6"/>
      <c r="Q480" s="9" t="s">
        <v>12</v>
      </c>
    </row>
    <row r="481" spans="2:17">
      <c r="B481" s="7">
        <f t="shared" si="52"/>
        <v>-43</v>
      </c>
      <c r="C481" s="7">
        <f t="shared" si="52"/>
        <v>-10554</v>
      </c>
      <c r="D481" s="7">
        <f t="shared" si="52"/>
        <v>2</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0</v>
      </c>
      <c r="O481" s="7">
        <f t="shared" si="52"/>
        <v>0</v>
      </c>
      <c r="P481" s="6"/>
      <c r="Q481" s="9" t="s">
        <v>13</v>
      </c>
    </row>
    <row r="482" spans="2:17">
      <c r="B482" s="7">
        <f t="shared" si="52"/>
        <v>-47</v>
      </c>
      <c r="C482" s="7">
        <f t="shared" si="52"/>
        <v>-2788</v>
      </c>
      <c r="D482" s="7">
        <f t="shared" si="52"/>
        <v>2.34</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0</v>
      </c>
      <c r="O482" s="7">
        <f t="shared" si="52"/>
        <v>0</v>
      </c>
      <c r="P482" s="6"/>
      <c r="Q482" s="9" t="s">
        <v>14</v>
      </c>
    </row>
    <row r="483" spans="2:17">
      <c r="B483" s="18">
        <f t="shared" si="52"/>
        <v>-16</v>
      </c>
      <c r="C483" s="18">
        <f t="shared" si="52"/>
        <v>-437</v>
      </c>
      <c r="D483" s="18">
        <f t="shared" si="52"/>
        <v>-0.06</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0</v>
      </c>
      <c r="O483" s="18">
        <f t="shared" si="52"/>
        <v>0</v>
      </c>
      <c r="P483" s="6"/>
      <c r="Q483" s="9" t="s">
        <v>19</v>
      </c>
    </row>
    <row r="484" spans="2:17">
      <c r="B484" s="7">
        <f>SUM(B480:B483)</f>
        <v>-529</v>
      </c>
      <c r="C484" s="112">
        <f t="shared" ref="C484:M484" si="53">SUM(C480:C483)</f>
        <v>-16324</v>
      </c>
      <c r="D484" s="112">
        <f t="shared" si="53"/>
        <v>6.28</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0</v>
      </c>
      <c r="O484" s="112">
        <f>IF(O481="",O480*4,IF(O482="",(O481+O480)*2,IF(O483="",((O482+O481+O480)/3)*4,SUM(O480:O483))))</f>
        <v>0</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f t="shared" ref="B486:O489" si="54">IFERROR(VLOOKUP($B$485,$130:$216,MATCH($Q486&amp;"/"&amp;B$348,$128:$128,0),FALSE),"")</f>
        <v>-504</v>
      </c>
      <c r="C486" s="7">
        <f t="shared" si="54"/>
        <v>-3768</v>
      </c>
      <c r="D486" s="7">
        <f t="shared" si="54"/>
        <v>-547</v>
      </c>
      <c r="E486" s="7">
        <f t="shared" si="54"/>
        <v>38.979999999999997</v>
      </c>
      <c r="F486" s="7">
        <f t="shared" si="54"/>
        <v>0</v>
      </c>
      <c r="G486" s="7">
        <f t="shared" si="54"/>
        <v>0</v>
      </c>
      <c r="H486" s="7">
        <f t="shared" si="54"/>
        <v>0</v>
      </c>
      <c r="I486" s="7">
        <f t="shared" si="54"/>
        <v>0</v>
      </c>
      <c r="J486" s="7">
        <f t="shared" si="54"/>
        <v>0</v>
      </c>
      <c r="K486" s="7">
        <f t="shared" si="54"/>
        <v>214</v>
      </c>
      <c r="L486" s="7">
        <f t="shared" si="54"/>
        <v>0</v>
      </c>
      <c r="M486" s="7">
        <f t="shared" si="54"/>
        <v>0</v>
      </c>
      <c r="N486" s="7">
        <f t="shared" si="54"/>
        <v>0</v>
      </c>
      <c r="O486" s="7">
        <f t="shared" si="54"/>
        <v>0</v>
      </c>
      <c r="P486" s="6"/>
      <c r="Q486" s="9" t="s">
        <v>12</v>
      </c>
    </row>
    <row r="487" spans="2:17">
      <c r="B487" s="7">
        <f t="shared" si="54"/>
        <v>829</v>
      </c>
      <c r="C487" s="7">
        <f t="shared" si="54"/>
        <v>-402</v>
      </c>
      <c r="D487" s="7">
        <f t="shared" si="54"/>
        <v>4234</v>
      </c>
      <c r="E487" s="7">
        <f t="shared" si="54"/>
        <v>468.82</v>
      </c>
      <c r="F487" s="7">
        <f t="shared" si="54"/>
        <v>0</v>
      </c>
      <c r="G487" s="7">
        <f t="shared" si="54"/>
        <v>0</v>
      </c>
      <c r="H487" s="7">
        <f t="shared" si="54"/>
        <v>0</v>
      </c>
      <c r="I487" s="7">
        <f t="shared" si="54"/>
        <v>0</v>
      </c>
      <c r="J487" s="7">
        <f t="shared" si="54"/>
        <v>6954</v>
      </c>
      <c r="K487" s="7">
        <f t="shared" si="54"/>
        <v>0</v>
      </c>
      <c r="L487" s="7">
        <f t="shared" si="54"/>
        <v>22246</v>
      </c>
      <c r="M487" s="7">
        <f t="shared" si="54"/>
        <v>0</v>
      </c>
      <c r="N487" s="7">
        <f t="shared" si="54"/>
        <v>0</v>
      </c>
      <c r="O487" s="7">
        <f t="shared" si="54"/>
        <v>6402</v>
      </c>
      <c r="P487" s="6"/>
      <c r="Q487" s="9" t="s">
        <v>13</v>
      </c>
    </row>
    <row r="488" spans="2:17">
      <c r="B488" s="7">
        <f t="shared" si="54"/>
        <v>618</v>
      </c>
      <c r="C488" s="7">
        <f t="shared" si="54"/>
        <v>-58</v>
      </c>
      <c r="D488" s="7">
        <f t="shared" si="54"/>
        <v>-1424.69</v>
      </c>
      <c r="E488" s="7">
        <f t="shared" si="54"/>
        <v>515.48</v>
      </c>
      <c r="F488" s="7">
        <f t="shared" si="54"/>
        <v>0</v>
      </c>
      <c r="G488" s="7">
        <f t="shared" si="54"/>
        <v>0</v>
      </c>
      <c r="H488" s="7">
        <f t="shared" si="54"/>
        <v>0</v>
      </c>
      <c r="I488" s="7">
        <f t="shared" si="54"/>
        <v>3117.13</v>
      </c>
      <c r="J488" s="7">
        <f t="shared" si="54"/>
        <v>0</v>
      </c>
      <c r="K488" s="7">
        <f t="shared" si="54"/>
        <v>0</v>
      </c>
      <c r="L488" s="7">
        <f t="shared" si="54"/>
        <v>0</v>
      </c>
      <c r="M488" s="7">
        <f t="shared" si="54"/>
        <v>0</v>
      </c>
      <c r="N488" s="7">
        <f t="shared" si="54"/>
        <v>0</v>
      </c>
      <c r="O488" s="7">
        <f t="shared" si="54"/>
        <v>-18047</v>
      </c>
      <c r="P488" s="6"/>
      <c r="Q488" s="9" t="s">
        <v>14</v>
      </c>
    </row>
    <row r="489" spans="2:17">
      <c r="B489" s="18">
        <f t="shared" si="54"/>
        <v>21105</v>
      </c>
      <c r="C489" s="18">
        <f t="shared" si="54"/>
        <v>-7179</v>
      </c>
      <c r="D489" s="18">
        <f t="shared" si="54"/>
        <v>7035.96</v>
      </c>
      <c r="E489" s="18">
        <f t="shared" si="54"/>
        <v>0</v>
      </c>
      <c r="F489" s="18">
        <f t="shared" si="54"/>
        <v>0</v>
      </c>
      <c r="G489" s="18">
        <f t="shared" si="54"/>
        <v>0</v>
      </c>
      <c r="H489" s="18">
        <f t="shared" si="54"/>
        <v>0</v>
      </c>
      <c r="I489" s="18">
        <f t="shared" si="54"/>
        <v>0</v>
      </c>
      <c r="J489" s="18">
        <f t="shared" si="54"/>
        <v>9170</v>
      </c>
      <c r="K489" s="18">
        <f t="shared" si="54"/>
        <v>321.07</v>
      </c>
      <c r="L489" s="18">
        <f t="shared" si="54"/>
        <v>5561.6</v>
      </c>
      <c r="M489" s="18">
        <f t="shared" si="54"/>
        <v>0</v>
      </c>
      <c r="N489" s="18">
        <f t="shared" si="54"/>
        <v>-391.5</v>
      </c>
      <c r="O489" s="18">
        <f t="shared" si="54"/>
        <v>39409.24</v>
      </c>
      <c r="P489" s="6"/>
      <c r="Q489" s="9" t="s">
        <v>19</v>
      </c>
    </row>
    <row r="490" spans="2:17">
      <c r="B490" s="7">
        <f>SUM(B486:B489)</f>
        <v>22048</v>
      </c>
      <c r="C490" s="112">
        <f t="shared" ref="C490:M490" si="55">SUM(C486:C489)</f>
        <v>-11407</v>
      </c>
      <c r="D490" s="112">
        <f t="shared" si="55"/>
        <v>9298.27</v>
      </c>
      <c r="E490" s="112">
        <f t="shared" si="55"/>
        <v>1023.28</v>
      </c>
      <c r="F490" s="112">
        <f t="shared" si="55"/>
        <v>0</v>
      </c>
      <c r="G490" s="112">
        <f t="shared" si="55"/>
        <v>0</v>
      </c>
      <c r="H490" s="112">
        <f t="shared" si="55"/>
        <v>0</v>
      </c>
      <c r="I490" s="112">
        <f t="shared" si="55"/>
        <v>3117.13</v>
      </c>
      <c r="J490" s="112">
        <f t="shared" si="55"/>
        <v>16124</v>
      </c>
      <c r="K490" s="112">
        <f t="shared" si="55"/>
        <v>535.06999999999994</v>
      </c>
      <c r="L490" s="112">
        <f t="shared" si="55"/>
        <v>27807.599999999999</v>
      </c>
      <c r="M490" s="112">
        <f t="shared" si="55"/>
        <v>0</v>
      </c>
      <c r="N490" s="112">
        <f>IF(N487="",N486*4,IF(N488="",(N487+N486)*2,IF(N489="",((N488+N487+N486)/3)*4,SUM(N486:N489))))</f>
        <v>-391.5</v>
      </c>
      <c r="O490" s="112">
        <f>IF(O487="",O486*4,IF(O488="",(O487+O486)*2,IF(O489="",((O488+O487+O486)/3)*4,SUM(O486:O489))))</f>
        <v>27764.239999999998</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f t="shared" ref="B492:O495" si="56">IFERROR(VLOOKUP($B$491,$130:$216,MATCH($Q492&amp;"/"&amp;B$348,$128:$128,0),FALSE),"")</f>
        <v>278405</v>
      </c>
      <c r="C492" s="7">
        <f t="shared" si="56"/>
        <v>278769</v>
      </c>
      <c r="D492" s="7">
        <f t="shared" si="56"/>
        <v>346899</v>
      </c>
      <c r="E492" s="7">
        <f t="shared" si="56"/>
        <v>384868.48</v>
      </c>
      <c r="F492" s="7">
        <f t="shared" si="56"/>
        <v>431167.06</v>
      </c>
      <c r="G492" s="7">
        <f t="shared" si="56"/>
        <v>461903.7</v>
      </c>
      <c r="H492" s="7">
        <f t="shared" si="56"/>
        <v>526159.21</v>
      </c>
      <c r="I492" s="7">
        <f t="shared" si="56"/>
        <v>567209.68000000005</v>
      </c>
      <c r="J492" s="7">
        <f t="shared" si="56"/>
        <v>632466.66</v>
      </c>
      <c r="K492" s="7">
        <f t="shared" si="56"/>
        <v>653503</v>
      </c>
      <c r="L492" s="7">
        <f t="shared" si="56"/>
        <v>696470</v>
      </c>
      <c r="M492" s="7">
        <f t="shared" si="56"/>
        <v>696625</v>
      </c>
      <c r="N492" s="7">
        <f t="shared" si="56"/>
        <v>726408</v>
      </c>
      <c r="O492" s="7">
        <f t="shared" si="56"/>
        <v>674161</v>
      </c>
      <c r="P492" s="6"/>
      <c r="Q492" s="9" t="s">
        <v>12</v>
      </c>
    </row>
    <row r="493" spans="2:17" s="2" customFormat="1">
      <c r="B493" s="7">
        <f t="shared" si="56"/>
        <v>290414</v>
      </c>
      <c r="C493" s="7">
        <f t="shared" si="56"/>
        <v>307847</v>
      </c>
      <c r="D493" s="7">
        <f t="shared" si="56"/>
        <v>367132</v>
      </c>
      <c r="E493" s="7">
        <f t="shared" si="56"/>
        <v>418878.37</v>
      </c>
      <c r="F493" s="7">
        <f t="shared" si="56"/>
        <v>462898.25</v>
      </c>
      <c r="G493" s="7">
        <f t="shared" si="56"/>
        <v>496493.82</v>
      </c>
      <c r="H493" s="7">
        <f t="shared" si="56"/>
        <v>552593.28</v>
      </c>
      <c r="I493" s="7">
        <f t="shared" si="56"/>
        <v>586991.78</v>
      </c>
      <c r="J493" s="7">
        <f t="shared" si="56"/>
        <v>664884</v>
      </c>
      <c r="K493" s="7">
        <f t="shared" si="56"/>
        <v>705710</v>
      </c>
      <c r="L493" s="7">
        <f t="shared" si="56"/>
        <v>743521</v>
      </c>
      <c r="M493" s="7">
        <f t="shared" si="56"/>
        <v>728798</v>
      </c>
      <c r="N493" s="7">
        <f t="shared" si="56"/>
        <v>699914</v>
      </c>
      <c r="O493" s="7">
        <f t="shared" si="56"/>
        <v>699204</v>
      </c>
      <c r="P493" s="6"/>
      <c r="Q493" s="9" t="s">
        <v>13</v>
      </c>
    </row>
    <row r="494" spans="2:17" s="2" customFormat="1">
      <c r="B494" s="7">
        <f t="shared" si="56"/>
        <v>291230</v>
      </c>
      <c r="C494" s="7">
        <f t="shared" si="56"/>
        <v>306486</v>
      </c>
      <c r="D494" s="7">
        <f t="shared" si="56"/>
        <v>379578.19</v>
      </c>
      <c r="E494" s="7">
        <f t="shared" si="56"/>
        <v>415040.73</v>
      </c>
      <c r="F494" s="7">
        <f t="shared" si="56"/>
        <v>457141.39</v>
      </c>
      <c r="G494" s="7">
        <f t="shared" si="56"/>
        <v>502938.01</v>
      </c>
      <c r="H494" s="7">
        <f t="shared" si="56"/>
        <v>544062.48</v>
      </c>
      <c r="I494" s="7">
        <f t="shared" si="56"/>
        <v>588908.14</v>
      </c>
      <c r="J494" s="7">
        <f t="shared" si="56"/>
        <v>658473</v>
      </c>
      <c r="K494" s="7">
        <f t="shared" si="56"/>
        <v>690692</v>
      </c>
      <c r="L494" s="7">
        <f t="shared" si="56"/>
        <v>724108</v>
      </c>
      <c r="M494" s="7">
        <f t="shared" si="56"/>
        <v>696949</v>
      </c>
      <c r="N494" s="7">
        <f t="shared" si="56"/>
        <v>684736</v>
      </c>
      <c r="O494" s="7">
        <f t="shared" si="56"/>
        <v>699337</v>
      </c>
      <c r="P494" s="6"/>
      <c r="Q494" s="9" t="s">
        <v>14</v>
      </c>
    </row>
    <row r="495" spans="2:17" s="2" customFormat="1">
      <c r="B495" s="7">
        <f t="shared" si="56"/>
        <v>274941</v>
      </c>
      <c r="C495" s="7">
        <f t="shared" si="56"/>
        <v>365016</v>
      </c>
      <c r="D495" s="7">
        <f t="shared" si="56"/>
        <v>437282.79</v>
      </c>
      <c r="E495" s="7">
        <f t="shared" si="56"/>
        <v>481344.87</v>
      </c>
      <c r="F495" s="7">
        <f t="shared" si="56"/>
        <v>495293.13</v>
      </c>
      <c r="G495" s="7">
        <f t="shared" si="56"/>
        <v>558021.14</v>
      </c>
      <c r="H495" s="7">
        <f t="shared" si="56"/>
        <v>612774.86</v>
      </c>
      <c r="I495" s="7">
        <f t="shared" si="56"/>
        <v>651332.59</v>
      </c>
      <c r="J495" s="7">
        <f t="shared" si="56"/>
        <v>712044</v>
      </c>
      <c r="K495" s="7">
        <f t="shared" si="56"/>
        <v>684518.98</v>
      </c>
      <c r="L495" s="7">
        <f t="shared" si="56"/>
        <v>743568.47</v>
      </c>
      <c r="M495" s="7">
        <f t="shared" si="56"/>
        <v>744990.56</v>
      </c>
      <c r="N495" s="7">
        <f t="shared" si="56"/>
        <v>688581.41</v>
      </c>
      <c r="O495" s="7">
        <f t="shared" si="56"/>
        <v>747986.48</v>
      </c>
      <c r="P495" s="6"/>
      <c r="Q495" s="9" t="s">
        <v>19</v>
      </c>
    </row>
    <row r="496" spans="2:17" s="2" customFormat="1">
      <c r="B496" s="16">
        <f>SUM(B492:B495)</f>
        <v>1134990</v>
      </c>
      <c r="C496" s="16">
        <f t="shared" ref="C496:M496" si="57">SUM(C492:C495)</f>
        <v>1258118</v>
      </c>
      <c r="D496" s="16">
        <f t="shared" si="57"/>
        <v>1530891.98</v>
      </c>
      <c r="E496" s="16">
        <f t="shared" si="57"/>
        <v>1700132.4500000002</v>
      </c>
      <c r="F496" s="16">
        <f t="shared" si="57"/>
        <v>1846499.83</v>
      </c>
      <c r="G496" s="16">
        <f t="shared" si="57"/>
        <v>2019356.67</v>
      </c>
      <c r="H496" s="16">
        <f t="shared" si="57"/>
        <v>2235589.83</v>
      </c>
      <c r="I496" s="16">
        <f t="shared" si="57"/>
        <v>2394442.19</v>
      </c>
      <c r="J496" s="16">
        <f t="shared" si="57"/>
        <v>2667867.66</v>
      </c>
      <c r="K496" s="16">
        <f t="shared" si="57"/>
        <v>2734423.98</v>
      </c>
      <c r="L496" s="16">
        <f t="shared" si="57"/>
        <v>2907667.4699999997</v>
      </c>
      <c r="M496" s="16">
        <f t="shared" si="57"/>
        <v>2867362.56</v>
      </c>
      <c r="N496" s="16">
        <f>IF(N493="",N492*4,IF(N494="",(N493+N492)*2,IF(N495="",((N494+N493+N492)/3)*4,SUM(N492:N495))))</f>
        <v>2799639.41</v>
      </c>
      <c r="O496" s="16">
        <f>IF(O493="",O492*4,IF(O494="",(O493+O492)*2,IF(O495="",((O494+O493+O492)/3)*4,SUM(O492:O495))))</f>
        <v>2820688.48</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f t="shared" ref="B499:O502" si="58">IFERROR(VLOOKUP($B$498,$130:$216,MATCH($Q499&amp;"/"&amp;B$348,$128:$128,0),FALSE),"")</f>
        <v>202259</v>
      </c>
      <c r="C499" s="7">
        <f t="shared" si="58"/>
        <v>183705</v>
      </c>
      <c r="D499" s="7">
        <f t="shared" si="58"/>
        <v>246509</v>
      </c>
      <c r="E499" s="7">
        <f t="shared" si="58"/>
        <v>287142.78000000003</v>
      </c>
      <c r="F499" s="7">
        <f t="shared" si="58"/>
        <v>296929.09000000003</v>
      </c>
      <c r="G499" s="7">
        <f t="shared" si="58"/>
        <v>324233.28999999998</v>
      </c>
      <c r="H499" s="7">
        <f t="shared" si="58"/>
        <v>359886.18</v>
      </c>
      <c r="I499" s="7">
        <f t="shared" si="58"/>
        <v>375800.38</v>
      </c>
      <c r="J499" s="7">
        <f t="shared" si="58"/>
        <v>424246.32</v>
      </c>
      <c r="K499" s="7">
        <f t="shared" si="58"/>
        <v>455673</v>
      </c>
      <c r="L499" s="7">
        <f t="shared" si="58"/>
        <v>455484</v>
      </c>
      <c r="M499" s="7">
        <f t="shared" si="58"/>
        <v>501759</v>
      </c>
      <c r="N499" s="7">
        <f t="shared" si="58"/>
        <v>528044</v>
      </c>
      <c r="O499" s="7">
        <f t="shared" si="58"/>
        <v>495825</v>
      </c>
      <c r="P499" s="6"/>
      <c r="Q499" s="9" t="s">
        <v>12</v>
      </c>
    </row>
    <row r="500" spans="1:17">
      <c r="B500" s="7">
        <f t="shared" si="58"/>
        <v>210367</v>
      </c>
      <c r="C500" s="7">
        <f t="shared" si="58"/>
        <v>205358</v>
      </c>
      <c r="D500" s="7">
        <f t="shared" si="58"/>
        <v>287341</v>
      </c>
      <c r="E500" s="7">
        <f t="shared" si="58"/>
        <v>310891.19</v>
      </c>
      <c r="F500" s="7">
        <f t="shared" si="58"/>
        <v>325268.65999999997</v>
      </c>
      <c r="G500" s="7">
        <f t="shared" si="58"/>
        <v>356121.62</v>
      </c>
      <c r="H500" s="7">
        <f t="shared" si="58"/>
        <v>382597.43</v>
      </c>
      <c r="I500" s="7">
        <f t="shared" si="58"/>
        <v>399635.71</v>
      </c>
      <c r="J500" s="7">
        <f t="shared" si="58"/>
        <v>456188</v>
      </c>
      <c r="K500" s="7">
        <f t="shared" si="58"/>
        <v>486169</v>
      </c>
      <c r="L500" s="7">
        <f t="shared" si="58"/>
        <v>494868</v>
      </c>
      <c r="M500" s="7">
        <f t="shared" si="58"/>
        <v>537307</v>
      </c>
      <c r="N500" s="7">
        <f t="shared" si="58"/>
        <v>512151</v>
      </c>
      <c r="O500" s="7">
        <f t="shared" si="58"/>
        <v>512975</v>
      </c>
      <c r="P500" s="6"/>
      <c r="Q500" s="9" t="s">
        <v>13</v>
      </c>
    </row>
    <row r="501" spans="1:17">
      <c r="B501" s="7">
        <f t="shared" si="58"/>
        <v>195284</v>
      </c>
      <c r="C501" s="7">
        <f t="shared" si="58"/>
        <v>212890</v>
      </c>
      <c r="D501" s="7">
        <f t="shared" si="58"/>
        <v>281936.57</v>
      </c>
      <c r="E501" s="7">
        <f t="shared" si="58"/>
        <v>303918.03999999998</v>
      </c>
      <c r="F501" s="7">
        <f t="shared" si="58"/>
        <v>312862</v>
      </c>
      <c r="G501" s="7">
        <f t="shared" si="58"/>
        <v>363662.76</v>
      </c>
      <c r="H501" s="7">
        <f t="shared" si="58"/>
        <v>369248.34</v>
      </c>
      <c r="I501" s="7">
        <f t="shared" si="58"/>
        <v>396419.46</v>
      </c>
      <c r="J501" s="7">
        <f t="shared" si="58"/>
        <v>455869</v>
      </c>
      <c r="K501" s="7">
        <f t="shared" si="58"/>
        <v>469753</v>
      </c>
      <c r="L501" s="7">
        <f t="shared" si="58"/>
        <v>486146</v>
      </c>
      <c r="M501" s="7">
        <f t="shared" si="58"/>
        <v>520437</v>
      </c>
      <c r="N501" s="7">
        <f t="shared" si="58"/>
        <v>490804</v>
      </c>
      <c r="O501" s="7">
        <f t="shared" si="58"/>
        <v>513350</v>
      </c>
      <c r="P501" s="6"/>
      <c r="Q501" s="9" t="s">
        <v>14</v>
      </c>
    </row>
    <row r="502" spans="1:17">
      <c r="B502" s="18">
        <f t="shared" si="58"/>
        <v>197158</v>
      </c>
      <c r="C502" s="18">
        <f t="shared" si="58"/>
        <v>255238</v>
      </c>
      <c r="D502" s="18">
        <f t="shared" si="58"/>
        <v>322845.59999999998</v>
      </c>
      <c r="E502" s="18">
        <f t="shared" si="58"/>
        <v>329818.90999999997</v>
      </c>
      <c r="F502" s="18">
        <f t="shared" si="58"/>
        <v>345758.57</v>
      </c>
      <c r="G502" s="18">
        <f t="shared" si="58"/>
        <v>387321.62</v>
      </c>
      <c r="H502" s="18">
        <f t="shared" si="58"/>
        <v>410917.7</v>
      </c>
      <c r="I502" s="18">
        <f t="shared" si="58"/>
        <v>442683.43</v>
      </c>
      <c r="J502" s="18">
        <f t="shared" si="58"/>
        <v>488245</v>
      </c>
      <c r="K502" s="18">
        <f t="shared" si="58"/>
        <v>483555.64</v>
      </c>
      <c r="L502" s="18">
        <f t="shared" si="58"/>
        <v>522026.83</v>
      </c>
      <c r="M502" s="18">
        <f t="shared" si="58"/>
        <v>540207.18000000005</v>
      </c>
      <c r="N502" s="18">
        <f t="shared" si="58"/>
        <v>514144.08</v>
      </c>
      <c r="O502" s="18">
        <f t="shared" si="58"/>
        <v>547991.06000000006</v>
      </c>
      <c r="P502" s="6"/>
      <c r="Q502" s="9" t="s">
        <v>19</v>
      </c>
    </row>
    <row r="503" spans="1:17">
      <c r="B503" s="18">
        <f>SUM(B499:B502)</f>
        <v>805068</v>
      </c>
      <c r="C503" s="18">
        <f t="shared" ref="C503:M503" si="59">SUM(C499:C502)</f>
        <v>857191</v>
      </c>
      <c r="D503" s="18">
        <f t="shared" si="59"/>
        <v>1138632.17</v>
      </c>
      <c r="E503" s="18">
        <f t="shared" si="59"/>
        <v>1231770.92</v>
      </c>
      <c r="F503" s="18">
        <f t="shared" si="59"/>
        <v>1280818.32</v>
      </c>
      <c r="G503" s="18">
        <f t="shared" si="59"/>
        <v>1431339.29</v>
      </c>
      <c r="H503" s="18">
        <f t="shared" si="59"/>
        <v>1522649.65</v>
      </c>
      <c r="I503" s="18">
        <f t="shared" si="59"/>
        <v>1614538.98</v>
      </c>
      <c r="J503" s="18">
        <f t="shared" si="59"/>
        <v>1824548.32</v>
      </c>
      <c r="K503" s="18">
        <f t="shared" si="59"/>
        <v>1895150.6400000001</v>
      </c>
      <c r="L503" s="18">
        <f t="shared" si="59"/>
        <v>1958524.83</v>
      </c>
      <c r="M503" s="18">
        <f t="shared" si="59"/>
        <v>2099710.1800000002</v>
      </c>
      <c r="N503" s="18">
        <f>IF(N500="",N499*4,IF(N501="",(N500+N499)*2,IF(N502="",((N501+N500+N499)/3)*4,SUM(N499:N502))))</f>
        <v>2045143.08</v>
      </c>
      <c r="O503" s="18">
        <f>IF(O500="",O499*4,IF(O501="",(O500+O499)*2,IF(O502="",((O501+O500+O499)/3)*4,SUM(O499:O502))))</f>
        <v>2070141.06</v>
      </c>
      <c r="P503" s="6"/>
      <c r="Q503" s="9" t="s">
        <v>15</v>
      </c>
    </row>
    <row r="504" spans="1:17">
      <c r="B504" s="21">
        <f>B503/B$465</f>
        <v>0.71502046739737657</v>
      </c>
      <c r="C504" s="22">
        <f>C503/C$465</f>
        <v>0.68914837185781785</v>
      </c>
      <c r="D504" s="22">
        <f t="shared" ref="D504:O504" si="60">D503/D$465</f>
        <v>0.74984282622830789</v>
      </c>
      <c r="E504" s="22">
        <f t="shared" si="60"/>
        <v>0.73231966594876086</v>
      </c>
      <c r="F504" s="22">
        <f t="shared" si="60"/>
        <v>0.70261534673299864</v>
      </c>
      <c r="G504" s="22">
        <f t="shared" si="60"/>
        <v>0.71819660178847777</v>
      </c>
      <c r="H504" s="22">
        <f t="shared" si="60"/>
        <v>0.68584208425738946</v>
      </c>
      <c r="I504" s="22">
        <f t="shared" si="60"/>
        <v>0.67878911167157485</v>
      </c>
      <c r="J504" s="22">
        <f t="shared" si="60"/>
        <v>0.687882328690676</v>
      </c>
      <c r="K504" s="22">
        <f t="shared" si="60"/>
        <v>0.69524386078765787</v>
      </c>
      <c r="L504" s="22">
        <f t="shared" si="60"/>
        <v>0.68382255797377467</v>
      </c>
      <c r="M504" s="22">
        <f t="shared" si="60"/>
        <v>0.740120168890959</v>
      </c>
      <c r="N504" s="23">
        <f t="shared" si="60"/>
        <v>0.73897953718756237</v>
      </c>
      <c r="O504" s="23">
        <f t="shared" si="60"/>
        <v>0.74481426830177644</v>
      </c>
      <c r="P504" s="6"/>
      <c r="Q504" s="11" t="s">
        <v>390</v>
      </c>
    </row>
    <row r="505" spans="1:17" s="87" customFormat="1">
      <c r="A505" s="86"/>
      <c r="B505" s="19"/>
      <c r="C505" s="10">
        <f t="shared" ref="C505:M505" si="61">C503/B503-1</f>
        <v>6.4743599298444421E-2</v>
      </c>
      <c r="D505" s="10">
        <f t="shared" si="61"/>
        <v>0.32832959048800081</v>
      </c>
      <c r="E505" s="10">
        <f t="shared" si="61"/>
        <v>8.1798804261783653E-2</v>
      </c>
      <c r="F505" s="10">
        <f t="shared" si="61"/>
        <v>3.9818605232213367E-2</v>
      </c>
      <c r="G505" s="10">
        <f t="shared" si="61"/>
        <v>0.11751937620629915</v>
      </c>
      <c r="H505" s="10">
        <f t="shared" si="61"/>
        <v>6.3793651608627266E-2</v>
      </c>
      <c r="I505" s="10">
        <f t="shared" si="61"/>
        <v>6.034830796434365E-2</v>
      </c>
      <c r="J505" s="10">
        <f t="shared" si="61"/>
        <v>0.13007387409129012</v>
      </c>
      <c r="K505" s="10">
        <f t="shared" si="61"/>
        <v>3.8695779786199314E-2</v>
      </c>
      <c r="L505" s="10">
        <f t="shared" si="61"/>
        <v>3.3440186052967169E-2</v>
      </c>
      <c r="M505" s="10">
        <f t="shared" si="61"/>
        <v>7.208759768442663E-2</v>
      </c>
      <c r="N505" s="10">
        <f>N503/M503-1</f>
        <v>-2.5987919913785462E-2</v>
      </c>
      <c r="O505" s="10">
        <f>O503/N503-1</f>
        <v>1.2223095901925829E-2</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f t="shared" ref="B507:O511" si="62">IFERROR(B461-B499,"")</f>
        <v>70895</v>
      </c>
      <c r="C507" s="16">
        <f t="shared" si="62"/>
        <v>91940</v>
      </c>
      <c r="D507" s="16">
        <f t="shared" si="62"/>
        <v>96360</v>
      </c>
      <c r="E507" s="16">
        <f t="shared" si="62"/>
        <v>94677.259999999951</v>
      </c>
      <c r="F507" s="16">
        <f t="shared" si="62"/>
        <v>127901.75</v>
      </c>
      <c r="G507" s="16">
        <f t="shared" si="62"/>
        <v>131609.57</v>
      </c>
      <c r="H507" s="16">
        <f t="shared" si="62"/>
        <v>162998.35000000003</v>
      </c>
      <c r="I507" s="16">
        <f t="shared" si="62"/>
        <v>189376.49</v>
      </c>
      <c r="J507" s="16">
        <f t="shared" si="62"/>
        <v>202279.10000000003</v>
      </c>
      <c r="K507" s="16">
        <f t="shared" si="62"/>
        <v>186199</v>
      </c>
      <c r="L507" s="16">
        <f t="shared" si="62"/>
        <v>216691</v>
      </c>
      <c r="M507" s="16">
        <f t="shared" si="62"/>
        <v>186565</v>
      </c>
      <c r="N507" s="16">
        <f t="shared" si="62"/>
        <v>192957</v>
      </c>
      <c r="O507" s="16">
        <f t="shared" si="62"/>
        <v>162140</v>
      </c>
      <c r="P507" s="6"/>
      <c r="Q507" s="9" t="s">
        <v>12</v>
      </c>
    </row>
    <row r="508" spans="1:17">
      <c r="B508" s="7">
        <f t="shared" si="62"/>
        <v>75045</v>
      </c>
      <c r="C508" s="7">
        <f t="shared" si="62"/>
        <v>99809</v>
      </c>
      <c r="D508" s="7">
        <f t="shared" si="62"/>
        <v>79631</v>
      </c>
      <c r="E508" s="7">
        <f t="shared" si="62"/>
        <v>103665.33000000002</v>
      </c>
      <c r="F508" s="7">
        <f t="shared" si="62"/>
        <v>129383.31</v>
      </c>
      <c r="G508" s="7">
        <f t="shared" si="62"/>
        <v>133279.33000000002</v>
      </c>
      <c r="H508" s="7">
        <f t="shared" si="62"/>
        <v>165893.91999999998</v>
      </c>
      <c r="I508" s="7">
        <f t="shared" si="62"/>
        <v>185797.76999999996</v>
      </c>
      <c r="J508" s="7">
        <f t="shared" si="62"/>
        <v>206566</v>
      </c>
      <c r="K508" s="7">
        <f t="shared" si="62"/>
        <v>211695</v>
      </c>
      <c r="L508" s="7">
        <f t="shared" si="62"/>
        <v>236307</v>
      </c>
      <c r="M508" s="7">
        <f t="shared" si="62"/>
        <v>182277</v>
      </c>
      <c r="N508" s="7">
        <f t="shared" si="62"/>
        <v>180397</v>
      </c>
      <c r="O508" s="7">
        <f t="shared" si="62"/>
        <v>182209</v>
      </c>
      <c r="P508" s="6"/>
      <c r="Q508" s="9" t="s">
        <v>13</v>
      </c>
    </row>
    <row r="509" spans="1:17">
      <c r="B509" s="7">
        <f t="shared" si="62"/>
        <v>82767</v>
      </c>
      <c r="C509" s="7">
        <f t="shared" si="62"/>
        <v>90602</v>
      </c>
      <c r="D509" s="7">
        <f t="shared" si="62"/>
        <v>94058.149999999965</v>
      </c>
      <c r="E509" s="7">
        <f t="shared" si="62"/>
        <v>106444.82</v>
      </c>
      <c r="F509" s="7">
        <f t="shared" si="62"/>
        <v>131796.04999999999</v>
      </c>
      <c r="G509" s="7">
        <f t="shared" si="62"/>
        <v>133368.89999999997</v>
      </c>
      <c r="H509" s="7">
        <f t="shared" si="62"/>
        <v>171666.45</v>
      </c>
      <c r="I509" s="7">
        <f t="shared" si="62"/>
        <v>186444.03999999998</v>
      </c>
      <c r="J509" s="7">
        <f t="shared" si="62"/>
        <v>201266</v>
      </c>
      <c r="K509" s="7">
        <f t="shared" si="62"/>
        <v>215634</v>
      </c>
      <c r="L509" s="7">
        <f t="shared" si="62"/>
        <v>228512</v>
      </c>
      <c r="M509" s="7">
        <f t="shared" si="62"/>
        <v>169921</v>
      </c>
      <c r="N509" s="7">
        <f t="shared" si="62"/>
        <v>175240</v>
      </c>
      <c r="O509" s="7">
        <f t="shared" si="62"/>
        <v>181240</v>
      </c>
      <c r="P509" s="6"/>
      <c r="Q509" s="9" t="s">
        <v>14</v>
      </c>
    </row>
    <row r="510" spans="1:17">
      <c r="B510" s="18">
        <f t="shared" si="62"/>
        <v>92162</v>
      </c>
      <c r="C510" s="18">
        <f t="shared" si="62"/>
        <v>104299</v>
      </c>
      <c r="D510" s="18">
        <f t="shared" si="62"/>
        <v>109813.13</v>
      </c>
      <c r="E510" s="18">
        <f t="shared" si="62"/>
        <v>145454.29000000004</v>
      </c>
      <c r="F510" s="18">
        <f t="shared" si="62"/>
        <v>153030.18</v>
      </c>
      <c r="G510" s="18">
        <f t="shared" si="62"/>
        <v>163365.95999999996</v>
      </c>
      <c r="H510" s="18">
        <f t="shared" si="62"/>
        <v>196908.60000000003</v>
      </c>
      <c r="I510" s="18">
        <f t="shared" si="62"/>
        <v>202400.28999999998</v>
      </c>
      <c r="J510" s="18">
        <f t="shared" si="62"/>
        <v>217754</v>
      </c>
      <c r="K510" s="18">
        <f t="shared" si="62"/>
        <v>217200.36</v>
      </c>
      <c r="L510" s="18">
        <f t="shared" si="62"/>
        <v>224048.56</v>
      </c>
      <c r="M510" s="18">
        <f t="shared" si="62"/>
        <v>198512.30999999994</v>
      </c>
      <c r="N510" s="18">
        <f t="shared" si="62"/>
        <v>173786.21000000002</v>
      </c>
      <c r="O510" s="18">
        <f t="shared" si="62"/>
        <v>183675.68999999994</v>
      </c>
      <c r="P510" s="6"/>
      <c r="Q510" s="9" t="s">
        <v>19</v>
      </c>
    </row>
    <row r="511" spans="1:17">
      <c r="B511" s="16">
        <f t="shared" si="62"/>
        <v>320869</v>
      </c>
      <c r="C511" s="16">
        <f t="shared" si="62"/>
        <v>386650</v>
      </c>
      <c r="D511" s="16">
        <f t="shared" si="62"/>
        <v>379862.28</v>
      </c>
      <c r="E511" s="16">
        <f t="shared" si="62"/>
        <v>450241.69999999995</v>
      </c>
      <c r="F511" s="16">
        <f t="shared" si="62"/>
        <v>542111.29</v>
      </c>
      <c r="G511" s="16">
        <f t="shared" si="62"/>
        <v>561623.75999999978</v>
      </c>
      <c r="H511" s="16">
        <f t="shared" si="62"/>
        <v>697467.31999999983</v>
      </c>
      <c r="I511" s="16">
        <f t="shared" si="62"/>
        <v>764018.59000000032</v>
      </c>
      <c r="J511" s="16">
        <f t="shared" si="62"/>
        <v>827865.09999999986</v>
      </c>
      <c r="K511" s="16">
        <f t="shared" si="62"/>
        <v>830728.35999999987</v>
      </c>
      <c r="L511" s="16">
        <f t="shared" si="62"/>
        <v>905558.56</v>
      </c>
      <c r="M511" s="16">
        <f t="shared" si="62"/>
        <v>737275.31</v>
      </c>
      <c r="N511" s="16">
        <f t="shared" si="62"/>
        <v>722380.21</v>
      </c>
      <c r="O511" s="16">
        <f t="shared" si="62"/>
        <v>709264.69</v>
      </c>
      <c r="P511" s="6"/>
      <c r="Q511" s="9" t="s">
        <v>15</v>
      </c>
    </row>
    <row r="512" spans="1:17">
      <c r="B512" s="10">
        <f t="shared" ref="B512:O512" si="63">B511/B$465</f>
        <v>0.28497953260262343</v>
      </c>
      <c r="C512" s="10">
        <f t="shared" si="63"/>
        <v>0.31085162814218215</v>
      </c>
      <c r="D512" s="10">
        <f t="shared" si="63"/>
        <v>0.25015717377169211</v>
      </c>
      <c r="E512" s="10">
        <f t="shared" si="63"/>
        <v>0.26768033405123914</v>
      </c>
      <c r="F512" s="10">
        <f t="shared" si="63"/>
        <v>0.29738465326700136</v>
      </c>
      <c r="G512" s="10">
        <f t="shared" si="63"/>
        <v>0.28180339821152223</v>
      </c>
      <c r="H512" s="10">
        <f t="shared" si="63"/>
        <v>0.31415791574261059</v>
      </c>
      <c r="I512" s="10">
        <f t="shared" si="63"/>
        <v>0.32121088832842515</v>
      </c>
      <c r="J512" s="10">
        <f t="shared" si="63"/>
        <v>0.312117671309324</v>
      </c>
      <c r="K512" s="10">
        <f t="shared" si="63"/>
        <v>0.30475613921234213</v>
      </c>
      <c r="L512" s="10">
        <f t="shared" si="63"/>
        <v>0.31617744202622539</v>
      </c>
      <c r="M512" s="10">
        <f t="shared" si="63"/>
        <v>0.259879831109041</v>
      </c>
      <c r="N512" s="10">
        <f t="shared" si="63"/>
        <v>0.26102046281243757</v>
      </c>
      <c r="O512" s="10">
        <f t="shared" si="63"/>
        <v>0.25518573169822362</v>
      </c>
      <c r="P512" s="6"/>
      <c r="Q512" s="24" t="s">
        <v>23</v>
      </c>
    </row>
    <row r="513" spans="1:17" s="87" customFormat="1">
      <c r="A513" s="86"/>
      <c r="B513" s="19"/>
      <c r="C513" s="10">
        <f t="shared" ref="C513:M513" si="64">C511/B511-1</f>
        <v>0.20500889771215047</v>
      </c>
      <c r="D513" s="10">
        <f t="shared" si="64"/>
        <v>-1.7555204965731264E-2</v>
      </c>
      <c r="E513" s="10">
        <f t="shared" si="64"/>
        <v>0.18527614797657699</v>
      </c>
      <c r="F513" s="10">
        <f t="shared" si="64"/>
        <v>0.20404504958114744</v>
      </c>
      <c r="G513" s="10">
        <f t="shared" si="64"/>
        <v>3.5993476542426794E-2</v>
      </c>
      <c r="H513" s="10">
        <f t="shared" si="64"/>
        <v>0.24187644767735628</v>
      </c>
      <c r="I513" s="10">
        <f t="shared" si="64"/>
        <v>9.5418477814846581E-2</v>
      </c>
      <c r="J513" s="10">
        <f t="shared" si="64"/>
        <v>8.3566696983118582E-2</v>
      </c>
      <c r="K513" s="10">
        <f t="shared" si="64"/>
        <v>3.4586069638640193E-3</v>
      </c>
      <c r="L513" s="10">
        <f t="shared" si="64"/>
        <v>9.0077820384030449E-2</v>
      </c>
      <c r="M513" s="10">
        <f t="shared" si="64"/>
        <v>-0.18583364724640228</v>
      </c>
      <c r="N513" s="10">
        <f>N511/M511-1</f>
        <v>-2.0202900867519968E-2</v>
      </c>
      <c r="O513" s="10">
        <f>O511/N511-1</f>
        <v>-1.8155979106902698E-2</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f t="shared" ref="B516:O519" si="65">IFERROR(VLOOKUP($B$515,$130:$216,MATCH($Q516&amp;"/"&amp;B$348,$128:$128,0),FALSE),"")</f>
        <v>0</v>
      </c>
      <c r="C516" s="16">
        <f t="shared" si="65"/>
        <v>0</v>
      </c>
      <c r="D516" s="16">
        <f t="shared" si="65"/>
        <v>37866</v>
      </c>
      <c r="E516" s="16">
        <f t="shared" si="65"/>
        <v>31143.65</v>
      </c>
      <c r="F516" s="16">
        <f t="shared" si="65"/>
        <v>38760.44</v>
      </c>
      <c r="G516" s="16">
        <f t="shared" si="65"/>
        <v>41576.75</v>
      </c>
      <c r="H516" s="16">
        <f t="shared" si="65"/>
        <v>47568.03</v>
      </c>
      <c r="I516" s="16">
        <f t="shared" si="65"/>
        <v>72896.429999999993</v>
      </c>
      <c r="J516" s="16">
        <f t="shared" si="65"/>
        <v>86025.69</v>
      </c>
      <c r="K516" s="16">
        <f t="shared" si="65"/>
        <v>99751</v>
      </c>
      <c r="L516" s="16">
        <f t="shared" si="65"/>
        <v>99729</v>
      </c>
      <c r="M516" s="16">
        <f t="shared" si="65"/>
        <v>72157</v>
      </c>
      <c r="N516" s="16">
        <f t="shared" si="65"/>
        <v>70990</v>
      </c>
      <c r="O516" s="16">
        <f t="shared" si="65"/>
        <v>52855</v>
      </c>
      <c r="P516" s="6"/>
      <c r="Q516" s="9" t="s">
        <v>12</v>
      </c>
    </row>
    <row r="517" spans="1:17">
      <c r="B517" s="7">
        <f t="shared" si="65"/>
        <v>0</v>
      </c>
      <c r="C517" s="7">
        <f t="shared" si="65"/>
        <v>32927</v>
      </c>
      <c r="D517" s="7">
        <f t="shared" si="65"/>
        <v>25906</v>
      </c>
      <c r="E517" s="7">
        <f t="shared" si="65"/>
        <v>32858.44</v>
      </c>
      <c r="F517" s="7">
        <f t="shared" si="65"/>
        <v>48651.47</v>
      </c>
      <c r="G517" s="7">
        <f t="shared" si="65"/>
        <v>51439.47</v>
      </c>
      <c r="H517" s="7">
        <f t="shared" si="65"/>
        <v>60206.18</v>
      </c>
      <c r="I517" s="7">
        <f t="shared" si="65"/>
        <v>80815.649999999994</v>
      </c>
      <c r="J517" s="7">
        <f t="shared" si="65"/>
        <v>101363</v>
      </c>
      <c r="K517" s="7">
        <f t="shared" si="65"/>
        <v>104539</v>
      </c>
      <c r="L517" s="7">
        <f t="shared" si="65"/>
        <v>105024</v>
      </c>
      <c r="M517" s="7">
        <f t="shared" si="65"/>
        <v>71682</v>
      </c>
      <c r="N517" s="7">
        <f t="shared" si="65"/>
        <v>63931</v>
      </c>
      <c r="O517" s="7">
        <f t="shared" si="65"/>
        <v>51670</v>
      </c>
      <c r="P517" s="6"/>
      <c r="Q517" s="9" t="s">
        <v>13</v>
      </c>
    </row>
    <row r="518" spans="1:17">
      <c r="B518" s="7">
        <f t="shared" si="65"/>
        <v>0</v>
      </c>
      <c r="C518" s="7">
        <f t="shared" si="65"/>
        <v>36214</v>
      </c>
      <c r="D518" s="7">
        <f t="shared" si="65"/>
        <v>32393.93</v>
      </c>
      <c r="E518" s="7">
        <f t="shared" si="65"/>
        <v>36390.15</v>
      </c>
      <c r="F518" s="7">
        <f t="shared" si="65"/>
        <v>47988.9</v>
      </c>
      <c r="G518" s="7">
        <f t="shared" si="65"/>
        <v>51486.51</v>
      </c>
      <c r="H518" s="7">
        <f t="shared" si="65"/>
        <v>87472.19</v>
      </c>
      <c r="I518" s="7">
        <f t="shared" si="65"/>
        <v>83006.25</v>
      </c>
      <c r="J518" s="7">
        <f t="shared" si="65"/>
        <v>93982</v>
      </c>
      <c r="K518" s="7">
        <f t="shared" si="65"/>
        <v>107133</v>
      </c>
      <c r="L518" s="7">
        <f t="shared" si="65"/>
        <v>103874</v>
      </c>
      <c r="M518" s="7">
        <f t="shared" si="65"/>
        <v>71815</v>
      </c>
      <c r="N518" s="7">
        <f t="shared" si="65"/>
        <v>67604</v>
      </c>
      <c r="O518" s="7">
        <f t="shared" si="65"/>
        <v>66743</v>
      </c>
      <c r="P518" s="6"/>
      <c r="Q518" s="9" t="s">
        <v>14</v>
      </c>
    </row>
    <row r="519" spans="1:17">
      <c r="B519" s="18">
        <f t="shared" si="65"/>
        <v>0</v>
      </c>
      <c r="C519" s="18">
        <f t="shared" si="65"/>
        <v>43309</v>
      </c>
      <c r="D519" s="18">
        <f t="shared" si="65"/>
        <v>38214.28</v>
      </c>
      <c r="E519" s="18">
        <f t="shared" si="65"/>
        <v>56536.87</v>
      </c>
      <c r="F519" s="18">
        <f t="shared" si="65"/>
        <v>49739.09</v>
      </c>
      <c r="G519" s="18">
        <f t="shared" si="65"/>
        <v>51194.69</v>
      </c>
      <c r="H519" s="18">
        <f t="shared" si="65"/>
        <v>80102.22</v>
      </c>
      <c r="I519" s="18">
        <f t="shared" si="65"/>
        <v>61765.32</v>
      </c>
      <c r="J519" s="18">
        <f t="shared" si="65"/>
        <v>97072</v>
      </c>
      <c r="K519" s="18">
        <f t="shared" si="65"/>
        <v>97318.92</v>
      </c>
      <c r="L519" s="18">
        <f t="shared" si="65"/>
        <v>114940.6</v>
      </c>
      <c r="M519" s="18">
        <f t="shared" si="65"/>
        <v>68135.06</v>
      </c>
      <c r="N519" s="18">
        <f t="shared" si="65"/>
        <v>66897.25</v>
      </c>
      <c r="O519" s="18">
        <f t="shared" si="65"/>
        <v>70928.19</v>
      </c>
      <c r="P519" s="6"/>
      <c r="Q519" s="9" t="s">
        <v>19</v>
      </c>
    </row>
    <row r="520" spans="1:17">
      <c r="B520" s="18">
        <f>SUM(B516:B519)</f>
        <v>0</v>
      </c>
      <c r="C520" s="18">
        <f t="shared" ref="C520:M520" si="66">SUM(C516:C519)</f>
        <v>112450</v>
      </c>
      <c r="D520" s="18">
        <f t="shared" si="66"/>
        <v>134380.21</v>
      </c>
      <c r="E520" s="18">
        <f t="shared" si="66"/>
        <v>156929.11000000002</v>
      </c>
      <c r="F520" s="18">
        <f t="shared" si="66"/>
        <v>185139.9</v>
      </c>
      <c r="G520" s="18">
        <f t="shared" si="66"/>
        <v>195697.42</v>
      </c>
      <c r="H520" s="18">
        <f t="shared" si="66"/>
        <v>275348.62</v>
      </c>
      <c r="I520" s="18">
        <f t="shared" si="66"/>
        <v>298483.64999999997</v>
      </c>
      <c r="J520" s="18">
        <f t="shared" si="66"/>
        <v>378442.69</v>
      </c>
      <c r="K520" s="18">
        <f t="shared" si="66"/>
        <v>408741.92</v>
      </c>
      <c r="L520" s="18">
        <f t="shared" si="66"/>
        <v>423567.6</v>
      </c>
      <c r="M520" s="18">
        <f t="shared" si="66"/>
        <v>283789.06</v>
      </c>
      <c r="N520" s="18">
        <f>IF(N517="",N516*4,IF(N518="",(N517+N516)*2,IF(N519="",((N518+N517+N516)/3)*4,SUM(N516:N519))))</f>
        <v>269422.25</v>
      </c>
      <c r="O520" s="18">
        <f>IF(O517="",O516*4,IF(O518="",(O517+O516)*2,IF(O519="",((O518+O517+O516)/3)*4,SUM(O516:O519))))</f>
        <v>242196.19</v>
      </c>
      <c r="P520" s="6"/>
      <c r="Q520" s="9" t="s">
        <v>15</v>
      </c>
    </row>
    <row r="521" spans="1:17">
      <c r="B521" s="10">
        <f t="shared" ref="B521:M521" si="67">+B520/(B$465+B$472)</f>
        <v>0</v>
      </c>
      <c r="C521" s="10">
        <f t="shared" si="67"/>
        <v>8.9443873074809124E-2</v>
      </c>
      <c r="D521" s="10">
        <f t="shared" si="67"/>
        <v>8.7818967526337513E-2</v>
      </c>
      <c r="E521" s="10">
        <f t="shared" si="67"/>
        <v>9.2304049605076363E-2</v>
      </c>
      <c r="F521" s="10">
        <f t="shared" si="67"/>
        <v>0.10026532198489289</v>
      </c>
      <c r="G521" s="10">
        <f t="shared" si="67"/>
        <v>9.6910774574009401E-2</v>
      </c>
      <c r="H521" s="10">
        <f t="shared" si="67"/>
        <v>0.12316598289782889</v>
      </c>
      <c r="I521" s="10">
        <f t="shared" si="67"/>
        <v>0.12465686110670422</v>
      </c>
      <c r="J521" s="10">
        <f t="shared" si="67"/>
        <v>0.14185212245497963</v>
      </c>
      <c r="K521" s="10">
        <f t="shared" si="67"/>
        <v>0.14948008117790099</v>
      </c>
      <c r="L521" s="10">
        <f t="shared" si="67"/>
        <v>0.14569930047703591</v>
      </c>
      <c r="M521" s="10">
        <f t="shared" si="67"/>
        <v>9.8979545029225832E-2</v>
      </c>
      <c r="N521" s="10">
        <f>+N520/(N$465+N$472)</f>
        <v>9.6242078290565788E-2</v>
      </c>
      <c r="O521" s="10">
        <f>+O520/(O$465+O$472)</f>
        <v>8.5869597561971323E-2</v>
      </c>
      <c r="P521" s="6"/>
      <c r="Q521" s="11" t="s">
        <v>390</v>
      </c>
    </row>
    <row r="522" spans="1:17" s="87" customFormat="1">
      <c r="A522" s="86"/>
      <c r="B522" s="19"/>
      <c r="C522" s="10" t="e">
        <f t="shared" ref="C522:M522" si="68">C520/B520-1</f>
        <v>#DIV/0!</v>
      </c>
      <c r="D522" s="10">
        <f t="shared" si="68"/>
        <v>0.19502187638950641</v>
      </c>
      <c r="E522" s="10">
        <f t="shared" si="68"/>
        <v>0.16779926151328395</v>
      </c>
      <c r="F522" s="10">
        <f t="shared" si="68"/>
        <v>0.17976773079258512</v>
      </c>
      <c r="G522" s="10">
        <f t="shared" si="68"/>
        <v>5.7024552784137983E-2</v>
      </c>
      <c r="H522" s="10">
        <f t="shared" si="68"/>
        <v>0.4070120086406861</v>
      </c>
      <c r="I522" s="10">
        <f t="shared" si="68"/>
        <v>8.4020867800245203E-2</v>
      </c>
      <c r="J522" s="10">
        <f t="shared" si="68"/>
        <v>0.26788415378865826</v>
      </c>
      <c r="K522" s="10">
        <f t="shared" si="68"/>
        <v>8.0062928418567214E-2</v>
      </c>
      <c r="L522" s="10">
        <f t="shared" si="68"/>
        <v>3.6271493758212925E-2</v>
      </c>
      <c r="M522" s="10">
        <f t="shared" si="68"/>
        <v>-0.33000290862662773</v>
      </c>
      <c r="N522" s="10">
        <f>N520/M520-1</f>
        <v>-5.0624960666207475E-2</v>
      </c>
      <c r="O522" s="10">
        <f>O520/N520-1</f>
        <v>-0.1010534950250026</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f t="shared" ref="B524:O527" si="69">IFERROR(VLOOKUP($B$523,$130:$216,MATCH($Q524&amp;"/"&amp;B$348,$128:$128,0),FALSE),"")</f>
        <v>0</v>
      </c>
      <c r="C524" s="16">
        <f t="shared" si="69"/>
        <v>0</v>
      </c>
      <c r="D524" s="16">
        <f t="shared" si="69"/>
        <v>26468</v>
      </c>
      <c r="E524" s="16">
        <f t="shared" si="69"/>
        <v>43785.82</v>
      </c>
      <c r="F524" s="16">
        <f t="shared" si="69"/>
        <v>49173.279999999999</v>
      </c>
      <c r="G524" s="16">
        <f t="shared" si="69"/>
        <v>58678.84</v>
      </c>
      <c r="H524" s="16">
        <f t="shared" si="69"/>
        <v>76170.47</v>
      </c>
      <c r="I524" s="16">
        <f t="shared" si="69"/>
        <v>72419.53</v>
      </c>
      <c r="J524" s="16">
        <f t="shared" si="69"/>
        <v>74176.570000000007</v>
      </c>
      <c r="K524" s="16">
        <f t="shared" si="69"/>
        <v>58532</v>
      </c>
      <c r="L524" s="16">
        <f t="shared" si="69"/>
        <v>64405</v>
      </c>
      <c r="M524" s="16">
        <f t="shared" si="69"/>
        <v>70937</v>
      </c>
      <c r="N524" s="16">
        <f t="shared" si="69"/>
        <v>72146</v>
      </c>
      <c r="O524" s="16">
        <f t="shared" si="69"/>
        <v>77970</v>
      </c>
      <c r="P524" s="6"/>
      <c r="Q524" s="9" t="s">
        <v>12</v>
      </c>
    </row>
    <row r="525" spans="1:17">
      <c r="B525" s="7">
        <f t="shared" si="69"/>
        <v>0</v>
      </c>
      <c r="C525" s="7">
        <f t="shared" si="69"/>
        <v>25393</v>
      </c>
      <c r="D525" s="7">
        <f t="shared" si="69"/>
        <v>39135</v>
      </c>
      <c r="E525" s="7">
        <f t="shared" si="69"/>
        <v>44961.08</v>
      </c>
      <c r="F525" s="7">
        <f t="shared" si="69"/>
        <v>59460.84</v>
      </c>
      <c r="G525" s="7">
        <f t="shared" si="69"/>
        <v>58788.24</v>
      </c>
      <c r="H525" s="7">
        <f t="shared" si="69"/>
        <v>77107.75</v>
      </c>
      <c r="I525" s="7">
        <f t="shared" si="69"/>
        <v>71392.539999999994</v>
      </c>
      <c r="J525" s="7">
        <f t="shared" si="69"/>
        <v>83148</v>
      </c>
      <c r="K525" s="7">
        <f t="shared" si="69"/>
        <v>60098</v>
      </c>
      <c r="L525" s="7">
        <f t="shared" si="69"/>
        <v>71423</v>
      </c>
      <c r="M525" s="7">
        <f t="shared" si="69"/>
        <v>86897</v>
      </c>
      <c r="N525" s="7">
        <f t="shared" si="69"/>
        <v>78683</v>
      </c>
      <c r="O525" s="7">
        <f t="shared" si="69"/>
        <v>79639</v>
      </c>
      <c r="P525" s="6"/>
      <c r="Q525" s="9" t="s">
        <v>13</v>
      </c>
    </row>
    <row r="526" spans="1:17">
      <c r="B526" s="7">
        <f t="shared" si="69"/>
        <v>0</v>
      </c>
      <c r="C526" s="7">
        <f t="shared" si="69"/>
        <v>24245</v>
      </c>
      <c r="D526" s="7">
        <f t="shared" si="69"/>
        <v>29505.01</v>
      </c>
      <c r="E526" s="7">
        <f t="shared" si="69"/>
        <v>47211.8</v>
      </c>
      <c r="F526" s="7">
        <f t="shared" si="69"/>
        <v>56474.06</v>
      </c>
      <c r="G526" s="7">
        <f t="shared" si="69"/>
        <v>55548.07</v>
      </c>
      <c r="H526" s="7">
        <f t="shared" si="69"/>
        <v>52178.79</v>
      </c>
      <c r="I526" s="7">
        <f t="shared" si="69"/>
        <v>72205.279999999999</v>
      </c>
      <c r="J526" s="7">
        <f t="shared" si="69"/>
        <v>76778</v>
      </c>
      <c r="K526" s="7">
        <f t="shared" si="69"/>
        <v>59925</v>
      </c>
      <c r="L526" s="7">
        <f t="shared" si="69"/>
        <v>70668</v>
      </c>
      <c r="M526" s="7">
        <f t="shared" si="69"/>
        <v>69331</v>
      </c>
      <c r="N526" s="7">
        <f t="shared" si="69"/>
        <v>72657</v>
      </c>
      <c r="O526" s="7">
        <f t="shared" si="69"/>
        <v>80982</v>
      </c>
      <c r="P526" s="6"/>
      <c r="Q526" s="9" t="s">
        <v>14</v>
      </c>
    </row>
    <row r="527" spans="1:17">
      <c r="B527" s="18">
        <f t="shared" si="69"/>
        <v>0</v>
      </c>
      <c r="C527" s="18">
        <f t="shared" si="69"/>
        <v>76148</v>
      </c>
      <c r="D527" s="18">
        <f t="shared" si="69"/>
        <v>42014.92</v>
      </c>
      <c r="E527" s="18">
        <f t="shared" si="69"/>
        <v>55548.92</v>
      </c>
      <c r="F527" s="18">
        <f t="shared" si="69"/>
        <v>59720.86</v>
      </c>
      <c r="G527" s="18">
        <f t="shared" si="69"/>
        <v>83724.67</v>
      </c>
      <c r="H527" s="18">
        <f t="shared" si="69"/>
        <v>77216.47</v>
      </c>
      <c r="I527" s="18">
        <f t="shared" si="69"/>
        <v>89278.080000000002</v>
      </c>
      <c r="J527" s="18">
        <f t="shared" si="69"/>
        <v>89173</v>
      </c>
      <c r="K527" s="18">
        <f t="shared" si="69"/>
        <v>78386.67</v>
      </c>
      <c r="L527" s="18">
        <f t="shared" si="69"/>
        <v>84630.71</v>
      </c>
      <c r="M527" s="18">
        <f t="shared" si="69"/>
        <v>74057.06</v>
      </c>
      <c r="N527" s="18">
        <f t="shared" si="69"/>
        <v>79207.97</v>
      </c>
      <c r="O527" s="18">
        <f t="shared" si="69"/>
        <v>92789.8</v>
      </c>
      <c r="P527" s="6"/>
      <c r="Q527" s="9" t="s">
        <v>19</v>
      </c>
    </row>
    <row r="528" spans="1:17">
      <c r="B528" s="18">
        <f>SUM(B524:B527)</f>
        <v>0</v>
      </c>
      <c r="C528" s="18">
        <f t="shared" ref="C528:M528" si="70">SUM(C524:C527)</f>
        <v>125786</v>
      </c>
      <c r="D528" s="18">
        <f t="shared" si="70"/>
        <v>137122.93</v>
      </c>
      <c r="E528" s="18">
        <f t="shared" si="70"/>
        <v>191507.62</v>
      </c>
      <c r="F528" s="18">
        <f t="shared" si="70"/>
        <v>224829.03999999998</v>
      </c>
      <c r="G528" s="18">
        <f t="shared" si="70"/>
        <v>256739.82</v>
      </c>
      <c r="H528" s="18">
        <f t="shared" si="70"/>
        <v>282673.48</v>
      </c>
      <c r="I528" s="18">
        <f t="shared" si="70"/>
        <v>305295.43</v>
      </c>
      <c r="J528" s="18">
        <f t="shared" si="70"/>
        <v>323275.57</v>
      </c>
      <c r="K528" s="18">
        <f t="shared" si="70"/>
        <v>256941.66999999998</v>
      </c>
      <c r="L528" s="18">
        <f t="shared" si="70"/>
        <v>291126.71000000002</v>
      </c>
      <c r="M528" s="18">
        <f t="shared" si="70"/>
        <v>301222.06</v>
      </c>
      <c r="N528" s="18">
        <f>IF(N525="",N524*4,IF(N526="",(N525+N524)*2,IF(N527="",((N526+N525+N524)/3)*4,SUM(N524:N527))))</f>
        <v>302693.96999999997</v>
      </c>
      <c r="O528" s="18">
        <f>IF(O525="",O524*4,IF(O526="",(O525+O524)*2,IF(O527="",((O526+O525+O524)/3)*4,SUM(O524:O527))))</f>
        <v>331380.8</v>
      </c>
      <c r="P528" s="6"/>
      <c r="Q528" s="9" t="s">
        <v>15</v>
      </c>
    </row>
    <row r="529" spans="1:17">
      <c r="B529" s="10">
        <f t="shared" ref="B529:O529" si="71">+B528/(B$465+B$472)</f>
        <v>0</v>
      </c>
      <c r="C529" s="10">
        <f t="shared" si="71"/>
        <v>0.10005146303768733</v>
      </c>
      <c r="D529" s="10">
        <f t="shared" si="71"/>
        <v>8.9611365667506035E-2</v>
      </c>
      <c r="E529" s="10">
        <f t="shared" si="71"/>
        <v>0.11264276497986965</v>
      </c>
      <c r="F529" s="10">
        <f t="shared" si="71"/>
        <v>0.12175957795782737</v>
      </c>
      <c r="G529" s="10">
        <f t="shared" si="71"/>
        <v>0.12713941154764202</v>
      </c>
      <c r="H529" s="10">
        <f t="shared" si="71"/>
        <v>0.12644246048282273</v>
      </c>
      <c r="I529" s="10">
        <f t="shared" si="71"/>
        <v>0.12750169067559161</v>
      </c>
      <c r="J529" s="10">
        <f t="shared" si="71"/>
        <v>0.12117376541833413</v>
      </c>
      <c r="K529" s="10">
        <f t="shared" si="71"/>
        <v>9.396555579517131E-2</v>
      </c>
      <c r="L529" s="10">
        <f t="shared" si="71"/>
        <v>0.10014212134540248</v>
      </c>
      <c r="M529" s="10">
        <f t="shared" si="71"/>
        <v>0.10505980199365741</v>
      </c>
      <c r="N529" s="10">
        <f t="shared" si="71"/>
        <v>0.10812728629065406</v>
      </c>
      <c r="O529" s="10">
        <f t="shared" si="71"/>
        <v>0.11748961012047343</v>
      </c>
      <c r="P529" s="6"/>
      <c r="Q529" s="11" t="s">
        <v>390</v>
      </c>
    </row>
    <row r="530" spans="1:17" s="87" customFormat="1">
      <c r="A530" s="86"/>
      <c r="B530" s="19"/>
      <c r="C530" s="10" t="e">
        <f t="shared" ref="C530:M530" si="72">C528/B528-1</f>
        <v>#DIV/0!</v>
      </c>
      <c r="D530" s="10">
        <f t="shared" si="72"/>
        <v>9.0128710667323864E-2</v>
      </c>
      <c r="E530" s="10">
        <f t="shared" si="72"/>
        <v>0.39661265989575933</v>
      </c>
      <c r="F530" s="10">
        <f t="shared" si="72"/>
        <v>0.17399526974435786</v>
      </c>
      <c r="G530" s="10">
        <f t="shared" si="72"/>
        <v>0.14193353314144841</v>
      </c>
      <c r="H530" s="10">
        <f t="shared" si="72"/>
        <v>0.10101144419280184</v>
      </c>
      <c r="I530" s="10">
        <f t="shared" si="72"/>
        <v>8.0028554500408022E-2</v>
      </c>
      <c r="J530" s="10">
        <f t="shared" si="72"/>
        <v>5.8894232383367218E-2</v>
      </c>
      <c r="K530" s="10">
        <f t="shared" si="72"/>
        <v>-0.20519304938508043</v>
      </c>
      <c r="L530" s="10">
        <f t="shared" si="72"/>
        <v>0.13304591660823273</v>
      </c>
      <c r="M530" s="10">
        <f t="shared" si="72"/>
        <v>3.4676825084170249E-2</v>
      </c>
      <c r="N530" s="10">
        <f>N528/M528-1</f>
        <v>4.886461502852768E-3</v>
      </c>
      <c r="O530" s="10">
        <f>O528/N528-1</f>
        <v>9.4771726043964444E-2</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f t="shared" ref="B532:O535" si="73">IFERROR(VLOOKUP($B$531,$130:$216,MATCH($Q532&amp;"/"&amp;B$348,$128:$128,0),FALSE),"")</f>
        <v>60755</v>
      </c>
      <c r="C532" s="16">
        <f t="shared" si="73"/>
        <v>61911</v>
      </c>
      <c r="D532" s="16">
        <f t="shared" si="73"/>
        <v>64334</v>
      </c>
      <c r="E532" s="16">
        <f t="shared" si="73"/>
        <v>74929.460000000006</v>
      </c>
      <c r="F532" s="16">
        <f t="shared" si="73"/>
        <v>87933.72</v>
      </c>
      <c r="G532" s="16">
        <f t="shared" si="73"/>
        <v>100255.59</v>
      </c>
      <c r="H532" s="16">
        <f t="shared" si="73"/>
        <v>123738.49</v>
      </c>
      <c r="I532" s="16">
        <f t="shared" si="73"/>
        <v>145315.96</v>
      </c>
      <c r="J532" s="16">
        <f t="shared" si="73"/>
        <v>160202.26</v>
      </c>
      <c r="K532" s="16">
        <f t="shared" si="73"/>
        <v>158283</v>
      </c>
      <c r="L532" s="16">
        <f t="shared" si="73"/>
        <v>164134</v>
      </c>
      <c r="M532" s="16">
        <f t="shared" si="73"/>
        <v>143094</v>
      </c>
      <c r="N532" s="16">
        <f t="shared" si="73"/>
        <v>143136</v>
      </c>
      <c r="O532" s="16">
        <f t="shared" si="73"/>
        <v>130825</v>
      </c>
      <c r="P532" s="6"/>
      <c r="Q532" s="9" t="s">
        <v>12</v>
      </c>
    </row>
    <row r="533" spans="1:17">
      <c r="B533" s="7">
        <f t="shared" si="73"/>
        <v>65421</v>
      </c>
      <c r="C533" s="7">
        <f t="shared" si="73"/>
        <v>58320</v>
      </c>
      <c r="D533" s="7">
        <f t="shared" si="73"/>
        <v>65041</v>
      </c>
      <c r="E533" s="7">
        <f t="shared" si="73"/>
        <v>77819.520000000004</v>
      </c>
      <c r="F533" s="7">
        <f t="shared" si="73"/>
        <v>108112.31</v>
      </c>
      <c r="G533" s="7">
        <f t="shared" si="73"/>
        <v>110227.71</v>
      </c>
      <c r="H533" s="7">
        <f t="shared" si="73"/>
        <v>137313.93</v>
      </c>
      <c r="I533" s="7">
        <f t="shared" si="73"/>
        <v>152208.19</v>
      </c>
      <c r="J533" s="7">
        <f t="shared" si="73"/>
        <v>184511</v>
      </c>
      <c r="K533" s="7">
        <f t="shared" si="73"/>
        <v>164637</v>
      </c>
      <c r="L533" s="7">
        <f t="shared" si="73"/>
        <v>176447</v>
      </c>
      <c r="M533" s="7">
        <f t="shared" si="73"/>
        <v>158579</v>
      </c>
      <c r="N533" s="7">
        <f t="shared" si="73"/>
        <v>142614</v>
      </c>
      <c r="O533" s="7">
        <f t="shared" si="73"/>
        <v>131309</v>
      </c>
      <c r="P533" s="6"/>
      <c r="Q533" s="9" t="s">
        <v>13</v>
      </c>
    </row>
    <row r="534" spans="1:17">
      <c r="B534" s="7">
        <f t="shared" si="73"/>
        <v>75555</v>
      </c>
      <c r="C534" s="7">
        <f t="shared" si="73"/>
        <v>60459</v>
      </c>
      <c r="D534" s="7">
        <f t="shared" si="73"/>
        <v>61898.94</v>
      </c>
      <c r="E534" s="7">
        <f t="shared" si="73"/>
        <v>83601.95</v>
      </c>
      <c r="F534" s="7">
        <f t="shared" si="73"/>
        <v>104462.96</v>
      </c>
      <c r="G534" s="7">
        <f t="shared" si="73"/>
        <v>107034.58</v>
      </c>
      <c r="H534" s="7">
        <f t="shared" si="73"/>
        <v>139650.98000000001</v>
      </c>
      <c r="I534" s="7">
        <f t="shared" si="73"/>
        <v>155211.53</v>
      </c>
      <c r="J534" s="7">
        <f t="shared" si="73"/>
        <v>170760</v>
      </c>
      <c r="K534" s="7">
        <f t="shared" si="73"/>
        <v>167058</v>
      </c>
      <c r="L534" s="7">
        <f t="shared" si="73"/>
        <v>174542</v>
      </c>
      <c r="M534" s="7">
        <f t="shared" si="73"/>
        <v>141146</v>
      </c>
      <c r="N534" s="7">
        <f t="shared" si="73"/>
        <v>140261</v>
      </c>
      <c r="O534" s="7">
        <f t="shared" si="73"/>
        <v>147725</v>
      </c>
      <c r="P534" s="6"/>
      <c r="Q534" s="9" t="s">
        <v>14</v>
      </c>
    </row>
    <row r="535" spans="1:17">
      <c r="B535" s="18">
        <f t="shared" si="73"/>
        <v>90965</v>
      </c>
      <c r="C535" s="18">
        <f t="shared" si="73"/>
        <v>119457</v>
      </c>
      <c r="D535" s="18">
        <f t="shared" si="73"/>
        <v>80229.19</v>
      </c>
      <c r="E535" s="18">
        <f t="shared" si="73"/>
        <v>112085.79</v>
      </c>
      <c r="F535" s="18">
        <f t="shared" si="73"/>
        <v>109459.95</v>
      </c>
      <c r="G535" s="18">
        <f t="shared" si="73"/>
        <v>134919.37</v>
      </c>
      <c r="H535" s="18">
        <f t="shared" si="73"/>
        <v>157318.68</v>
      </c>
      <c r="I535" s="18">
        <f t="shared" si="73"/>
        <v>151043.39000000001</v>
      </c>
      <c r="J535" s="18">
        <f t="shared" si="73"/>
        <v>186245</v>
      </c>
      <c r="K535" s="18">
        <f t="shared" si="73"/>
        <v>175705.59</v>
      </c>
      <c r="L535" s="18">
        <f t="shared" si="73"/>
        <v>199571.31</v>
      </c>
      <c r="M535" s="18">
        <f t="shared" si="73"/>
        <v>142192.12</v>
      </c>
      <c r="N535" s="18">
        <f t="shared" si="73"/>
        <v>146105.22</v>
      </c>
      <c r="O535" s="18">
        <f t="shared" si="73"/>
        <v>163717.98000000001</v>
      </c>
      <c r="P535" s="6"/>
      <c r="Q535" s="9" t="s">
        <v>19</v>
      </c>
    </row>
    <row r="536" spans="1:17">
      <c r="B536" s="25">
        <f t="shared" ref="B536:M536" si="74">SUM(B532:B535)</f>
        <v>292696</v>
      </c>
      <c r="C536" s="25">
        <f t="shared" si="74"/>
        <v>300147</v>
      </c>
      <c r="D536" s="25">
        <f t="shared" si="74"/>
        <v>271503.13</v>
      </c>
      <c r="E536" s="25">
        <f t="shared" si="74"/>
        <v>348436.72</v>
      </c>
      <c r="F536" s="25">
        <f t="shared" si="74"/>
        <v>409968.94</v>
      </c>
      <c r="G536" s="25">
        <f t="shared" si="74"/>
        <v>452437.25</v>
      </c>
      <c r="H536" s="25">
        <f t="shared" si="74"/>
        <v>558022.08000000007</v>
      </c>
      <c r="I536" s="25">
        <f t="shared" si="74"/>
        <v>603779.07000000007</v>
      </c>
      <c r="J536" s="25">
        <f t="shared" si="74"/>
        <v>701718.26</v>
      </c>
      <c r="K536" s="25">
        <f t="shared" si="74"/>
        <v>665683.59</v>
      </c>
      <c r="L536" s="25">
        <f t="shared" si="74"/>
        <v>714694.31</v>
      </c>
      <c r="M536" s="25">
        <f t="shared" si="74"/>
        <v>585011.12</v>
      </c>
      <c r="N536" s="25">
        <f>IF(N533="",N532*4,IF(N534="",(N533+N532)*2,IF(N535="",((N534+N533+N532)/3)*4,SUM(N532:N535))))</f>
        <v>572116.22</v>
      </c>
      <c r="O536" s="25">
        <f>IF(O533="",O532*4,IF(O534="",(O533+O532)*2,IF(O535="",((O534+O533+O532)/3)*4,SUM(O532:O535))))</f>
        <v>573576.98</v>
      </c>
      <c r="P536" s="6"/>
      <c r="Q536" s="9" t="s">
        <v>15</v>
      </c>
    </row>
    <row r="537" spans="1:17">
      <c r="B537" s="21">
        <f t="shared" ref="B537:O537" si="75">+B536/(B$465+B$472)</f>
        <v>0.2561641713584063</v>
      </c>
      <c r="C537" s="10">
        <f t="shared" si="75"/>
        <v>0.23873997484913057</v>
      </c>
      <c r="D537" s="10">
        <f t="shared" si="75"/>
        <v>0.1774303266587319</v>
      </c>
      <c r="E537" s="10">
        <f t="shared" si="75"/>
        <v>0.20494680870305132</v>
      </c>
      <c r="F537" s="10">
        <f t="shared" si="75"/>
        <v>0.22202489994272026</v>
      </c>
      <c r="G537" s="10">
        <f t="shared" si="75"/>
        <v>0.22405019107372356</v>
      </c>
      <c r="H537" s="10">
        <f t="shared" si="75"/>
        <v>0.24960843443446679</v>
      </c>
      <c r="I537" s="10">
        <f t="shared" si="75"/>
        <v>0.25215854760595785</v>
      </c>
      <c r="J537" s="10">
        <f t="shared" si="75"/>
        <v>0.26302588787331377</v>
      </c>
      <c r="K537" s="10">
        <f t="shared" si="75"/>
        <v>0.24344563697307231</v>
      </c>
      <c r="L537" s="10">
        <f t="shared" si="75"/>
        <v>0.2458414218224384</v>
      </c>
      <c r="M537" s="10">
        <f t="shared" si="75"/>
        <v>0.20403934702288323</v>
      </c>
      <c r="N537" s="10">
        <f t="shared" si="75"/>
        <v>0.20436936458121985</v>
      </c>
      <c r="O537" s="10">
        <f t="shared" si="75"/>
        <v>0.2033592041369886</v>
      </c>
      <c r="P537" s="6"/>
      <c r="Q537" s="11" t="s">
        <v>390</v>
      </c>
    </row>
    <row r="538" spans="1:17" s="87" customFormat="1">
      <c r="A538" s="86"/>
      <c r="B538" s="19"/>
      <c r="C538" s="10">
        <f t="shared" ref="C538:M538" si="76">C536/B536-1</f>
        <v>2.5456446278732781E-2</v>
      </c>
      <c r="D538" s="10">
        <f t="shared" si="76"/>
        <v>-9.543280459241632E-2</v>
      </c>
      <c r="E538" s="10">
        <f t="shared" si="76"/>
        <v>0.28336170562748197</v>
      </c>
      <c r="F538" s="10">
        <f t="shared" si="76"/>
        <v>0.17659510742725404</v>
      </c>
      <c r="G538" s="10">
        <f t="shared" si="76"/>
        <v>0.10358909140775396</v>
      </c>
      <c r="H538" s="10">
        <f t="shared" si="76"/>
        <v>0.23336900310485054</v>
      </c>
      <c r="I538" s="10">
        <f t="shared" si="76"/>
        <v>8.199852952055231E-2</v>
      </c>
      <c r="J538" s="10">
        <f t="shared" si="76"/>
        <v>0.16221030980752604</v>
      </c>
      <c r="K538" s="10">
        <f t="shared" si="76"/>
        <v>-5.135204832777196E-2</v>
      </c>
      <c r="L538" s="10">
        <f t="shared" si="76"/>
        <v>7.3624648010325977E-2</v>
      </c>
      <c r="M538" s="10">
        <f t="shared" si="76"/>
        <v>-0.18145266890399625</v>
      </c>
      <c r="N538" s="10">
        <f>N536/M536-1</f>
        <v>-2.2042145113412626E-2</v>
      </c>
      <c r="O538" s="10">
        <f>O536/N536-1</f>
        <v>2.5532574482856063E-3</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f t="shared" ref="B540:O543" si="77">IFERROR(VLOOKUP($B$539,$130:$216,MATCH($Q540&amp;"/"&amp;B$348,$128:$128,0),FALSE),"")</f>
        <v>0</v>
      </c>
      <c r="C540" s="16">
        <f t="shared" si="77"/>
        <v>0</v>
      </c>
      <c r="D540" s="16">
        <f t="shared" si="77"/>
        <v>12786</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f t="shared" si="77"/>
        <v>0</v>
      </c>
      <c r="C541" s="7">
        <f t="shared" si="77"/>
        <v>12680</v>
      </c>
      <c r="D541" s="7">
        <f t="shared" si="77"/>
        <v>0</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c r="B542" s="7">
        <f t="shared" si="77"/>
        <v>0</v>
      </c>
      <c r="C542" s="7">
        <f t="shared" si="77"/>
        <v>12562</v>
      </c>
      <c r="D542" s="7">
        <f t="shared" si="77"/>
        <v>11394.6</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c r="B543" s="18">
        <f t="shared" si="77"/>
        <v>0</v>
      </c>
      <c r="C543" s="18">
        <f t="shared" si="77"/>
        <v>0</v>
      </c>
      <c r="D543" s="18">
        <f t="shared" si="77"/>
        <v>11200.43</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c r="B544" s="18">
        <f>SUM(B540:B543)</f>
        <v>0</v>
      </c>
      <c r="C544" s="18">
        <f t="shared" ref="C544:M544" si="78">SUM(C540:C543)</f>
        <v>25242</v>
      </c>
      <c r="D544" s="18">
        <f t="shared" si="78"/>
        <v>35381.03</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f t="shared" ref="B545:O545" si="79">+B544/(B$465+B$472)</f>
        <v>0</v>
      </c>
      <c r="C545" s="22">
        <f t="shared" si="79"/>
        <v>2.0077743389544971E-2</v>
      </c>
      <c r="D545" s="22">
        <f t="shared" si="79"/>
        <v>2.3121898117426466E-2</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f t="shared" ref="B547:O551" si="80">IFERROR(B507+B468-B532-B540,"")</f>
        <v>13176</v>
      </c>
      <c r="C547" s="16">
        <f t="shared" si="80"/>
        <v>32922</v>
      </c>
      <c r="D547" s="16">
        <f t="shared" si="80"/>
        <v>23157</v>
      </c>
      <c r="E547" s="16">
        <f t="shared" si="80"/>
        <v>22613.489999999947</v>
      </c>
      <c r="F547" s="16">
        <f t="shared" si="80"/>
        <v>46304.239999999991</v>
      </c>
      <c r="G547" s="16">
        <f t="shared" si="80"/>
        <v>37414.820000000007</v>
      </c>
      <c r="H547" s="16">
        <f t="shared" si="80"/>
        <v>42534.540000000023</v>
      </c>
      <c r="I547" s="16">
        <f t="shared" si="80"/>
        <v>46093.350000000006</v>
      </c>
      <c r="J547" s="16">
        <f t="shared" si="80"/>
        <v>48018.080000000016</v>
      </c>
      <c r="K547" s="16">
        <f t="shared" si="80"/>
        <v>39547</v>
      </c>
      <c r="L547" s="16">
        <f t="shared" si="80"/>
        <v>76852</v>
      </c>
      <c r="M547" s="16">
        <f t="shared" si="80"/>
        <v>51772</v>
      </c>
      <c r="N547" s="16">
        <f t="shared" si="80"/>
        <v>55228</v>
      </c>
      <c r="O547" s="16">
        <f t="shared" si="80"/>
        <v>47511</v>
      </c>
      <c r="P547" s="6"/>
      <c r="Q547" s="9" t="s">
        <v>12</v>
      </c>
    </row>
    <row r="548" spans="1:17">
      <c r="B548" s="7">
        <f t="shared" si="80"/>
        <v>12393</v>
      </c>
      <c r="C548" s="7">
        <f t="shared" si="80"/>
        <v>31223</v>
      </c>
      <c r="D548" s="7">
        <f t="shared" si="80"/>
        <v>14590</v>
      </c>
      <c r="E548" s="7">
        <f t="shared" si="80"/>
        <v>29826.87000000001</v>
      </c>
      <c r="F548" s="7">
        <f t="shared" si="80"/>
        <v>29517.290000000008</v>
      </c>
      <c r="G548" s="7">
        <f t="shared" si="80"/>
        <v>30144.490000000005</v>
      </c>
      <c r="H548" s="7">
        <f t="shared" si="80"/>
        <v>32681.919999999984</v>
      </c>
      <c r="I548" s="7">
        <f t="shared" si="80"/>
        <v>35147.879999999946</v>
      </c>
      <c r="J548" s="7">
        <f t="shared" si="80"/>
        <v>24185</v>
      </c>
      <c r="K548" s="7">
        <f t="shared" si="80"/>
        <v>54904</v>
      </c>
      <c r="L548" s="7">
        <f t="shared" si="80"/>
        <v>72206</v>
      </c>
      <c r="M548" s="7">
        <f t="shared" si="80"/>
        <v>32912</v>
      </c>
      <c r="N548" s="7">
        <f t="shared" si="80"/>
        <v>45149</v>
      </c>
      <c r="O548" s="7">
        <f t="shared" si="80"/>
        <v>54920</v>
      </c>
      <c r="P548" s="6"/>
      <c r="Q548" s="9" t="s">
        <v>13</v>
      </c>
    </row>
    <row r="549" spans="1:17">
      <c r="B549" s="7">
        <f t="shared" si="80"/>
        <v>18081</v>
      </c>
      <c r="C549" s="7">
        <f t="shared" si="80"/>
        <v>20357</v>
      </c>
      <c r="D549" s="7">
        <f t="shared" si="80"/>
        <v>24110.859999999964</v>
      </c>
      <c r="E549" s="7">
        <f t="shared" si="80"/>
        <v>27400.62000000001</v>
      </c>
      <c r="F549" s="7">
        <f t="shared" si="80"/>
        <v>39816.429999999978</v>
      </c>
      <c r="G549" s="7">
        <f t="shared" si="80"/>
        <v>32240.679999999949</v>
      </c>
      <c r="H549" s="7">
        <f t="shared" si="80"/>
        <v>35163.170000000013</v>
      </c>
      <c r="I549" s="7">
        <f t="shared" si="80"/>
        <v>37277.159999999974</v>
      </c>
      <c r="J549" s="7">
        <f t="shared" si="80"/>
        <v>31844</v>
      </c>
      <c r="K549" s="7">
        <f t="shared" si="80"/>
        <v>53881</v>
      </c>
      <c r="L549" s="7">
        <f t="shared" si="80"/>
        <v>63420</v>
      </c>
      <c r="M549" s="7">
        <f t="shared" si="80"/>
        <v>35366</v>
      </c>
      <c r="N549" s="7">
        <f t="shared" si="80"/>
        <v>53671</v>
      </c>
      <c r="O549" s="7">
        <f t="shared" si="80"/>
        <v>38262</v>
      </c>
      <c r="P549" s="6"/>
      <c r="Q549" s="9" t="s">
        <v>14</v>
      </c>
    </row>
    <row r="550" spans="1:17">
      <c r="B550" s="18">
        <f t="shared" si="80"/>
        <v>1197</v>
      </c>
      <c r="C550" s="18">
        <f t="shared" si="80"/>
        <v>-9869</v>
      </c>
      <c r="D550" s="18">
        <f t="shared" si="80"/>
        <v>22821.549999999996</v>
      </c>
      <c r="E550" s="18">
        <f t="shared" si="80"/>
        <v>40083.830000000031</v>
      </c>
      <c r="F550" s="18">
        <f t="shared" si="80"/>
        <v>40074.61</v>
      </c>
      <c r="G550" s="18">
        <f t="shared" si="80"/>
        <v>35780.149999999965</v>
      </c>
      <c r="H550" s="18">
        <f t="shared" si="80"/>
        <v>44538.48000000004</v>
      </c>
      <c r="I550" s="18">
        <f t="shared" si="80"/>
        <v>57605.76999999996</v>
      </c>
      <c r="J550" s="18">
        <f t="shared" si="80"/>
        <v>37554</v>
      </c>
      <c r="K550" s="18">
        <f t="shared" si="80"/>
        <v>25257.75999999998</v>
      </c>
      <c r="L550" s="18">
        <f t="shared" si="80"/>
        <v>21438.299999999988</v>
      </c>
      <c r="M550" s="18">
        <f t="shared" si="80"/>
        <v>62377.259999999951</v>
      </c>
      <c r="N550" s="18">
        <f t="shared" si="80"/>
        <v>28115.310000000027</v>
      </c>
      <c r="O550" s="18">
        <f t="shared" si="80"/>
        <v>36100.489999999932</v>
      </c>
      <c r="P550" s="6"/>
      <c r="Q550" s="9" t="s">
        <v>19</v>
      </c>
    </row>
    <row r="551" spans="1:17">
      <c r="B551" s="25">
        <f t="shared" si="80"/>
        <v>44847</v>
      </c>
      <c r="C551" s="18">
        <f t="shared" si="80"/>
        <v>74633</v>
      </c>
      <c r="D551" s="18">
        <f t="shared" si="80"/>
        <v>84679.41</v>
      </c>
      <c r="E551" s="18">
        <f t="shared" si="80"/>
        <v>119924.81</v>
      </c>
      <c r="F551" s="18">
        <f t="shared" si="80"/>
        <v>155712.57</v>
      </c>
      <c r="G551" s="18">
        <f t="shared" si="80"/>
        <v>135580.13999999978</v>
      </c>
      <c r="H551" s="18">
        <f t="shared" si="80"/>
        <v>154918.10999999975</v>
      </c>
      <c r="I551" s="18">
        <f t="shared" si="80"/>
        <v>176124.16000000027</v>
      </c>
      <c r="J551" s="18">
        <f t="shared" si="80"/>
        <v>141601.07999999984</v>
      </c>
      <c r="K551" s="18">
        <f t="shared" si="80"/>
        <v>173589.75999999989</v>
      </c>
      <c r="L551" s="18">
        <f t="shared" si="80"/>
        <v>233916.30000000005</v>
      </c>
      <c r="M551" s="18">
        <f t="shared" si="80"/>
        <v>182427.26</v>
      </c>
      <c r="N551" s="18">
        <f t="shared" si="80"/>
        <v>182163.30999999994</v>
      </c>
      <c r="O551" s="18">
        <f t="shared" si="80"/>
        <v>176793.49</v>
      </c>
      <c r="P551" s="6"/>
      <c r="Q551" s="9" t="s">
        <v>15</v>
      </c>
    </row>
    <row r="552" spans="1:17">
      <c r="B552" s="10">
        <f t="shared" ref="B552:O552" si="81">+B551/(B$465+B$472)</f>
        <v>3.9249578377943149E-2</v>
      </c>
      <c r="C552" s="10">
        <f t="shared" si="81"/>
        <v>5.9363846858090076E-2</v>
      </c>
      <c r="D552" s="10">
        <f t="shared" si="81"/>
        <v>5.5338939840467734E-2</v>
      </c>
      <c r="E552" s="10">
        <f t="shared" si="81"/>
        <v>7.0538510102551133E-2</v>
      </c>
      <c r="F552" s="10">
        <f t="shared" si="81"/>
        <v>8.4328504920577224E-2</v>
      </c>
      <c r="G552" s="10">
        <f t="shared" si="81"/>
        <v>6.7140263700219513E-2</v>
      </c>
      <c r="H552" s="10">
        <f t="shared" si="81"/>
        <v>6.9296302581156738E-2</v>
      </c>
      <c r="I552" s="10">
        <f t="shared" si="81"/>
        <v>7.3555402283022833E-2</v>
      </c>
      <c r="J552" s="10">
        <f t="shared" si="81"/>
        <v>5.3076500803641749E-2</v>
      </c>
      <c r="K552" s="10">
        <f t="shared" si="81"/>
        <v>6.3483117700411887E-2</v>
      </c>
      <c r="L552" s="10">
        <f t="shared" si="81"/>
        <v>8.0462814625520185E-2</v>
      </c>
      <c r="M552" s="10">
        <f t="shared" si="81"/>
        <v>6.3626720479388069E-2</v>
      </c>
      <c r="N552" s="10">
        <f t="shared" si="81"/>
        <v>6.507174349070502E-2</v>
      </c>
      <c r="O552" s="10">
        <f t="shared" si="81"/>
        <v>6.2681356952297235E-2</v>
      </c>
      <c r="P552" s="6"/>
      <c r="Q552" s="11" t="s">
        <v>26</v>
      </c>
    </row>
    <row r="553" spans="1:17" s="87" customFormat="1">
      <c r="A553" s="86"/>
      <c r="B553" s="19"/>
      <c r="C553" s="10">
        <f t="shared" ref="C553:M553" si="82">C551/B551-1</f>
        <v>0.66416928668584307</v>
      </c>
      <c r="D553" s="10">
        <f t="shared" si="82"/>
        <v>0.1346108289898571</v>
      </c>
      <c r="E553" s="10">
        <f t="shared" si="82"/>
        <v>0.41622160570084277</v>
      </c>
      <c r="F553" s="10">
        <f t="shared" si="82"/>
        <v>0.29841831727730073</v>
      </c>
      <c r="G553" s="10">
        <f t="shared" si="82"/>
        <v>-0.12929225944957579</v>
      </c>
      <c r="H553" s="10">
        <f t="shared" si="82"/>
        <v>0.14263128803377834</v>
      </c>
      <c r="I553" s="10">
        <f t="shared" si="82"/>
        <v>0.13688554553112309</v>
      </c>
      <c r="J553" s="10">
        <f t="shared" si="82"/>
        <v>-0.19601558355196913</v>
      </c>
      <c r="K553" s="10">
        <f t="shared" si="82"/>
        <v>0.22590703404239632</v>
      </c>
      <c r="L553" s="10">
        <f t="shared" si="82"/>
        <v>0.34752360968757712</v>
      </c>
      <c r="M553" s="10">
        <f t="shared" si="82"/>
        <v>-0.22011736676751481</v>
      </c>
      <c r="N553" s="10">
        <f>N551/M551-1</f>
        <v>-1.4468780597816089E-3</v>
      </c>
      <c r="O553" s="10">
        <f>O551/N551-1</f>
        <v>-2.9478054609349935E-2</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f t="shared" ref="B555:O555" si="83">IFERROR(B547+B593,"")</f>
        <v>21575</v>
      </c>
      <c r="C555" s="16">
        <f t="shared" si="83"/>
        <v>42449</v>
      </c>
      <c r="D555" s="16">
        <f t="shared" si="83"/>
        <v>34333</v>
      </c>
      <c r="E555" s="16">
        <f t="shared" si="83"/>
        <v>34221.329999999944</v>
      </c>
      <c r="F555" s="16">
        <f t="shared" si="83"/>
        <v>57511.209999999992</v>
      </c>
      <c r="G555" s="16">
        <f t="shared" si="83"/>
        <v>48990.820000000007</v>
      </c>
      <c r="H555" s="16">
        <f t="shared" si="83"/>
        <v>54742.550000000025</v>
      </c>
      <c r="I555" s="16">
        <f t="shared" si="83"/>
        <v>59607.69</v>
      </c>
      <c r="J555" s="16">
        <f t="shared" si="83"/>
        <v>68353.020000000019</v>
      </c>
      <c r="K555" s="16">
        <f t="shared" si="83"/>
        <v>62621</v>
      </c>
      <c r="L555" s="16">
        <f t="shared" si="83"/>
        <v>101438</v>
      </c>
      <c r="M555" s="16">
        <f t="shared" si="83"/>
        <v>76219</v>
      </c>
      <c r="N555" s="16">
        <f t="shared" si="83"/>
        <v>84339</v>
      </c>
      <c r="O555" s="16">
        <f t="shared" si="83"/>
        <v>77229</v>
      </c>
      <c r="P555" s="6"/>
      <c r="Q555" s="9" t="s">
        <v>12</v>
      </c>
    </row>
    <row r="556" spans="1:17">
      <c r="B556" s="7">
        <f t="shared" ref="B556:O558" si="84">IFERROR(B548+B594-B593,"")</f>
        <v>20766</v>
      </c>
      <c r="C556" s="7">
        <f t="shared" si="84"/>
        <v>41543</v>
      </c>
      <c r="D556" s="7">
        <f t="shared" si="84"/>
        <v>25588</v>
      </c>
      <c r="E556" s="7">
        <f t="shared" si="84"/>
        <v>41977.170000000013</v>
      </c>
      <c r="F556" s="7">
        <f t="shared" si="84"/>
        <v>40760.860000000008</v>
      </c>
      <c r="G556" s="7">
        <f t="shared" si="84"/>
        <v>40279.290000000008</v>
      </c>
      <c r="H556" s="7">
        <f t="shared" si="84"/>
        <v>45053.869999999981</v>
      </c>
      <c r="I556" s="7">
        <f t="shared" si="84"/>
        <v>47944.769999999946</v>
      </c>
      <c r="J556" s="7">
        <f t="shared" si="84"/>
        <v>51726.06</v>
      </c>
      <c r="K556" s="7">
        <f t="shared" si="84"/>
        <v>80110</v>
      </c>
      <c r="L556" s="7">
        <f t="shared" si="84"/>
        <v>97258</v>
      </c>
      <c r="M556" s="7">
        <f t="shared" si="84"/>
        <v>58165</v>
      </c>
      <c r="N556" s="7">
        <f t="shared" si="84"/>
        <v>74288</v>
      </c>
      <c r="O556" s="7">
        <f t="shared" si="84"/>
        <v>85099</v>
      </c>
      <c r="P556" s="6"/>
      <c r="Q556" s="9" t="s">
        <v>13</v>
      </c>
    </row>
    <row r="557" spans="1:17">
      <c r="B557" s="7">
        <f t="shared" si="84"/>
        <v>25095</v>
      </c>
      <c r="C557" s="7">
        <f t="shared" si="84"/>
        <v>31318</v>
      </c>
      <c r="D557" s="7">
        <f t="shared" si="84"/>
        <v>34743.409999999967</v>
      </c>
      <c r="E557" s="7">
        <f t="shared" si="84"/>
        <v>38785.820000000007</v>
      </c>
      <c r="F557" s="7">
        <f t="shared" si="84"/>
        <v>50809.739999999969</v>
      </c>
      <c r="G557" s="7">
        <f t="shared" si="84"/>
        <v>47065.069999999949</v>
      </c>
      <c r="H557" s="7">
        <f t="shared" si="84"/>
        <v>47858.960000000014</v>
      </c>
      <c r="I557" s="7">
        <f t="shared" si="84"/>
        <v>53713.129999999976</v>
      </c>
      <c r="J557" s="7">
        <f t="shared" si="84"/>
        <v>48743</v>
      </c>
      <c r="K557" s="7">
        <f t="shared" si="84"/>
        <v>78472</v>
      </c>
      <c r="L557" s="7">
        <f t="shared" si="84"/>
        <v>87453</v>
      </c>
      <c r="M557" s="7">
        <f t="shared" si="84"/>
        <v>60930</v>
      </c>
      <c r="N557" s="7">
        <f t="shared" si="84"/>
        <v>82997</v>
      </c>
      <c r="O557" s="7">
        <f t="shared" si="84"/>
        <v>68645</v>
      </c>
      <c r="P557" s="6"/>
      <c r="Q557" s="9" t="s">
        <v>14</v>
      </c>
    </row>
    <row r="558" spans="1:17">
      <c r="B558" s="18">
        <f t="shared" si="84"/>
        <v>11664</v>
      </c>
      <c r="C558" s="18">
        <f t="shared" si="84"/>
        <v>1268</v>
      </c>
      <c r="D558" s="18">
        <f t="shared" si="84"/>
        <v>33945.999999999985</v>
      </c>
      <c r="E558" s="18">
        <f t="shared" si="84"/>
        <v>52315.910000000033</v>
      </c>
      <c r="F558" s="18">
        <f t="shared" si="84"/>
        <v>56071.49</v>
      </c>
      <c r="G558" s="18">
        <f t="shared" si="84"/>
        <v>42280.749999999971</v>
      </c>
      <c r="H558" s="18">
        <f t="shared" si="84"/>
        <v>57910.73000000004</v>
      </c>
      <c r="I558" s="18">
        <f t="shared" si="84"/>
        <v>82857.559999999969</v>
      </c>
      <c r="J558" s="18">
        <f t="shared" si="84"/>
        <v>60167</v>
      </c>
      <c r="K558" s="18">
        <f t="shared" si="84"/>
        <v>49791.099999999977</v>
      </c>
      <c r="L558" s="18">
        <f t="shared" si="84"/>
        <v>46502.299999999988</v>
      </c>
      <c r="M558" s="18">
        <f t="shared" si="84"/>
        <v>88160.499999999942</v>
      </c>
      <c r="N558" s="18">
        <f t="shared" si="84"/>
        <v>57937.22000000003</v>
      </c>
      <c r="O558" s="18">
        <f t="shared" si="84"/>
        <v>66695.689999999944</v>
      </c>
      <c r="P558" s="6"/>
      <c r="Q558" s="9" t="s">
        <v>19</v>
      </c>
    </row>
    <row r="559" spans="1:17">
      <c r="B559" s="25">
        <f t="shared" ref="B559:O559" si="85">IFERROR(B551+B596,"")</f>
        <v>79100</v>
      </c>
      <c r="C559" s="18">
        <f t="shared" si="85"/>
        <v>116578</v>
      </c>
      <c r="D559" s="18">
        <f t="shared" si="85"/>
        <v>128610.41</v>
      </c>
      <c r="E559" s="18">
        <f t="shared" si="85"/>
        <v>167300.22999999998</v>
      </c>
      <c r="F559" s="18">
        <f t="shared" si="85"/>
        <v>205153.30000000002</v>
      </c>
      <c r="G559" s="18">
        <f t="shared" si="85"/>
        <v>178615.92999999979</v>
      </c>
      <c r="H559" s="18">
        <f t="shared" si="85"/>
        <v>205566.10999999975</v>
      </c>
      <c r="I559" s="18">
        <f t="shared" si="85"/>
        <v>244123.15000000026</v>
      </c>
      <c r="J559" s="18">
        <f t="shared" si="85"/>
        <v>228989.07999999984</v>
      </c>
      <c r="K559" s="18">
        <f t="shared" si="85"/>
        <v>270994.09999999986</v>
      </c>
      <c r="L559" s="18">
        <f t="shared" si="85"/>
        <v>332651.30000000005</v>
      </c>
      <c r="M559" s="18">
        <f t="shared" si="85"/>
        <v>283474.5</v>
      </c>
      <c r="N559" s="18">
        <f t="shared" si="85"/>
        <v>299561.21999999997</v>
      </c>
      <c r="O559" s="18">
        <f t="shared" si="85"/>
        <v>297668.69</v>
      </c>
      <c r="P559" s="6"/>
      <c r="Q559" s="9" t="s">
        <v>15</v>
      </c>
    </row>
    <row r="560" spans="1:17">
      <c r="B560" s="10">
        <f t="shared" ref="B560:O560" si="86">+B559/(B$465+B$472)</f>
        <v>6.9227409853397176E-2</v>
      </c>
      <c r="C560" s="10">
        <f t="shared" si="86"/>
        <v>9.2727326236683838E-2</v>
      </c>
      <c r="D560" s="10">
        <f t="shared" si="86"/>
        <v>8.4048338809255871E-2</v>
      </c>
      <c r="E560" s="10">
        <f t="shared" si="86"/>
        <v>9.8404233152540543E-2</v>
      </c>
      <c r="F560" s="10">
        <f t="shared" si="86"/>
        <v>0.11110388241952884</v>
      </c>
      <c r="G560" s="10">
        <f t="shared" si="86"/>
        <v>8.8451897462710663E-2</v>
      </c>
      <c r="H560" s="10">
        <f t="shared" si="86"/>
        <v>9.1951621143527729E-2</v>
      </c>
      <c r="I560" s="10">
        <f t="shared" si="86"/>
        <v>0.10195407890007094</v>
      </c>
      <c r="J560" s="10">
        <f t="shared" si="86"/>
        <v>8.5832248515655324E-2</v>
      </c>
      <c r="K560" s="10">
        <f t="shared" si="86"/>
        <v>9.9104638121610342E-2</v>
      </c>
      <c r="L560" s="10">
        <f t="shared" si="86"/>
        <v>0.11442580053992946</v>
      </c>
      <c r="M560" s="10">
        <f t="shared" si="86"/>
        <v>9.8869833239474694E-2</v>
      </c>
      <c r="N560" s="10">
        <f t="shared" si="86"/>
        <v>0.10700821624070543</v>
      </c>
      <c r="O560" s="10">
        <f t="shared" si="86"/>
        <v>0.1055371292880338</v>
      </c>
      <c r="P560" s="6"/>
      <c r="Q560" s="11" t="s">
        <v>28</v>
      </c>
    </row>
    <row r="561" spans="1:17" s="87" customFormat="1">
      <c r="A561" s="86"/>
      <c r="B561" s="19"/>
      <c r="C561" s="10">
        <f t="shared" ref="C561:M561" si="87">C559/B559-1</f>
        <v>0.47380530973451318</v>
      </c>
      <c r="D561" s="10">
        <f t="shared" si="87"/>
        <v>0.1032133850297654</v>
      </c>
      <c r="E561" s="10">
        <f t="shared" si="87"/>
        <v>0.30082961402580066</v>
      </c>
      <c r="F561" s="10">
        <f t="shared" si="87"/>
        <v>0.22625832612423813</v>
      </c>
      <c r="G561" s="10">
        <f t="shared" si="87"/>
        <v>-0.12935385392289678</v>
      </c>
      <c r="H561" s="10">
        <f t="shared" si="87"/>
        <v>0.15088340664799604</v>
      </c>
      <c r="I561" s="10">
        <f t="shared" si="87"/>
        <v>0.18756515847870325</v>
      </c>
      <c r="J561" s="10">
        <f t="shared" si="87"/>
        <v>-6.1993588072251193E-2</v>
      </c>
      <c r="K561" s="10">
        <f t="shared" si="87"/>
        <v>0.18343678222559801</v>
      </c>
      <c r="L561" s="10">
        <f t="shared" si="87"/>
        <v>0.22752229661088652</v>
      </c>
      <c r="M561" s="10">
        <f t="shared" si="87"/>
        <v>-0.14783288085752266</v>
      </c>
      <c r="N561" s="10">
        <f>N559/M559-1</f>
        <v>5.6748384775350047E-2</v>
      </c>
      <c r="O561" s="10">
        <f>O559/N559-1</f>
        <v>-6.317673562685977E-3</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f t="shared" ref="B563:O566" si="88">IFERROR(VLOOKUP($B$562,$130:$216,MATCH($Q563&amp;"/"&amp;B$348,$128:$128,0),FALSE),"")</f>
        <v>9920</v>
      </c>
      <c r="C563" s="16">
        <f t="shared" si="88"/>
        <v>9027</v>
      </c>
      <c r="D563" s="16">
        <f t="shared" si="88"/>
        <v>7768</v>
      </c>
      <c r="E563" s="16">
        <f t="shared" si="88"/>
        <v>8253.82</v>
      </c>
      <c r="F563" s="16">
        <f t="shared" si="88"/>
        <v>7980.37</v>
      </c>
      <c r="G563" s="16">
        <f t="shared" si="88"/>
        <v>5033.99</v>
      </c>
      <c r="H563" s="16">
        <f t="shared" si="88"/>
        <v>4115.82</v>
      </c>
      <c r="I563" s="16">
        <f t="shared" si="88"/>
        <v>3582.55</v>
      </c>
      <c r="J563" s="16">
        <f t="shared" si="88"/>
        <v>7381.84</v>
      </c>
      <c r="K563" s="16">
        <f t="shared" si="88"/>
        <v>10125</v>
      </c>
      <c r="L563" s="16">
        <f t="shared" si="88"/>
        <v>10121</v>
      </c>
      <c r="M563" s="16">
        <f t="shared" si="88"/>
        <v>8015</v>
      </c>
      <c r="N563" s="16">
        <f t="shared" si="88"/>
        <v>9229</v>
      </c>
      <c r="O563" s="16">
        <f t="shared" si="88"/>
        <v>7682</v>
      </c>
      <c r="P563" s="6"/>
      <c r="Q563" s="9" t="s">
        <v>12</v>
      </c>
    </row>
    <row r="564" spans="1:17">
      <c r="B564" s="7">
        <f t="shared" si="88"/>
        <v>10318</v>
      </c>
      <c r="C564" s="7">
        <f t="shared" si="88"/>
        <v>8206</v>
      </c>
      <c r="D564" s="7">
        <f t="shared" si="88"/>
        <v>7721</v>
      </c>
      <c r="E564" s="7">
        <f t="shared" si="88"/>
        <v>8722.35</v>
      </c>
      <c r="F564" s="7">
        <f t="shared" si="88"/>
        <v>6113.18</v>
      </c>
      <c r="G564" s="7">
        <f t="shared" si="88"/>
        <v>5188.0600000000004</v>
      </c>
      <c r="H564" s="7">
        <f t="shared" si="88"/>
        <v>4105.82</v>
      </c>
      <c r="I564" s="7">
        <f t="shared" si="88"/>
        <v>6056.04</v>
      </c>
      <c r="J564" s="7">
        <f t="shared" si="88"/>
        <v>8693</v>
      </c>
      <c r="K564" s="7">
        <f t="shared" si="88"/>
        <v>10667</v>
      </c>
      <c r="L564" s="7">
        <f t="shared" si="88"/>
        <v>9834</v>
      </c>
      <c r="M564" s="7">
        <f t="shared" si="88"/>
        <v>8544</v>
      </c>
      <c r="N564" s="7">
        <f t="shared" si="88"/>
        <v>8145</v>
      </c>
      <c r="O564" s="7">
        <f t="shared" si="88"/>
        <v>7600</v>
      </c>
      <c r="P564" s="6"/>
      <c r="Q564" s="9" t="s">
        <v>13</v>
      </c>
    </row>
    <row r="565" spans="1:17">
      <c r="B565" s="7">
        <f t="shared" si="88"/>
        <v>10356</v>
      </c>
      <c r="C565" s="7">
        <f t="shared" si="88"/>
        <v>7846</v>
      </c>
      <c r="D565" s="7">
        <f t="shared" si="88"/>
        <v>7844.03</v>
      </c>
      <c r="E565" s="7">
        <f t="shared" si="88"/>
        <v>9065.1299999999992</v>
      </c>
      <c r="F565" s="7">
        <f t="shared" si="88"/>
        <v>5408.52</v>
      </c>
      <c r="G565" s="7">
        <f t="shared" si="88"/>
        <v>5270.04</v>
      </c>
      <c r="H565" s="7">
        <f t="shared" si="88"/>
        <v>4216.63</v>
      </c>
      <c r="I565" s="7">
        <f t="shared" si="88"/>
        <v>6870.09</v>
      </c>
      <c r="J565" s="7">
        <f t="shared" si="88"/>
        <v>10154</v>
      </c>
      <c r="K565" s="7">
        <f t="shared" si="88"/>
        <v>10748</v>
      </c>
      <c r="L565" s="7">
        <f t="shared" si="88"/>
        <v>8649</v>
      </c>
      <c r="M565" s="7">
        <f t="shared" si="88"/>
        <v>8705</v>
      </c>
      <c r="N565" s="7">
        <f t="shared" si="88"/>
        <v>7636</v>
      </c>
      <c r="O565" s="7">
        <f t="shared" si="88"/>
        <v>7630</v>
      </c>
      <c r="P565" s="6"/>
      <c r="Q565" s="9" t="s">
        <v>14</v>
      </c>
    </row>
    <row r="566" spans="1:17">
      <c r="B566" s="18">
        <f t="shared" si="88"/>
        <v>10357</v>
      </c>
      <c r="C566" s="18">
        <f t="shared" si="88"/>
        <v>7563</v>
      </c>
      <c r="D566" s="18">
        <f t="shared" si="88"/>
        <v>7870.97</v>
      </c>
      <c r="E566" s="18">
        <f t="shared" si="88"/>
        <v>8952.51</v>
      </c>
      <c r="F566" s="18">
        <f t="shared" si="88"/>
        <v>5822.74</v>
      </c>
      <c r="G566" s="18">
        <f t="shared" si="88"/>
        <v>3772.56</v>
      </c>
      <c r="H566" s="18">
        <f t="shared" si="88"/>
        <v>3849.18</v>
      </c>
      <c r="I566" s="18">
        <f t="shared" si="88"/>
        <v>7237.32</v>
      </c>
      <c r="J566" s="18">
        <f t="shared" si="88"/>
        <v>10875</v>
      </c>
      <c r="K566" s="18">
        <f t="shared" si="88"/>
        <v>10487.39</v>
      </c>
      <c r="L566" s="18">
        <f t="shared" si="88"/>
        <v>8177.17</v>
      </c>
      <c r="M566" s="18">
        <f t="shared" si="88"/>
        <v>8462.91</v>
      </c>
      <c r="N566" s="18">
        <f t="shared" si="88"/>
        <v>7508.7</v>
      </c>
      <c r="O566" s="18">
        <f t="shared" si="88"/>
        <v>7417.63</v>
      </c>
      <c r="P566" s="6"/>
      <c r="Q566" s="9" t="s">
        <v>19</v>
      </c>
    </row>
    <row r="567" spans="1:17">
      <c r="B567" s="18">
        <f>SUM(B563:B566)</f>
        <v>40951</v>
      </c>
      <c r="C567" s="18">
        <f t="shared" ref="C567:M567" si="89">SUM(C563:C566)</f>
        <v>32642</v>
      </c>
      <c r="D567" s="18">
        <f t="shared" si="89"/>
        <v>31204</v>
      </c>
      <c r="E567" s="18">
        <f t="shared" si="89"/>
        <v>34993.81</v>
      </c>
      <c r="F567" s="18">
        <f t="shared" si="89"/>
        <v>25324.809999999998</v>
      </c>
      <c r="G567" s="18">
        <f t="shared" si="89"/>
        <v>19264.650000000001</v>
      </c>
      <c r="H567" s="18">
        <f t="shared" si="89"/>
        <v>16287.45</v>
      </c>
      <c r="I567" s="18">
        <f t="shared" si="89"/>
        <v>23746</v>
      </c>
      <c r="J567" s="18">
        <f t="shared" si="89"/>
        <v>37103.839999999997</v>
      </c>
      <c r="K567" s="18">
        <f t="shared" si="89"/>
        <v>42027.39</v>
      </c>
      <c r="L567" s="18">
        <f t="shared" si="89"/>
        <v>36781.17</v>
      </c>
      <c r="M567" s="18">
        <f t="shared" si="89"/>
        <v>33726.910000000003</v>
      </c>
      <c r="N567" s="18">
        <f>IF(N564="",N563*4,IF(N565="",(N564+N563)*2,IF(N566="",((N565+N564+N563)/3)*4,SUM(N563:N566))))</f>
        <v>32518.7</v>
      </c>
      <c r="O567" s="18">
        <f>IF(O564="",O563*4,IF(O565="",(O564+O563)*2,IF(O566="",((O565+O564+O563)/3)*4,SUM(O563:O566))))</f>
        <v>30329.63</v>
      </c>
      <c r="P567" s="6"/>
      <c r="Q567" s="9" t="s">
        <v>15</v>
      </c>
    </row>
    <row r="568" spans="1:17">
      <c r="B568" s="10">
        <f t="shared" ref="B568:O568" si="90">+B567/(B$465+B$472)</f>
        <v>3.5839844006402881E-2</v>
      </c>
      <c r="C568" s="10">
        <f t="shared" si="90"/>
        <v>2.5963778611897904E-2</v>
      </c>
      <c r="D568" s="10">
        <f t="shared" si="90"/>
        <v>2.0392162377866768E-2</v>
      </c>
      <c r="E568" s="10">
        <f t="shared" si="90"/>
        <v>2.0582990460537354E-2</v>
      </c>
      <c r="F568" s="10">
        <f t="shared" si="90"/>
        <v>1.3715035110509593E-2</v>
      </c>
      <c r="G568" s="10">
        <f t="shared" si="90"/>
        <v>9.5399936973987205E-3</v>
      </c>
      <c r="H568" s="10">
        <f t="shared" si="90"/>
        <v>7.2855269372668115E-3</v>
      </c>
      <c r="I568" s="10">
        <f t="shared" si="90"/>
        <v>9.9171322242936882E-3</v>
      </c>
      <c r="J568" s="10">
        <f t="shared" si="90"/>
        <v>1.3907676365026289E-2</v>
      </c>
      <c r="K568" s="10">
        <f t="shared" si="90"/>
        <v>1.5369741544726572E-2</v>
      </c>
      <c r="L568" s="10">
        <f t="shared" si="90"/>
        <v>1.2652031788377909E-2</v>
      </c>
      <c r="M568" s="10">
        <f t="shared" si="90"/>
        <v>1.1763223737524087E-2</v>
      </c>
      <c r="N568" s="10">
        <f t="shared" si="90"/>
        <v>1.1616216816938548E-2</v>
      </c>
      <c r="O568" s="10">
        <f t="shared" si="90"/>
        <v>1.0753237374640338E-2</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f t="shared" ref="B570:O573" si="91">IFERROR(B547-B563,"")</f>
        <v>3256</v>
      </c>
      <c r="C570" s="16">
        <f t="shared" si="91"/>
        <v>23895</v>
      </c>
      <c r="D570" s="16">
        <f t="shared" si="91"/>
        <v>15389</v>
      </c>
      <c r="E570" s="16">
        <f t="shared" si="91"/>
        <v>14359.669999999947</v>
      </c>
      <c r="F570" s="16">
        <f t="shared" si="91"/>
        <v>38323.869999999988</v>
      </c>
      <c r="G570" s="16">
        <f t="shared" si="91"/>
        <v>32380.830000000009</v>
      </c>
      <c r="H570" s="16">
        <f t="shared" si="91"/>
        <v>38418.720000000023</v>
      </c>
      <c r="I570" s="16">
        <f t="shared" si="91"/>
        <v>42510.8</v>
      </c>
      <c r="J570" s="16">
        <f t="shared" si="91"/>
        <v>40636.24000000002</v>
      </c>
      <c r="K570" s="16">
        <f t="shared" si="91"/>
        <v>29422</v>
      </c>
      <c r="L570" s="16">
        <f t="shared" si="91"/>
        <v>66731</v>
      </c>
      <c r="M570" s="16">
        <f t="shared" si="91"/>
        <v>43757</v>
      </c>
      <c r="N570" s="16">
        <f t="shared" si="91"/>
        <v>45999</v>
      </c>
      <c r="O570" s="16">
        <f t="shared" si="91"/>
        <v>39829</v>
      </c>
      <c r="P570" s="6"/>
      <c r="Q570" s="9" t="s">
        <v>12</v>
      </c>
    </row>
    <row r="571" spans="1:17">
      <c r="B571" s="7">
        <f t="shared" si="91"/>
        <v>2075</v>
      </c>
      <c r="C571" s="7">
        <f t="shared" si="91"/>
        <v>23017</v>
      </c>
      <c r="D571" s="7">
        <f t="shared" si="91"/>
        <v>6869</v>
      </c>
      <c r="E571" s="7">
        <f t="shared" si="91"/>
        <v>21104.520000000011</v>
      </c>
      <c r="F571" s="7">
        <f t="shared" si="91"/>
        <v>23404.110000000008</v>
      </c>
      <c r="G571" s="7">
        <f t="shared" si="91"/>
        <v>24956.430000000004</v>
      </c>
      <c r="H571" s="7">
        <f t="shared" si="91"/>
        <v>28576.099999999984</v>
      </c>
      <c r="I571" s="7">
        <f t="shared" si="91"/>
        <v>29091.839999999946</v>
      </c>
      <c r="J571" s="7">
        <f t="shared" si="91"/>
        <v>15492</v>
      </c>
      <c r="K571" s="7">
        <f t="shared" si="91"/>
        <v>44237</v>
      </c>
      <c r="L571" s="7">
        <f t="shared" si="91"/>
        <v>62372</v>
      </c>
      <c r="M571" s="7">
        <f t="shared" si="91"/>
        <v>24368</v>
      </c>
      <c r="N571" s="7">
        <f t="shared" si="91"/>
        <v>37004</v>
      </c>
      <c r="O571" s="7">
        <f t="shared" si="91"/>
        <v>47320</v>
      </c>
      <c r="P571" s="6"/>
      <c r="Q571" s="9" t="s">
        <v>13</v>
      </c>
    </row>
    <row r="572" spans="1:17">
      <c r="B572" s="7">
        <f t="shared" si="91"/>
        <v>7725</v>
      </c>
      <c r="C572" s="7">
        <f t="shared" si="91"/>
        <v>12511</v>
      </c>
      <c r="D572" s="7">
        <f t="shared" si="91"/>
        <v>16266.829999999965</v>
      </c>
      <c r="E572" s="7">
        <f t="shared" si="91"/>
        <v>18335.490000000013</v>
      </c>
      <c r="F572" s="7">
        <f t="shared" si="91"/>
        <v>34407.909999999974</v>
      </c>
      <c r="G572" s="7">
        <f t="shared" si="91"/>
        <v>26970.639999999948</v>
      </c>
      <c r="H572" s="7">
        <f t="shared" si="91"/>
        <v>30946.540000000012</v>
      </c>
      <c r="I572" s="7">
        <f t="shared" si="91"/>
        <v>30407.069999999974</v>
      </c>
      <c r="J572" s="7">
        <f t="shared" si="91"/>
        <v>21690</v>
      </c>
      <c r="K572" s="7">
        <f t="shared" si="91"/>
        <v>43133</v>
      </c>
      <c r="L572" s="7">
        <f t="shared" si="91"/>
        <v>54771</v>
      </c>
      <c r="M572" s="7">
        <f t="shared" si="91"/>
        <v>26661</v>
      </c>
      <c r="N572" s="7">
        <f t="shared" si="91"/>
        <v>46035</v>
      </c>
      <c r="O572" s="7">
        <f t="shared" si="91"/>
        <v>30632</v>
      </c>
      <c r="P572" s="6"/>
      <c r="Q572" s="9" t="s">
        <v>14</v>
      </c>
    </row>
    <row r="573" spans="1:17">
      <c r="B573" s="7">
        <f t="shared" si="91"/>
        <v>-9160</v>
      </c>
      <c r="C573" s="18">
        <f t="shared" si="91"/>
        <v>-17432</v>
      </c>
      <c r="D573" s="18">
        <f t="shared" si="91"/>
        <v>14950.579999999994</v>
      </c>
      <c r="E573" s="18">
        <f t="shared" si="91"/>
        <v>31131.320000000029</v>
      </c>
      <c r="F573" s="18">
        <f t="shared" si="91"/>
        <v>34251.870000000003</v>
      </c>
      <c r="G573" s="18">
        <f t="shared" si="91"/>
        <v>32007.589999999964</v>
      </c>
      <c r="H573" s="18">
        <f t="shared" si="91"/>
        <v>40689.300000000039</v>
      </c>
      <c r="I573" s="18">
        <f t="shared" si="91"/>
        <v>50368.449999999961</v>
      </c>
      <c r="J573" s="18">
        <f t="shared" si="91"/>
        <v>26679</v>
      </c>
      <c r="K573" s="18">
        <f t="shared" si="91"/>
        <v>14770.369999999981</v>
      </c>
      <c r="L573" s="18">
        <f t="shared" si="91"/>
        <v>13261.129999999988</v>
      </c>
      <c r="M573" s="18">
        <f t="shared" si="91"/>
        <v>53914.349999999948</v>
      </c>
      <c r="N573" s="18">
        <f t="shared" si="91"/>
        <v>20606.610000000026</v>
      </c>
      <c r="O573" s="18">
        <f t="shared" si="91"/>
        <v>28682.859999999931</v>
      </c>
      <c r="P573" s="6"/>
      <c r="Q573" s="9" t="s">
        <v>19</v>
      </c>
    </row>
    <row r="574" spans="1:17">
      <c r="B574" s="25">
        <f t="shared" ref="B574:M574" si="92">B551-B567</f>
        <v>3896</v>
      </c>
      <c r="C574" s="18">
        <f t="shared" si="92"/>
        <v>41991</v>
      </c>
      <c r="D574" s="18">
        <f t="shared" si="92"/>
        <v>53475.41</v>
      </c>
      <c r="E574" s="18">
        <f t="shared" si="92"/>
        <v>84931</v>
      </c>
      <c r="F574" s="18">
        <f t="shared" si="92"/>
        <v>130387.76000000001</v>
      </c>
      <c r="G574" s="18">
        <f t="shared" si="92"/>
        <v>116315.48999999979</v>
      </c>
      <c r="H574" s="18">
        <f t="shared" si="92"/>
        <v>138630.65999999974</v>
      </c>
      <c r="I574" s="18">
        <f t="shared" si="92"/>
        <v>152378.16000000027</v>
      </c>
      <c r="J574" s="18">
        <f t="shared" si="92"/>
        <v>104497.23999999985</v>
      </c>
      <c r="K574" s="18">
        <f t="shared" si="92"/>
        <v>131562.36999999988</v>
      </c>
      <c r="L574" s="18">
        <f t="shared" si="92"/>
        <v>197135.13000000006</v>
      </c>
      <c r="M574" s="18">
        <f t="shared" si="92"/>
        <v>148700.35</v>
      </c>
      <c r="N574" s="18">
        <f>IFERROR(N551-N567,"")</f>
        <v>149644.60999999993</v>
      </c>
      <c r="O574" s="18">
        <f>IFERROR(O551-O567,"")</f>
        <v>146463.85999999999</v>
      </c>
      <c r="P574" s="6"/>
      <c r="Q574" s="9" t="s">
        <v>15</v>
      </c>
    </row>
    <row r="575" spans="1:17">
      <c r="B575" s="10">
        <f t="shared" ref="B575:O575" si="93">+B574/(B$465+B$472)</f>
        <v>3.4097343715402705E-3</v>
      </c>
      <c r="C575" s="10">
        <f t="shared" si="93"/>
        <v>3.3400068246192176E-2</v>
      </c>
      <c r="D575" s="10">
        <f t="shared" si="93"/>
        <v>3.4946777462600963E-2</v>
      </c>
      <c r="E575" s="10">
        <f t="shared" si="93"/>
        <v>4.9955519642013772E-2</v>
      </c>
      <c r="F575" s="10">
        <f t="shared" si="93"/>
        <v>7.0613469810067622E-2</v>
      </c>
      <c r="G575" s="10">
        <f t="shared" si="93"/>
        <v>5.7600270002820801E-2</v>
      </c>
      <c r="H575" s="10">
        <f t="shared" si="93"/>
        <v>6.2010775643889918E-2</v>
      </c>
      <c r="I575" s="10">
        <f t="shared" si="93"/>
        <v>6.3638270058729143E-2</v>
      </c>
      <c r="J575" s="10">
        <f t="shared" si="93"/>
        <v>3.9168824438615461E-2</v>
      </c>
      <c r="K575" s="10">
        <f t="shared" si="93"/>
        <v>4.8113376155685304E-2</v>
      </c>
      <c r="L575" s="10">
        <f t="shared" si="93"/>
        <v>6.7810782837142272E-2</v>
      </c>
      <c r="M575" s="10">
        <f t="shared" si="93"/>
        <v>5.1863496741863982E-2</v>
      </c>
      <c r="N575" s="10">
        <f t="shared" si="93"/>
        <v>5.3455526673766462E-2</v>
      </c>
      <c r="O575" s="10">
        <f t="shared" si="93"/>
        <v>5.1928119577656896E-2</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f t="shared" ref="B577:O580" si="94">IFERROR(VLOOKUP($B$576,$130:$216,MATCH($Q577&amp;"/"&amp;B$348,$128:$128,0),FALSE),"")</f>
        <v>467</v>
      </c>
      <c r="C577" s="16">
        <f t="shared" si="94"/>
        <v>5743</v>
      </c>
      <c r="D577" s="16">
        <f t="shared" si="94"/>
        <v>1605</v>
      </c>
      <c r="E577" s="16">
        <f t="shared" si="94"/>
        <v>4327.3</v>
      </c>
      <c r="F577" s="16">
        <f t="shared" si="94"/>
        <v>14751.72</v>
      </c>
      <c r="G577" s="16">
        <f t="shared" si="94"/>
        <v>6672.71</v>
      </c>
      <c r="H577" s="16">
        <f t="shared" si="94"/>
        <v>7598.78</v>
      </c>
      <c r="I577" s="16">
        <f t="shared" si="94"/>
        <v>8878.6</v>
      </c>
      <c r="J577" s="16">
        <f t="shared" si="94"/>
        <v>7626.19</v>
      </c>
      <c r="K577" s="16">
        <f t="shared" si="94"/>
        <v>8387</v>
      </c>
      <c r="L577" s="16">
        <f t="shared" si="94"/>
        <v>15804</v>
      </c>
      <c r="M577" s="16">
        <f t="shared" si="94"/>
        <v>6569</v>
      </c>
      <c r="N577" s="16">
        <f t="shared" si="94"/>
        <v>6748</v>
      </c>
      <c r="O577" s="16">
        <f t="shared" si="94"/>
        <v>5301</v>
      </c>
      <c r="P577" s="6"/>
      <c r="Q577" s="9" t="s">
        <v>12</v>
      </c>
    </row>
    <row r="578" spans="1:17">
      <c r="B578" s="7">
        <f t="shared" si="94"/>
        <v>1963</v>
      </c>
      <c r="C578" s="7">
        <f t="shared" si="94"/>
        <v>-914</v>
      </c>
      <c r="D578" s="7">
        <f t="shared" si="94"/>
        <v>2314</v>
      </c>
      <c r="E578" s="7">
        <f t="shared" si="94"/>
        <v>5054.55</v>
      </c>
      <c r="F578" s="7">
        <f t="shared" si="94"/>
        <v>5125.3599999999997</v>
      </c>
      <c r="G578" s="7">
        <f t="shared" si="94"/>
        <v>5084.6000000000004</v>
      </c>
      <c r="H578" s="7">
        <f t="shared" si="94"/>
        <v>4918.93</v>
      </c>
      <c r="I578" s="7">
        <f t="shared" si="94"/>
        <v>5778.48</v>
      </c>
      <c r="J578" s="7">
        <f t="shared" si="94"/>
        <v>4895</v>
      </c>
      <c r="K578" s="7">
        <f t="shared" si="94"/>
        <v>7911</v>
      </c>
      <c r="L578" s="7">
        <f t="shared" si="94"/>
        <v>17787</v>
      </c>
      <c r="M578" s="7">
        <f t="shared" si="94"/>
        <v>3510</v>
      </c>
      <c r="N578" s="7">
        <f t="shared" si="94"/>
        <v>5801</v>
      </c>
      <c r="O578" s="7">
        <f t="shared" si="94"/>
        <v>4342</v>
      </c>
      <c r="P578" s="6"/>
      <c r="Q578" s="9" t="s">
        <v>13</v>
      </c>
    </row>
    <row r="579" spans="1:17">
      <c r="B579" s="7">
        <f t="shared" si="94"/>
        <v>3202</v>
      </c>
      <c r="C579" s="7">
        <f t="shared" si="94"/>
        <v>3375</v>
      </c>
      <c r="D579" s="7">
        <f t="shared" si="94"/>
        <v>3577.98</v>
      </c>
      <c r="E579" s="7">
        <f t="shared" si="94"/>
        <v>2975.01</v>
      </c>
      <c r="F579" s="7">
        <f t="shared" si="94"/>
        <v>8133.13</v>
      </c>
      <c r="G579" s="7">
        <f t="shared" si="94"/>
        <v>5563.04</v>
      </c>
      <c r="H579" s="7">
        <f t="shared" si="94"/>
        <v>6509.41</v>
      </c>
      <c r="I579" s="7">
        <f t="shared" si="94"/>
        <v>6219.41</v>
      </c>
      <c r="J579" s="7">
        <f t="shared" si="94"/>
        <v>2108</v>
      </c>
      <c r="K579" s="7">
        <f t="shared" si="94"/>
        <v>5423</v>
      </c>
      <c r="L579" s="7">
        <f t="shared" si="94"/>
        <v>9207</v>
      </c>
      <c r="M579" s="7">
        <f t="shared" si="94"/>
        <v>973</v>
      </c>
      <c r="N579" s="7">
        <f t="shared" si="94"/>
        <v>6532</v>
      </c>
      <c r="O579" s="7">
        <f t="shared" si="94"/>
        <v>3687</v>
      </c>
      <c r="P579" s="6"/>
      <c r="Q579" s="9" t="s">
        <v>14</v>
      </c>
    </row>
    <row r="580" spans="1:17">
      <c r="B580" s="18">
        <f t="shared" si="94"/>
        <v>2716</v>
      </c>
      <c r="C580" s="18">
        <f t="shared" si="94"/>
        <v>-807</v>
      </c>
      <c r="D580" s="18">
        <f t="shared" si="94"/>
        <v>4546.38</v>
      </c>
      <c r="E580" s="18">
        <f t="shared" si="94"/>
        <v>17144.349999999999</v>
      </c>
      <c r="F580" s="18">
        <f t="shared" si="94"/>
        <v>8020.74</v>
      </c>
      <c r="G580" s="18">
        <f t="shared" si="94"/>
        <v>7076.36</v>
      </c>
      <c r="H580" s="18">
        <f t="shared" si="94"/>
        <v>8185.22</v>
      </c>
      <c r="I580" s="18">
        <f t="shared" si="94"/>
        <v>9220.34</v>
      </c>
      <c r="J580" s="18">
        <f t="shared" si="94"/>
        <v>13325</v>
      </c>
      <c r="K580" s="18">
        <f t="shared" si="94"/>
        <v>15378.61</v>
      </c>
      <c r="L580" s="18">
        <f t="shared" si="94"/>
        <v>7712.25</v>
      </c>
      <c r="M580" s="18">
        <f t="shared" si="94"/>
        <v>12956.16</v>
      </c>
      <c r="N580" s="18">
        <f t="shared" si="94"/>
        <v>5593.58</v>
      </c>
      <c r="O580" s="18">
        <f t="shared" si="94"/>
        <v>18210.97</v>
      </c>
      <c r="P580" s="6"/>
      <c r="Q580" s="9" t="s">
        <v>19</v>
      </c>
    </row>
    <row r="581" spans="1:17">
      <c r="B581" s="18">
        <f>SUM(B577:B580)</f>
        <v>8348</v>
      </c>
      <c r="C581" s="18">
        <f t="shared" ref="C581:M581" si="95">SUM(C577:C580)</f>
        <v>7397</v>
      </c>
      <c r="D581" s="18">
        <f t="shared" si="95"/>
        <v>12043.36</v>
      </c>
      <c r="E581" s="18">
        <f t="shared" si="95"/>
        <v>29501.21</v>
      </c>
      <c r="F581" s="18">
        <f t="shared" si="95"/>
        <v>36030.949999999997</v>
      </c>
      <c r="G581" s="18">
        <f t="shared" si="95"/>
        <v>24396.710000000003</v>
      </c>
      <c r="H581" s="18">
        <f t="shared" si="95"/>
        <v>27212.34</v>
      </c>
      <c r="I581" s="18">
        <f t="shared" si="95"/>
        <v>30096.829999999998</v>
      </c>
      <c r="J581" s="18">
        <f t="shared" si="95"/>
        <v>27954.19</v>
      </c>
      <c r="K581" s="18">
        <f t="shared" si="95"/>
        <v>37099.61</v>
      </c>
      <c r="L581" s="18">
        <f t="shared" si="95"/>
        <v>50510.25</v>
      </c>
      <c r="M581" s="18">
        <f t="shared" si="95"/>
        <v>24008.16</v>
      </c>
      <c r="N581" s="18">
        <f>IF(N578="",N577*4,IF(N579="",(N578+N577)*2,IF(N580="",((N579+N578+N577)/3)*4,SUM(N577:N580))))</f>
        <v>24674.58</v>
      </c>
      <c r="O581" s="18">
        <f>IF(O578="",O577*4,IF(O579="",(O578+O577)*2,IF(O580="",((O579+O578+O577)/3)*4,SUM(O577:O580))))</f>
        <v>31540.97</v>
      </c>
      <c r="P581" s="6"/>
      <c r="Q581" s="9" t="s">
        <v>15</v>
      </c>
    </row>
    <row r="582" spans="1:17">
      <c r="B582" s="10">
        <f t="shared" ref="B582:M582" si="96">+B581/B$574</f>
        <v>2.1427104722792607</v>
      </c>
      <c r="C582" s="10">
        <f t="shared" si="96"/>
        <v>0.17615679550379842</v>
      </c>
      <c r="D582" s="10">
        <f t="shared" si="96"/>
        <v>0.22521304651988644</v>
      </c>
      <c r="E582" s="10">
        <f t="shared" si="96"/>
        <v>0.34735502937678819</v>
      </c>
      <c r="F582" s="10">
        <f t="shared" si="96"/>
        <v>0.27633690462969834</v>
      </c>
      <c r="G582" s="10">
        <f t="shared" si="96"/>
        <v>0.20974601061303225</v>
      </c>
      <c r="H582" s="10">
        <f t="shared" si="96"/>
        <v>0.19629380686783177</v>
      </c>
      <c r="I582" s="10">
        <f t="shared" si="96"/>
        <v>0.19751406632026497</v>
      </c>
      <c r="J582" s="10">
        <f t="shared" si="96"/>
        <v>0.26751127589589963</v>
      </c>
      <c r="K582" s="10">
        <f t="shared" si="96"/>
        <v>0.28199256367911307</v>
      </c>
      <c r="L582" s="10">
        <f t="shared" si="96"/>
        <v>0.25622145581053962</v>
      </c>
      <c r="M582" s="10">
        <f t="shared" si="96"/>
        <v>0.16145328507969214</v>
      </c>
      <c r="N582" s="10">
        <f>+N581/N$574</f>
        <v>0.16488786331829802</v>
      </c>
      <c r="O582" s="10">
        <f>+O581/O$574</f>
        <v>0.21534984807856358</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f t="shared" ref="B584:O587" si="97">IFERROR(VLOOKUP($B$583,$130:$216,MATCH($Q584&amp;"/"&amp;B$348,$128:$128,0),FALSE),"")</f>
        <v>3772</v>
      </c>
      <c r="C584" s="16">
        <f t="shared" si="97"/>
        <v>12509</v>
      </c>
      <c r="D584" s="16">
        <f t="shared" si="97"/>
        <v>12802</v>
      </c>
      <c r="E584" s="16">
        <f t="shared" si="97"/>
        <v>9931.83</v>
      </c>
      <c r="F584" s="16">
        <f t="shared" si="97"/>
        <v>22274.92</v>
      </c>
      <c r="G584" s="16">
        <f t="shared" si="97"/>
        <v>25549.13</v>
      </c>
      <c r="H584" s="16">
        <f t="shared" si="97"/>
        <v>30434.06</v>
      </c>
      <c r="I584" s="16">
        <f t="shared" si="97"/>
        <v>33605.550000000003</v>
      </c>
      <c r="J584" s="16">
        <f t="shared" si="97"/>
        <v>33060.239999999998</v>
      </c>
      <c r="K584" s="16">
        <f t="shared" si="97"/>
        <v>29383</v>
      </c>
      <c r="L584" s="16">
        <f t="shared" si="97"/>
        <v>50829</v>
      </c>
      <c r="M584" s="16">
        <f t="shared" si="97"/>
        <v>37096</v>
      </c>
      <c r="N584" s="16">
        <f t="shared" si="97"/>
        <v>33406</v>
      </c>
      <c r="O584" s="16">
        <f t="shared" si="97"/>
        <v>34420</v>
      </c>
      <c r="P584" s="6"/>
      <c r="Q584" s="9" t="s">
        <v>12</v>
      </c>
    </row>
    <row r="585" spans="1:17">
      <c r="B585" s="7">
        <f t="shared" si="97"/>
        <v>3270</v>
      </c>
      <c r="C585" s="7">
        <f t="shared" si="97"/>
        <v>10069</v>
      </c>
      <c r="D585" s="7">
        <f t="shared" si="97"/>
        <v>8470</v>
      </c>
      <c r="E585" s="7">
        <f t="shared" si="97"/>
        <v>16032.06</v>
      </c>
      <c r="F585" s="7">
        <f t="shared" si="97"/>
        <v>18386.189999999999</v>
      </c>
      <c r="G585" s="7">
        <f t="shared" si="97"/>
        <v>19839.509999999998</v>
      </c>
      <c r="H585" s="7">
        <f t="shared" si="97"/>
        <v>23557.14</v>
      </c>
      <c r="I585" s="7">
        <f t="shared" si="97"/>
        <v>23781.85</v>
      </c>
      <c r="J585" s="7">
        <f t="shared" si="97"/>
        <v>17627</v>
      </c>
      <c r="K585" s="7">
        <f t="shared" si="97"/>
        <v>36252</v>
      </c>
      <c r="L585" s="7">
        <f t="shared" si="97"/>
        <v>66716</v>
      </c>
      <c r="M585" s="7">
        <f t="shared" si="97"/>
        <v>19560</v>
      </c>
      <c r="N585" s="7">
        <f t="shared" si="97"/>
        <v>31096</v>
      </c>
      <c r="O585" s="7">
        <f t="shared" si="97"/>
        <v>49240</v>
      </c>
      <c r="P585" s="6"/>
      <c r="Q585" s="9" t="s">
        <v>13</v>
      </c>
    </row>
    <row r="586" spans="1:17">
      <c r="B586" s="7">
        <f t="shared" si="97"/>
        <v>7507</v>
      </c>
      <c r="C586" s="7">
        <f t="shared" si="97"/>
        <v>6336</v>
      </c>
      <c r="D586" s="7">
        <f t="shared" si="97"/>
        <v>11147.23</v>
      </c>
      <c r="E586" s="7">
        <f t="shared" si="97"/>
        <v>15866.81</v>
      </c>
      <c r="F586" s="7">
        <f t="shared" si="97"/>
        <v>26237.72</v>
      </c>
      <c r="G586" s="7">
        <f t="shared" si="97"/>
        <v>21340.27</v>
      </c>
      <c r="H586" s="7">
        <f t="shared" si="97"/>
        <v>23970.11</v>
      </c>
      <c r="I586" s="7">
        <f t="shared" si="97"/>
        <v>27523.21</v>
      </c>
      <c r="J586" s="7">
        <f t="shared" si="97"/>
        <v>9633</v>
      </c>
      <c r="K586" s="7">
        <f t="shared" si="97"/>
        <v>37668</v>
      </c>
      <c r="L586" s="7">
        <f t="shared" si="97"/>
        <v>45468</v>
      </c>
      <c r="M586" s="7">
        <f t="shared" si="97"/>
        <v>4241</v>
      </c>
      <c r="N586" s="7">
        <f t="shared" si="97"/>
        <v>39408</v>
      </c>
      <c r="O586" s="7">
        <f t="shared" si="97"/>
        <v>8813</v>
      </c>
      <c r="P586" s="6"/>
      <c r="Q586" s="9" t="s">
        <v>14</v>
      </c>
    </row>
    <row r="587" spans="1:17">
      <c r="B587" s="7">
        <f t="shared" si="97"/>
        <v>-5067</v>
      </c>
      <c r="C587" s="18">
        <f t="shared" si="97"/>
        <v>7956</v>
      </c>
      <c r="D587" s="18">
        <f t="shared" si="97"/>
        <v>17333.88</v>
      </c>
      <c r="E587" s="18">
        <f t="shared" si="97"/>
        <v>8999.7800000000007</v>
      </c>
      <c r="F587" s="18">
        <f t="shared" si="97"/>
        <v>26194.799999999999</v>
      </c>
      <c r="G587" s="18">
        <f t="shared" si="97"/>
        <v>24869.31</v>
      </c>
      <c r="H587" s="18">
        <f t="shared" si="97"/>
        <v>33174.800000000003</v>
      </c>
      <c r="I587" s="18">
        <f t="shared" si="97"/>
        <v>38579.47</v>
      </c>
      <c r="J587" s="18">
        <f t="shared" si="97"/>
        <v>48847</v>
      </c>
      <c r="K587" s="18">
        <f t="shared" si="97"/>
        <v>33096.019999999997</v>
      </c>
      <c r="L587" s="18">
        <f t="shared" si="97"/>
        <v>28259.53</v>
      </c>
      <c r="M587" s="18">
        <f t="shared" si="97"/>
        <v>51208.88</v>
      </c>
      <c r="N587" s="18">
        <f t="shared" si="97"/>
        <v>6020.99</v>
      </c>
      <c r="O587" s="18">
        <f t="shared" si="97"/>
        <v>49942.3</v>
      </c>
      <c r="P587" s="6"/>
      <c r="Q587" s="9" t="s">
        <v>19</v>
      </c>
    </row>
    <row r="588" spans="1:17">
      <c r="B588" s="26">
        <f>SUM(B584:B587)</f>
        <v>9482</v>
      </c>
      <c r="C588" s="18">
        <f t="shared" ref="C588:M588" si="98">SUM(C584:C587)</f>
        <v>36870</v>
      </c>
      <c r="D588" s="18">
        <f t="shared" si="98"/>
        <v>49753.11</v>
      </c>
      <c r="E588" s="18">
        <f t="shared" si="98"/>
        <v>50830.479999999996</v>
      </c>
      <c r="F588" s="18">
        <f t="shared" si="98"/>
        <v>93093.63</v>
      </c>
      <c r="G588" s="18">
        <f t="shared" si="98"/>
        <v>91598.22</v>
      </c>
      <c r="H588" s="18">
        <f t="shared" si="98"/>
        <v>111136.11</v>
      </c>
      <c r="I588" s="18">
        <f t="shared" si="98"/>
        <v>123490.08</v>
      </c>
      <c r="J588" s="18">
        <f t="shared" si="98"/>
        <v>109167.23999999999</v>
      </c>
      <c r="K588" s="18">
        <f t="shared" si="98"/>
        <v>136399.01999999999</v>
      </c>
      <c r="L588" s="18">
        <f t="shared" si="98"/>
        <v>191272.53</v>
      </c>
      <c r="M588" s="18">
        <f t="shared" si="98"/>
        <v>112105.88</v>
      </c>
      <c r="N588" s="18">
        <f>IF(N585="",N584*4,IF(N586="",(N585+N584)*2,IF(N587="",((N586+N585+N584)/3)*4,SUM(N584:N587))))</f>
        <v>109930.99</v>
      </c>
      <c r="O588" s="18">
        <f>IF(O585="",O584*4,IF(O586="",(O585+O584)*2,IF(O587="",((O586+O585+O584)/3)*4,SUM(O584:O587))))</f>
        <v>142415.29999999999</v>
      </c>
      <c r="P588" s="6"/>
      <c r="Q588" s="9" t="s">
        <v>15</v>
      </c>
    </row>
    <row r="589" spans="1:17">
      <c r="B589" s="10">
        <f t="shared" ref="B589:O589" si="99">+B588/(B$465+B$472)</f>
        <v>8.2985372974704423E-3</v>
      </c>
      <c r="C589" s="10">
        <f t="shared" si="99"/>
        <v>2.9326772790290907E-2</v>
      </c>
      <c r="D589" s="10">
        <f t="shared" si="99"/>
        <v>3.2514212854886135E-2</v>
      </c>
      <c r="E589" s="10">
        <f t="shared" si="99"/>
        <v>2.9897952950665694E-2</v>
      </c>
      <c r="F589" s="10">
        <f t="shared" si="99"/>
        <v>5.0416267842277568E-2</v>
      </c>
      <c r="G589" s="10">
        <f t="shared" si="99"/>
        <v>4.5360099534273467E-2</v>
      </c>
      <c r="H589" s="10">
        <f t="shared" si="99"/>
        <v>4.9712209284329192E-2</v>
      </c>
      <c r="I589" s="10">
        <f t="shared" si="99"/>
        <v>5.1573631422075529E-2</v>
      </c>
      <c r="J589" s="10">
        <f t="shared" si="99"/>
        <v>4.0919286078830455E-2</v>
      </c>
      <c r="K589" s="10">
        <f t="shared" si="99"/>
        <v>4.9882176465252552E-2</v>
      </c>
      <c r="L589" s="10">
        <f t="shared" si="99"/>
        <v>6.579415852740593E-2</v>
      </c>
      <c r="M589" s="10">
        <f t="shared" si="99"/>
        <v>3.9100129502881428E-2</v>
      </c>
      <c r="N589" s="10">
        <f t="shared" si="99"/>
        <v>3.926916557982648E-2</v>
      </c>
      <c r="O589" s="10">
        <f t="shared" si="99"/>
        <v>5.0492720375441967E-2</v>
      </c>
      <c r="P589" s="6"/>
      <c r="Q589" s="11" t="s">
        <v>32</v>
      </c>
    </row>
    <row r="590" spans="1:17" s="87" customFormat="1">
      <c r="A590" s="86"/>
      <c r="B590" s="19"/>
      <c r="C590" s="10">
        <f t="shared" ref="C590:M590" si="100">C588/B588-1</f>
        <v>2.8884201645222527</v>
      </c>
      <c r="D590" s="10">
        <f t="shared" si="100"/>
        <v>0.34941985353946303</v>
      </c>
      <c r="E590" s="10">
        <f t="shared" si="100"/>
        <v>2.1654324724625251E-2</v>
      </c>
      <c r="F590" s="10">
        <f t="shared" si="100"/>
        <v>0.83145289991359528</v>
      </c>
      <c r="G590" s="10">
        <f t="shared" si="100"/>
        <v>-1.6063505096965303E-2</v>
      </c>
      <c r="H590" s="10">
        <f t="shared" si="100"/>
        <v>0.21329988726855165</v>
      </c>
      <c r="I590" s="10">
        <f t="shared" si="100"/>
        <v>0.11116071994961851</v>
      </c>
      <c r="J590" s="10">
        <f t="shared" si="100"/>
        <v>-0.11598372921938349</v>
      </c>
      <c r="K590" s="10">
        <f t="shared" si="100"/>
        <v>0.24945010975820225</v>
      </c>
      <c r="L590" s="10">
        <f t="shared" si="100"/>
        <v>0.40230135084548269</v>
      </c>
      <c r="M590" s="10">
        <f t="shared" si="100"/>
        <v>-0.41389450957751228</v>
      </c>
      <c r="N590" s="10">
        <f>N588/M588-1</f>
        <v>-1.9400320482743649E-2</v>
      </c>
      <c r="O590" s="10">
        <f>O588/N588-1</f>
        <v>0.29549729334739894</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f t="shared" ref="B593:O596" si="101">IFERROR(VLOOKUP($B$592,$221:$343,MATCH($Q593&amp;"/"&amp;B$348,$219:$219,0),FALSE),"")</f>
        <v>8399</v>
      </c>
      <c r="C593" s="7">
        <f t="shared" si="101"/>
        <v>9527</v>
      </c>
      <c r="D593" s="7">
        <f t="shared" si="101"/>
        <v>11176</v>
      </c>
      <c r="E593" s="7">
        <f t="shared" si="101"/>
        <v>11607.84</v>
      </c>
      <c r="F593" s="7">
        <f t="shared" si="101"/>
        <v>11206.97</v>
      </c>
      <c r="G593" s="7">
        <f t="shared" si="101"/>
        <v>11576</v>
      </c>
      <c r="H593" s="7">
        <f t="shared" si="101"/>
        <v>12208.01</v>
      </c>
      <c r="I593" s="7">
        <f t="shared" si="101"/>
        <v>13514.34</v>
      </c>
      <c r="J593" s="7">
        <f t="shared" si="101"/>
        <v>20334.939999999999</v>
      </c>
      <c r="K593" s="7">
        <f t="shared" si="101"/>
        <v>23074</v>
      </c>
      <c r="L593" s="7">
        <f t="shared" si="101"/>
        <v>24586</v>
      </c>
      <c r="M593" s="7">
        <f t="shared" si="101"/>
        <v>24447</v>
      </c>
      <c r="N593" s="8">
        <f t="shared" si="101"/>
        <v>29111</v>
      </c>
      <c r="O593" s="8">
        <f t="shared" si="101"/>
        <v>29718</v>
      </c>
      <c r="P593" s="6"/>
      <c r="Q593" s="9" t="s">
        <v>12</v>
      </c>
    </row>
    <row r="594" spans="2:17">
      <c r="B594" s="7">
        <f t="shared" si="101"/>
        <v>16772</v>
      </c>
      <c r="C594" s="7">
        <f t="shared" si="101"/>
        <v>19847</v>
      </c>
      <c r="D594" s="7">
        <f t="shared" si="101"/>
        <v>22174</v>
      </c>
      <c r="E594" s="7">
        <f t="shared" si="101"/>
        <v>23758.14</v>
      </c>
      <c r="F594" s="7">
        <f t="shared" si="101"/>
        <v>22450.54</v>
      </c>
      <c r="G594" s="7">
        <f t="shared" si="101"/>
        <v>21710.799999999999</v>
      </c>
      <c r="H594" s="7">
        <f t="shared" si="101"/>
        <v>24579.96</v>
      </c>
      <c r="I594" s="7">
        <f t="shared" si="101"/>
        <v>26311.23</v>
      </c>
      <c r="J594" s="7">
        <f t="shared" si="101"/>
        <v>47876</v>
      </c>
      <c r="K594" s="7">
        <f t="shared" si="101"/>
        <v>48280</v>
      </c>
      <c r="L594" s="7">
        <f t="shared" si="101"/>
        <v>49638</v>
      </c>
      <c r="M594" s="7">
        <f t="shared" si="101"/>
        <v>49700</v>
      </c>
      <c r="N594" s="8">
        <f t="shared" si="101"/>
        <v>58250</v>
      </c>
      <c r="O594" s="8">
        <f t="shared" si="101"/>
        <v>59897</v>
      </c>
      <c r="P594" s="6"/>
      <c r="Q594" s="9" t="s">
        <v>13</v>
      </c>
    </row>
    <row r="595" spans="2:17">
      <c r="B595" s="7">
        <f t="shared" si="101"/>
        <v>23786</v>
      </c>
      <c r="C595" s="7">
        <f t="shared" si="101"/>
        <v>30808</v>
      </c>
      <c r="D595" s="7">
        <f t="shared" si="101"/>
        <v>32806.550000000003</v>
      </c>
      <c r="E595" s="7">
        <f t="shared" si="101"/>
        <v>35143.339999999997</v>
      </c>
      <c r="F595" s="7">
        <f t="shared" si="101"/>
        <v>33443.85</v>
      </c>
      <c r="G595" s="7">
        <f t="shared" si="101"/>
        <v>36535.19</v>
      </c>
      <c r="H595" s="7">
        <f t="shared" si="101"/>
        <v>37275.75</v>
      </c>
      <c r="I595" s="7">
        <f t="shared" si="101"/>
        <v>42747.199999999997</v>
      </c>
      <c r="J595" s="7">
        <f t="shared" si="101"/>
        <v>64775</v>
      </c>
      <c r="K595" s="7">
        <f t="shared" si="101"/>
        <v>72871</v>
      </c>
      <c r="L595" s="7">
        <f t="shared" si="101"/>
        <v>73671</v>
      </c>
      <c r="M595" s="7">
        <f t="shared" si="101"/>
        <v>75264</v>
      </c>
      <c r="N595" s="8">
        <f t="shared" si="101"/>
        <v>87576</v>
      </c>
      <c r="O595" s="8">
        <f t="shared" si="101"/>
        <v>90280</v>
      </c>
      <c r="P595" s="6"/>
      <c r="Q595" s="9" t="s">
        <v>14</v>
      </c>
    </row>
    <row r="596" spans="2:17">
      <c r="B596" s="7">
        <f t="shared" si="101"/>
        <v>34253</v>
      </c>
      <c r="C596" s="7">
        <f t="shared" si="101"/>
        <v>41945</v>
      </c>
      <c r="D596" s="7">
        <f t="shared" si="101"/>
        <v>43931</v>
      </c>
      <c r="E596" s="7">
        <f t="shared" si="101"/>
        <v>47375.42</v>
      </c>
      <c r="F596" s="7">
        <f t="shared" si="101"/>
        <v>49440.73</v>
      </c>
      <c r="G596" s="7">
        <f t="shared" si="101"/>
        <v>43035.79</v>
      </c>
      <c r="H596" s="7">
        <f t="shared" si="101"/>
        <v>50648</v>
      </c>
      <c r="I596" s="7">
        <f t="shared" si="101"/>
        <v>67998.990000000005</v>
      </c>
      <c r="J596" s="7">
        <f t="shared" si="101"/>
        <v>87388</v>
      </c>
      <c r="K596" s="7">
        <f t="shared" si="101"/>
        <v>97404.34</v>
      </c>
      <c r="L596" s="7">
        <f t="shared" si="101"/>
        <v>98735</v>
      </c>
      <c r="M596" s="7">
        <f t="shared" si="101"/>
        <v>101047.24</v>
      </c>
      <c r="N596" s="8">
        <f>IFERROR(VLOOKUP($B$592,$221:$343,MATCH($Q596&amp;"/"&amp;N$348,$219:$219,0),FALSE),IFERROR((VLOOKUP($B$592,$221:$343,MATCH($Q595&amp;"/"&amp;N$348,$219:$219,0),FALSE)/3)*4,IFERROR(VLOOKUP($B$592,$221:$343,MATCH($Q594&amp;"/"&amp;N$348,$219:$219,0),FALSE)*2,IFERROR(VLOOKUP($B$592,$221:$343,MATCH($Q593&amp;"/"&amp;N$348,$219:$219,0),FALSE)*4,""))))</f>
        <v>117397.91</v>
      </c>
      <c r="O596" s="8">
        <f>IFERROR(VLOOKUP($B$592,$221:$343,MATCH($Q596&amp;"/"&amp;O$348,$219:$219,0),FALSE),IFERROR((VLOOKUP($B$592,$221:$343,MATCH($Q595&amp;"/"&amp;O$348,$219:$219,0),FALSE)/3)*4,IFERROR(VLOOKUP($B$592,$221:$343,MATCH($Q594&amp;"/"&amp;O$348,$219:$219,0),FALSE)*2,IFERROR(VLOOKUP($B$592,$221:$343,MATCH($Q593&amp;"/"&amp;O$348,$219:$219,0),FALSE)*4,""))))</f>
        <v>120875.2</v>
      </c>
      <c r="P596" s="6"/>
      <c r="Q596" s="9" t="s">
        <v>15</v>
      </c>
    </row>
    <row r="597" spans="2:17">
      <c r="B597" s="10">
        <f t="shared" ref="B597:O597" si="102">B596/(B$465+B472)</f>
        <v>2.9977831475454027E-2</v>
      </c>
      <c r="C597" s="10">
        <f t="shared" si="102"/>
        <v>3.3363479378593762E-2</v>
      </c>
      <c r="D597" s="10">
        <f t="shared" si="102"/>
        <v>2.8709398968788137E-2</v>
      </c>
      <c r="E597" s="10">
        <f t="shared" si="102"/>
        <v>2.7865723049989428E-2</v>
      </c>
      <c r="F597" s="10">
        <f t="shared" si="102"/>
        <v>2.6775377498951626E-2</v>
      </c>
      <c r="G597" s="10">
        <f t="shared" si="102"/>
        <v>2.1311633762491136E-2</v>
      </c>
      <c r="H597" s="10">
        <f t="shared" si="102"/>
        <v>2.2655318562370994E-2</v>
      </c>
      <c r="I597" s="10">
        <f t="shared" si="102"/>
        <v>2.8398676617048108E-2</v>
      </c>
      <c r="J597" s="10">
        <f t="shared" si="102"/>
        <v>3.2755747712013568E-2</v>
      </c>
      <c r="K597" s="10">
        <f t="shared" si="102"/>
        <v>3.5621520421198469E-2</v>
      </c>
      <c r="L597" s="10">
        <f t="shared" si="102"/>
        <v>3.3962985914409272E-2</v>
      </c>
      <c r="M597" s="10">
        <f t="shared" si="102"/>
        <v>3.5243112760086626E-2</v>
      </c>
      <c r="N597" s="10">
        <f t="shared" si="102"/>
        <v>4.1936472750000404E-2</v>
      </c>
      <c r="O597" s="10">
        <f t="shared" si="102"/>
        <v>4.2855772335736564E-2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f t="shared" ref="B599:O602" si="103">IFERROR(VLOOKUP($B$598,$221:$343,MATCH($Q599&amp;"/"&amp;B$348,$219:$219,0),FALSE),"")</f>
        <v>4445</v>
      </c>
      <c r="C599" s="7">
        <f t="shared" si="103"/>
        <v>35087</v>
      </c>
      <c r="D599" s="7">
        <f t="shared" si="103"/>
        <v>1823</v>
      </c>
      <c r="E599" s="7">
        <f t="shared" si="103"/>
        <v>23402.720000000001</v>
      </c>
      <c r="F599" s="7">
        <f t="shared" si="103"/>
        <v>100957.4</v>
      </c>
      <c r="G599" s="7">
        <f t="shared" si="103"/>
        <v>63501.72</v>
      </c>
      <c r="H599" s="7">
        <f t="shared" si="103"/>
        <v>34631.68</v>
      </c>
      <c r="I599" s="7">
        <f t="shared" si="103"/>
        <v>63723.9</v>
      </c>
      <c r="J599" s="7">
        <f t="shared" si="103"/>
        <v>51910.86</v>
      </c>
      <c r="K599" s="7">
        <f t="shared" si="103"/>
        <v>78732</v>
      </c>
      <c r="L599" s="7">
        <f t="shared" si="103"/>
        <v>130980</v>
      </c>
      <c r="M599" s="7">
        <f t="shared" si="103"/>
        <v>48427</v>
      </c>
      <c r="N599" s="8">
        <f t="shared" si="103"/>
        <v>125188</v>
      </c>
      <c r="O599" s="8">
        <f t="shared" si="103"/>
        <v>18564</v>
      </c>
      <c r="P599" s="6"/>
      <c r="Q599" s="9" t="s">
        <v>12</v>
      </c>
    </row>
    <row r="600" spans="2:17">
      <c r="B600" s="7">
        <f t="shared" si="103"/>
        <v>10980</v>
      </c>
      <c r="C600" s="7">
        <f t="shared" si="103"/>
        <v>65429</v>
      </c>
      <c r="D600" s="7">
        <f t="shared" si="103"/>
        <v>11593</v>
      </c>
      <c r="E600" s="7">
        <f t="shared" si="103"/>
        <v>53094.19</v>
      </c>
      <c r="F600" s="7">
        <f t="shared" si="103"/>
        <v>84213.47</v>
      </c>
      <c r="G600" s="7">
        <f t="shared" si="103"/>
        <v>55019.6</v>
      </c>
      <c r="H600" s="7">
        <f t="shared" si="103"/>
        <v>76003.039999999994</v>
      </c>
      <c r="I600" s="7">
        <f t="shared" si="103"/>
        <v>105739.54</v>
      </c>
      <c r="J600" s="7">
        <f t="shared" si="103"/>
        <v>110594</v>
      </c>
      <c r="K600" s="7">
        <f t="shared" si="103"/>
        <v>149072</v>
      </c>
      <c r="L600" s="7">
        <f t="shared" si="103"/>
        <v>195177</v>
      </c>
      <c r="M600" s="7">
        <f t="shared" si="103"/>
        <v>111003</v>
      </c>
      <c r="N600" s="8">
        <f t="shared" si="103"/>
        <v>213102</v>
      </c>
      <c r="O600" s="8">
        <f t="shared" si="103"/>
        <v>60958</v>
      </c>
      <c r="P600" s="6"/>
      <c r="Q600" s="9" t="s">
        <v>13</v>
      </c>
    </row>
    <row r="601" spans="2:17">
      <c r="B601" s="7">
        <f t="shared" si="103"/>
        <v>40497</v>
      </c>
      <c r="C601" s="7">
        <f t="shared" si="103"/>
        <v>82162</v>
      </c>
      <c r="D601" s="7">
        <f t="shared" si="103"/>
        <v>51446.65</v>
      </c>
      <c r="E601" s="7">
        <f t="shared" si="103"/>
        <v>80376.92</v>
      </c>
      <c r="F601" s="7">
        <f t="shared" si="103"/>
        <v>124049.68</v>
      </c>
      <c r="G601" s="7">
        <f t="shared" si="103"/>
        <v>110743.81</v>
      </c>
      <c r="H601" s="7">
        <f t="shared" si="103"/>
        <v>108775.72</v>
      </c>
      <c r="I601" s="7">
        <f t="shared" si="103"/>
        <v>140671.91</v>
      </c>
      <c r="J601" s="7">
        <f t="shared" si="103"/>
        <v>194506</v>
      </c>
      <c r="K601" s="7">
        <f t="shared" si="103"/>
        <v>172306</v>
      </c>
      <c r="L601" s="7">
        <f t="shared" si="103"/>
        <v>243252</v>
      </c>
      <c r="M601" s="7">
        <f t="shared" si="103"/>
        <v>121889</v>
      </c>
      <c r="N601" s="8">
        <f t="shared" si="103"/>
        <v>284377</v>
      </c>
      <c r="O601" s="8">
        <f t="shared" si="103"/>
        <v>92347</v>
      </c>
      <c r="P601" s="6"/>
      <c r="Q601" s="9" t="s">
        <v>14</v>
      </c>
    </row>
    <row r="602" spans="2:17">
      <c r="B602" s="7">
        <f t="shared" si="103"/>
        <v>62249</v>
      </c>
      <c r="C602" s="7">
        <f t="shared" si="103"/>
        <v>100257</v>
      </c>
      <c r="D602" s="7">
        <f t="shared" si="103"/>
        <v>66850</v>
      </c>
      <c r="E602" s="7">
        <f t="shared" si="103"/>
        <v>110830.15</v>
      </c>
      <c r="F602" s="7">
        <f t="shared" si="103"/>
        <v>141801.17000000001</v>
      </c>
      <c r="G602" s="7">
        <f t="shared" si="103"/>
        <v>139211.49</v>
      </c>
      <c r="H602" s="7">
        <f t="shared" si="103"/>
        <v>136592.31</v>
      </c>
      <c r="I602" s="7">
        <f t="shared" si="103"/>
        <v>170296.39</v>
      </c>
      <c r="J602" s="7">
        <f t="shared" si="103"/>
        <v>204384</v>
      </c>
      <c r="K602" s="7">
        <f t="shared" si="103"/>
        <v>222034.91</v>
      </c>
      <c r="L602" s="7">
        <f t="shared" si="103"/>
        <v>275721.90999999997</v>
      </c>
      <c r="M602" s="7">
        <f t="shared" si="103"/>
        <v>114948.92</v>
      </c>
      <c r="N602" s="8">
        <f t="shared" si="103"/>
        <v>356337.74</v>
      </c>
      <c r="O602" s="8">
        <f t="shared" si="103"/>
        <v>139013.87</v>
      </c>
      <c r="P602" s="6"/>
      <c r="Q602" s="9" t="s">
        <v>15</v>
      </c>
    </row>
    <row r="603" spans="2:17">
      <c r="B603" s="111">
        <f t="shared" ref="B603:M603" si="104">B602/B$588</f>
        <v>6.564965197215777</v>
      </c>
      <c r="C603" s="111">
        <f t="shared" si="104"/>
        <v>2.7192026037428803</v>
      </c>
      <c r="D603" s="111">
        <f t="shared" si="104"/>
        <v>1.3436345989225598</v>
      </c>
      <c r="E603" s="111">
        <f t="shared" si="104"/>
        <v>2.1803876335615953</v>
      </c>
      <c r="F603" s="111">
        <f t="shared" si="104"/>
        <v>1.5232102346852303</v>
      </c>
      <c r="G603" s="111">
        <f t="shared" si="104"/>
        <v>1.5198056250438052</v>
      </c>
      <c r="H603" s="111">
        <f t="shared" si="104"/>
        <v>1.2290542650808993</v>
      </c>
      <c r="I603" s="111">
        <f t="shared" si="104"/>
        <v>1.3790289066133896</v>
      </c>
      <c r="J603" s="111">
        <f t="shared" si="104"/>
        <v>1.8722100146527476</v>
      </c>
      <c r="K603" s="111">
        <f t="shared" si="104"/>
        <v>1.6278336163998834</v>
      </c>
      <c r="L603" s="111">
        <f t="shared" si="104"/>
        <v>1.4415133736140782</v>
      </c>
      <c r="M603" s="111">
        <f t="shared" si="104"/>
        <v>1.0253603111629825</v>
      </c>
      <c r="N603" s="111">
        <f>IFERROR(N602/N$588,IFERROR(N601/N$588,IFERROR(N600/N$588,N599/N$588)))</f>
        <v>3.2414675788874456</v>
      </c>
      <c r="O603" s="111">
        <f>IFERROR(O602/O$588,IFERROR(O601/O$588,IFERROR(O600/O$588,O599/O$588)))</f>
        <v>0.9761161195461443</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f>IFERROR(B599+B611,"")</f>
        <v>-2864</v>
      </c>
      <c r="C605" s="7">
        <f t="shared" ref="C605:O608" si="105">IFERROR(C599+C611,"")</f>
        <v>27654</v>
      </c>
      <c r="D605" s="7">
        <f t="shared" si="105"/>
        <v>-5834</v>
      </c>
      <c r="E605" s="7">
        <f t="shared" si="105"/>
        <v>9481.340000000002</v>
      </c>
      <c r="F605" s="7">
        <f t="shared" si="105"/>
        <v>81588.12999999999</v>
      </c>
      <c r="G605" s="7">
        <f t="shared" si="105"/>
        <v>53259.44</v>
      </c>
      <c r="H605" s="7">
        <f t="shared" si="105"/>
        <v>12921.29</v>
      </c>
      <c r="I605" s="7">
        <f t="shared" si="105"/>
        <v>-341.13999999999942</v>
      </c>
      <c r="J605" s="7">
        <f t="shared" si="105"/>
        <v>25285.100000000002</v>
      </c>
      <c r="K605" s="7">
        <f t="shared" si="105"/>
        <v>31977</v>
      </c>
      <c r="L605" s="7">
        <f t="shared" si="105"/>
        <v>117397</v>
      </c>
      <c r="M605" s="7">
        <f t="shared" si="105"/>
        <v>35779</v>
      </c>
      <c r="N605" s="8">
        <f t="shared" si="105"/>
        <v>97986</v>
      </c>
      <c r="O605" s="8">
        <f t="shared" si="105"/>
        <v>-7243</v>
      </c>
      <c r="P605" s="6"/>
      <c r="Q605" s="9" t="s">
        <v>12</v>
      </c>
    </row>
    <row r="606" spans="2:17">
      <c r="B606" s="7">
        <f t="shared" ref="B606:N608" si="106">IFERROR(B600+B612,"")</f>
        <v>-10466</v>
      </c>
      <c r="C606" s="7">
        <f t="shared" si="106"/>
        <v>56383</v>
      </c>
      <c r="D606" s="7">
        <f t="shared" si="106"/>
        <v>-3600</v>
      </c>
      <c r="E606" s="7">
        <f t="shared" si="106"/>
        <v>23209.000000000004</v>
      </c>
      <c r="F606" s="7">
        <f t="shared" si="106"/>
        <v>51733.65</v>
      </c>
      <c r="G606" s="7">
        <f t="shared" si="106"/>
        <v>24417.78</v>
      </c>
      <c r="H606" s="7">
        <f t="shared" si="106"/>
        <v>-3971.5800000000017</v>
      </c>
      <c r="I606" s="7">
        <f t="shared" si="106"/>
        <v>-10572.030000000013</v>
      </c>
      <c r="J606" s="7">
        <f t="shared" si="106"/>
        <v>-274739</v>
      </c>
      <c r="K606" s="7">
        <f t="shared" si="106"/>
        <v>83150</v>
      </c>
      <c r="L606" s="7">
        <f t="shared" si="106"/>
        <v>156012</v>
      </c>
      <c r="M606" s="7">
        <f t="shared" si="106"/>
        <v>79161</v>
      </c>
      <c r="N606" s="8">
        <f t="shared" si="106"/>
        <v>147658</v>
      </c>
      <c r="O606" s="8">
        <f t="shared" si="105"/>
        <v>-42116</v>
      </c>
      <c r="P606" s="6"/>
      <c r="Q606" s="9" t="s">
        <v>13</v>
      </c>
    </row>
    <row r="607" spans="2:17">
      <c r="B607" s="7">
        <f t="shared" si="106"/>
        <v>14072</v>
      </c>
      <c r="C607" s="7">
        <f t="shared" si="106"/>
        <v>63388</v>
      </c>
      <c r="D607" s="7">
        <f t="shared" si="106"/>
        <v>30847.120000000003</v>
      </c>
      <c r="E607" s="7">
        <f t="shared" si="106"/>
        <v>22238.369999999995</v>
      </c>
      <c r="F607" s="7">
        <f t="shared" si="106"/>
        <v>62752.489999999991</v>
      </c>
      <c r="G607" s="7">
        <f t="shared" si="106"/>
        <v>57262.57</v>
      </c>
      <c r="H607" s="7">
        <f t="shared" si="106"/>
        <v>-31057.359999999986</v>
      </c>
      <c r="I607" s="7">
        <f t="shared" si="106"/>
        <v>-15805.429999999993</v>
      </c>
      <c r="J607" s="7">
        <f t="shared" si="106"/>
        <v>-240585</v>
      </c>
      <c r="K607" s="7">
        <f t="shared" si="106"/>
        <v>78781</v>
      </c>
      <c r="L607" s="7">
        <f t="shared" si="106"/>
        <v>184839</v>
      </c>
      <c r="M607" s="7">
        <f t="shared" si="106"/>
        <v>67600</v>
      </c>
      <c r="N607" s="8">
        <f t="shared" si="106"/>
        <v>188488</v>
      </c>
      <c r="O607" s="8">
        <f t="shared" si="105"/>
        <v>-55872</v>
      </c>
      <c r="P607" s="6"/>
      <c r="Q607" s="9" t="s">
        <v>14</v>
      </c>
    </row>
    <row r="608" spans="2:17">
      <c r="B608" s="7">
        <f t="shared" si="106"/>
        <v>26830</v>
      </c>
      <c r="C608" s="18">
        <f t="shared" si="106"/>
        <v>20746</v>
      </c>
      <c r="D608" s="18">
        <f t="shared" si="106"/>
        <v>32932</v>
      </c>
      <c r="E608" s="18">
        <f t="shared" si="106"/>
        <v>32652.649999999994</v>
      </c>
      <c r="F608" s="18">
        <f t="shared" si="106"/>
        <v>50948.150000000009</v>
      </c>
      <c r="G608" s="18">
        <f t="shared" si="106"/>
        <v>50332.979999999996</v>
      </c>
      <c r="H608" s="18">
        <f t="shared" si="106"/>
        <v>-97595.16</v>
      </c>
      <c r="I608" s="18">
        <f t="shared" si="106"/>
        <v>-80649.709999999992</v>
      </c>
      <c r="J608" s="18">
        <f t="shared" si="106"/>
        <v>-295451</v>
      </c>
      <c r="K608" s="18">
        <f t="shared" si="106"/>
        <v>145912.90000000002</v>
      </c>
      <c r="L608" s="18">
        <f t="shared" si="106"/>
        <v>192070.55</v>
      </c>
      <c r="M608" s="18">
        <f t="shared" si="106"/>
        <v>32126.67</v>
      </c>
      <c r="N608" s="18">
        <f t="shared" si="106"/>
        <v>219609.68</v>
      </c>
      <c r="O608" s="18">
        <f t="shared" si="105"/>
        <v>-49954.34</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f t="shared" ref="B611:O614" si="107">IFERROR(VLOOKUP($B$610,$221:$343,MATCH($Q611&amp;"/"&amp;B$348,$219:$219,0),FALSE),"")</f>
        <v>-7309</v>
      </c>
      <c r="C611" s="7">
        <f t="shared" si="107"/>
        <v>-7433</v>
      </c>
      <c r="D611" s="7">
        <f t="shared" si="107"/>
        <v>-7657</v>
      </c>
      <c r="E611" s="7">
        <f t="shared" si="107"/>
        <v>-13921.38</v>
      </c>
      <c r="F611" s="7">
        <f t="shared" si="107"/>
        <v>-19369.27</v>
      </c>
      <c r="G611" s="7">
        <f t="shared" si="107"/>
        <v>-10242.280000000001</v>
      </c>
      <c r="H611" s="7">
        <f t="shared" si="107"/>
        <v>-21710.39</v>
      </c>
      <c r="I611" s="7">
        <f t="shared" si="107"/>
        <v>-64065.04</v>
      </c>
      <c r="J611" s="7">
        <f t="shared" si="107"/>
        <v>-26625.759999999998</v>
      </c>
      <c r="K611" s="7">
        <f t="shared" si="107"/>
        <v>-46755</v>
      </c>
      <c r="L611" s="7">
        <f t="shared" si="107"/>
        <v>-13583</v>
      </c>
      <c r="M611" s="7">
        <f t="shared" si="107"/>
        <v>-12648</v>
      </c>
      <c r="N611" s="8">
        <f t="shared" si="107"/>
        <v>-27202</v>
      </c>
      <c r="O611" s="8">
        <f t="shared" si="107"/>
        <v>-25807</v>
      </c>
      <c r="P611" s="6"/>
      <c r="Q611" s="9" t="s">
        <v>12</v>
      </c>
    </row>
    <row r="612" spans="2:17">
      <c r="B612" s="7">
        <f t="shared" si="107"/>
        <v>-21446</v>
      </c>
      <c r="C612" s="7">
        <f t="shared" si="107"/>
        <v>-9046</v>
      </c>
      <c r="D612" s="7">
        <f t="shared" si="107"/>
        <v>-15193</v>
      </c>
      <c r="E612" s="7">
        <f t="shared" si="107"/>
        <v>-29885.19</v>
      </c>
      <c r="F612" s="7">
        <f t="shared" si="107"/>
        <v>-32479.82</v>
      </c>
      <c r="G612" s="7">
        <f t="shared" si="107"/>
        <v>-30601.82</v>
      </c>
      <c r="H612" s="7">
        <f t="shared" si="107"/>
        <v>-79974.62</v>
      </c>
      <c r="I612" s="7">
        <f t="shared" si="107"/>
        <v>-116311.57</v>
      </c>
      <c r="J612" s="7">
        <f t="shared" si="107"/>
        <v>-385333</v>
      </c>
      <c r="K612" s="7">
        <f t="shared" si="107"/>
        <v>-65922</v>
      </c>
      <c r="L612" s="7">
        <f t="shared" si="107"/>
        <v>-39165</v>
      </c>
      <c r="M612" s="7">
        <f t="shared" si="107"/>
        <v>-31842</v>
      </c>
      <c r="N612" s="8">
        <f t="shared" si="107"/>
        <v>-65444</v>
      </c>
      <c r="O612" s="8">
        <f t="shared" si="107"/>
        <v>-103074</v>
      </c>
      <c r="P612" s="6"/>
      <c r="Q612" s="9" t="s">
        <v>13</v>
      </c>
    </row>
    <row r="613" spans="2:17">
      <c r="B613" s="7">
        <f t="shared" si="107"/>
        <v>-26425</v>
      </c>
      <c r="C613" s="7">
        <f t="shared" si="107"/>
        <v>-18774</v>
      </c>
      <c r="D613" s="7">
        <f t="shared" si="107"/>
        <v>-20599.53</v>
      </c>
      <c r="E613" s="7">
        <f t="shared" si="107"/>
        <v>-58138.55</v>
      </c>
      <c r="F613" s="7">
        <f t="shared" si="107"/>
        <v>-61297.19</v>
      </c>
      <c r="G613" s="7">
        <f t="shared" si="107"/>
        <v>-53481.24</v>
      </c>
      <c r="H613" s="7">
        <f t="shared" si="107"/>
        <v>-139833.07999999999</v>
      </c>
      <c r="I613" s="7">
        <f t="shared" si="107"/>
        <v>-156477.34</v>
      </c>
      <c r="J613" s="7">
        <f t="shared" si="107"/>
        <v>-435091</v>
      </c>
      <c r="K613" s="7">
        <f t="shared" si="107"/>
        <v>-93525</v>
      </c>
      <c r="L613" s="7">
        <f t="shared" si="107"/>
        <v>-58413</v>
      </c>
      <c r="M613" s="7">
        <f t="shared" si="107"/>
        <v>-54289</v>
      </c>
      <c r="N613" s="8">
        <f t="shared" si="107"/>
        <v>-95889</v>
      </c>
      <c r="O613" s="8">
        <f t="shared" si="107"/>
        <v>-148219</v>
      </c>
      <c r="P613" s="6"/>
      <c r="Q613" s="9" t="s">
        <v>14</v>
      </c>
    </row>
    <row r="614" spans="2:17">
      <c r="B614" s="7">
        <f t="shared" si="107"/>
        <v>-35419</v>
      </c>
      <c r="C614" s="7">
        <f t="shared" si="107"/>
        <v>-79511</v>
      </c>
      <c r="D614" s="7">
        <f t="shared" si="107"/>
        <v>-33918</v>
      </c>
      <c r="E614" s="7">
        <f t="shared" si="107"/>
        <v>-78177.5</v>
      </c>
      <c r="F614" s="7">
        <f t="shared" si="107"/>
        <v>-90853.02</v>
      </c>
      <c r="G614" s="7">
        <f t="shared" si="107"/>
        <v>-88878.51</v>
      </c>
      <c r="H614" s="7">
        <f t="shared" si="107"/>
        <v>-234187.47</v>
      </c>
      <c r="I614" s="7">
        <f t="shared" si="107"/>
        <v>-250946.1</v>
      </c>
      <c r="J614" s="7">
        <f t="shared" si="107"/>
        <v>-499835</v>
      </c>
      <c r="K614" s="7">
        <f t="shared" si="107"/>
        <v>-76122.009999999995</v>
      </c>
      <c r="L614" s="7">
        <f t="shared" si="107"/>
        <v>-83651.360000000001</v>
      </c>
      <c r="M614" s="7">
        <f t="shared" si="107"/>
        <v>-82822.25</v>
      </c>
      <c r="N614" s="8">
        <f t="shared" si="107"/>
        <v>-136728.06</v>
      </c>
      <c r="O614" s="8">
        <f t="shared" si="107"/>
        <v>-188968.21</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f t="shared" ref="B616:O619" si="108">IFERROR(VLOOKUP($B$615,$221:$343,MATCH($Q616&amp;"/"&amp;B$348,$219:$219,0),FALSE),"")</f>
        <v>-6963</v>
      </c>
      <c r="C616" s="7">
        <f t="shared" si="108"/>
        <v>-5315</v>
      </c>
      <c r="D616" s="7">
        <f t="shared" si="108"/>
        <v>-7068</v>
      </c>
      <c r="E616" s="7">
        <f t="shared" si="108"/>
        <v>-7986.07</v>
      </c>
      <c r="F616" s="7">
        <f t="shared" si="108"/>
        <v>-12801.06</v>
      </c>
      <c r="G616" s="7">
        <f t="shared" si="108"/>
        <v>-8499.32</v>
      </c>
      <c r="H616" s="7">
        <f t="shared" si="108"/>
        <v>-19190.689999999999</v>
      </c>
      <c r="I616" s="7">
        <f t="shared" si="108"/>
        <v>-62684.44</v>
      </c>
      <c r="J616" s="7">
        <f t="shared" si="108"/>
        <v>-27192.67</v>
      </c>
      <c r="K616" s="7">
        <f t="shared" si="108"/>
        <v>-47661</v>
      </c>
      <c r="L616" s="7">
        <f t="shared" si="108"/>
        <v>-12231</v>
      </c>
      <c r="M616" s="7">
        <f t="shared" si="108"/>
        <v>-9748</v>
      </c>
      <c r="N616" s="8">
        <f t="shared" si="108"/>
        <v>-25922</v>
      </c>
      <c r="O616" s="8">
        <f t="shared" si="108"/>
        <v>-19525</v>
      </c>
      <c r="P616" s="6"/>
      <c r="Q616" s="9" t="s">
        <v>12</v>
      </c>
    </row>
    <row r="617" spans="2:17">
      <c r="B617" s="7">
        <f t="shared" si="108"/>
        <v>-20924</v>
      </c>
      <c r="C617" s="7">
        <f t="shared" si="108"/>
        <v>-10331</v>
      </c>
      <c r="D617" s="7">
        <f t="shared" si="108"/>
        <v>-8337</v>
      </c>
      <c r="E617" s="7">
        <f t="shared" si="108"/>
        <v>-22066.26</v>
      </c>
      <c r="F617" s="7">
        <f t="shared" si="108"/>
        <v>38390.35</v>
      </c>
      <c r="G617" s="7">
        <f t="shared" si="108"/>
        <v>-26791.37</v>
      </c>
      <c r="H617" s="7">
        <f t="shared" si="108"/>
        <v>-74785.820000000007</v>
      </c>
      <c r="I617" s="7">
        <f t="shared" si="108"/>
        <v>-121842.78</v>
      </c>
      <c r="J617" s="7">
        <f t="shared" si="108"/>
        <v>-383267</v>
      </c>
      <c r="K617" s="7">
        <f t="shared" si="108"/>
        <v>-64427</v>
      </c>
      <c r="L617" s="7">
        <f t="shared" si="108"/>
        <v>113476</v>
      </c>
      <c r="M617" s="7">
        <f t="shared" si="108"/>
        <v>-26471</v>
      </c>
      <c r="N617" s="8">
        <f t="shared" si="108"/>
        <v>-63875</v>
      </c>
      <c r="O617" s="8">
        <f t="shared" si="108"/>
        <v>-94281</v>
      </c>
      <c r="P617" s="6"/>
      <c r="Q617" s="9" t="s">
        <v>13</v>
      </c>
    </row>
    <row r="618" spans="2:17">
      <c r="B618" s="7">
        <f t="shared" si="108"/>
        <v>-28160</v>
      </c>
      <c r="C618" s="7">
        <f t="shared" si="108"/>
        <v>-19681</v>
      </c>
      <c r="D618" s="7">
        <f t="shared" si="108"/>
        <v>-15052.69</v>
      </c>
      <c r="E618" s="7">
        <f t="shared" si="108"/>
        <v>-48180.46</v>
      </c>
      <c r="F618" s="7">
        <f t="shared" si="108"/>
        <v>13401.7</v>
      </c>
      <c r="G618" s="7">
        <f t="shared" si="108"/>
        <v>-48464.6</v>
      </c>
      <c r="H618" s="7">
        <f t="shared" si="108"/>
        <v>-131549.31</v>
      </c>
      <c r="I618" s="7">
        <f t="shared" si="108"/>
        <v>-192300.42</v>
      </c>
      <c r="J618" s="7">
        <f t="shared" si="108"/>
        <v>-423897</v>
      </c>
      <c r="K618" s="7">
        <f t="shared" si="108"/>
        <v>-98673</v>
      </c>
      <c r="L618" s="7">
        <f t="shared" si="108"/>
        <v>96432</v>
      </c>
      <c r="M618" s="7">
        <f t="shared" si="108"/>
        <v>-47002</v>
      </c>
      <c r="N618" s="8">
        <f t="shared" si="108"/>
        <v>-91335</v>
      </c>
      <c r="O618" s="8">
        <f t="shared" si="108"/>
        <v>-136419</v>
      </c>
      <c r="P618" s="6"/>
      <c r="Q618" s="9" t="s">
        <v>14</v>
      </c>
    </row>
    <row r="619" spans="2:17">
      <c r="B619" s="7">
        <f t="shared" si="108"/>
        <v>-32756</v>
      </c>
      <c r="C619" s="7">
        <f t="shared" si="108"/>
        <v>-76353</v>
      </c>
      <c r="D619" s="7">
        <f t="shared" si="108"/>
        <v>-16116</v>
      </c>
      <c r="E619" s="7">
        <f t="shared" si="108"/>
        <v>-69960.33</v>
      </c>
      <c r="F619" s="7">
        <f t="shared" si="108"/>
        <v>-13791.92</v>
      </c>
      <c r="G619" s="7">
        <f t="shared" si="108"/>
        <v>-82333.119999999995</v>
      </c>
      <c r="H619" s="7">
        <f t="shared" si="108"/>
        <v>-225201.76</v>
      </c>
      <c r="I619" s="7">
        <f t="shared" si="108"/>
        <v>-233155.26</v>
      </c>
      <c r="J619" s="7">
        <f t="shared" si="108"/>
        <v>-444589</v>
      </c>
      <c r="K619" s="7">
        <f t="shared" si="108"/>
        <v>-125130.68</v>
      </c>
      <c r="L619" s="7">
        <f t="shared" si="108"/>
        <v>77940.95</v>
      </c>
      <c r="M619" s="7">
        <f t="shared" si="108"/>
        <v>-72868.399999999994</v>
      </c>
      <c r="N619" s="8">
        <f t="shared" si="108"/>
        <v>-129791.35</v>
      </c>
      <c r="O619" s="8">
        <f t="shared" si="108"/>
        <v>-172647.33</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f t="shared" ref="B621:O624" si="109">IFERROR(VLOOKUP($B$620,$221:$343,MATCH($Q621&amp;"/"&amp;B$348,$219:$219,0),FALSE),"")</f>
        <v>1375</v>
      </c>
      <c r="C621" s="7">
        <f t="shared" si="109"/>
        <v>-30000</v>
      </c>
      <c r="D621" s="7">
        <f t="shared" si="109"/>
        <v>5143</v>
      </c>
      <c r="E621" s="7">
        <f t="shared" si="109"/>
        <v>-6455.95</v>
      </c>
      <c r="F621" s="7">
        <f t="shared" si="109"/>
        <v>-77909.77</v>
      </c>
      <c r="G621" s="7">
        <f t="shared" si="109"/>
        <v>-45423.58</v>
      </c>
      <c r="H621" s="7">
        <f t="shared" si="109"/>
        <v>2588.35</v>
      </c>
      <c r="I621" s="7">
        <f t="shared" si="109"/>
        <v>-6882.06</v>
      </c>
      <c r="J621" s="7">
        <f t="shared" si="109"/>
        <v>-3689.04</v>
      </c>
      <c r="K621" s="7">
        <f t="shared" si="109"/>
        <v>-21487</v>
      </c>
      <c r="L621" s="7">
        <f t="shared" si="109"/>
        <v>-5817</v>
      </c>
      <c r="M621" s="7">
        <f t="shared" si="109"/>
        <v>7189</v>
      </c>
      <c r="N621" s="7">
        <f t="shared" si="109"/>
        <v>-161488</v>
      </c>
      <c r="O621" s="7">
        <f t="shared" si="109"/>
        <v>8233</v>
      </c>
      <c r="P621" s="6"/>
      <c r="Q621" s="9" t="s">
        <v>12</v>
      </c>
    </row>
    <row r="622" spans="2:17">
      <c r="B622" s="7">
        <f t="shared" si="109"/>
        <v>9752</v>
      </c>
      <c r="C622" s="7">
        <f t="shared" si="109"/>
        <v>-55458</v>
      </c>
      <c r="D622" s="7">
        <f t="shared" si="109"/>
        <v>-3379</v>
      </c>
      <c r="E622" s="7">
        <f t="shared" si="109"/>
        <v>-9810.5400000000009</v>
      </c>
      <c r="F622" s="7">
        <f t="shared" si="109"/>
        <v>-122699.3</v>
      </c>
      <c r="G622" s="7">
        <f t="shared" si="109"/>
        <v>-31718.35</v>
      </c>
      <c r="H622" s="7">
        <f t="shared" si="109"/>
        <v>-13346.52</v>
      </c>
      <c r="I622" s="7">
        <f t="shared" si="109"/>
        <v>21014.51</v>
      </c>
      <c r="J622" s="7">
        <f t="shared" si="109"/>
        <v>279864</v>
      </c>
      <c r="K622" s="7">
        <f t="shared" si="109"/>
        <v>-46337</v>
      </c>
      <c r="L622" s="7">
        <f t="shared" si="109"/>
        <v>-269816</v>
      </c>
      <c r="M622" s="7">
        <f t="shared" si="109"/>
        <v>-69704</v>
      </c>
      <c r="N622" s="7">
        <f t="shared" si="109"/>
        <v>-180582</v>
      </c>
      <c r="O622" s="7">
        <f t="shared" si="109"/>
        <v>6129</v>
      </c>
      <c r="P622" s="6"/>
      <c r="Q622" s="9" t="s">
        <v>13</v>
      </c>
    </row>
    <row r="623" spans="2:17">
      <c r="B623" s="7">
        <f t="shared" si="109"/>
        <v>-11642</v>
      </c>
      <c r="C623" s="7">
        <f t="shared" si="109"/>
        <v>-63144</v>
      </c>
      <c r="D623" s="7">
        <f t="shared" si="109"/>
        <v>-35933.68</v>
      </c>
      <c r="E623" s="7">
        <f t="shared" si="109"/>
        <v>-30146.57</v>
      </c>
      <c r="F623" s="7">
        <f t="shared" si="109"/>
        <v>-136653.81</v>
      </c>
      <c r="G623" s="7">
        <f t="shared" si="109"/>
        <v>-85161.17</v>
      </c>
      <c r="H623" s="7">
        <f t="shared" si="109"/>
        <v>8531.23</v>
      </c>
      <c r="I623" s="7">
        <f t="shared" si="109"/>
        <v>62978.720000000001</v>
      </c>
      <c r="J623" s="7">
        <f t="shared" si="109"/>
        <v>253017</v>
      </c>
      <c r="K623" s="7">
        <f t="shared" si="109"/>
        <v>-93607</v>
      </c>
      <c r="L623" s="7">
        <f t="shared" si="109"/>
        <v>-364020</v>
      </c>
      <c r="M623" s="7">
        <f t="shared" si="109"/>
        <v>-48279</v>
      </c>
      <c r="N623" s="7">
        <f t="shared" si="109"/>
        <v>-233405</v>
      </c>
      <c r="O623" s="7">
        <f t="shared" si="109"/>
        <v>-11322</v>
      </c>
      <c r="P623" s="6"/>
      <c r="Q623" s="9" t="s">
        <v>14</v>
      </c>
    </row>
    <row r="624" spans="2:17">
      <c r="B624" s="7">
        <f t="shared" si="109"/>
        <v>-30935</v>
      </c>
      <c r="C624" s="7">
        <f t="shared" si="109"/>
        <v>-24616</v>
      </c>
      <c r="D624" s="7">
        <f t="shared" si="109"/>
        <v>-46734</v>
      </c>
      <c r="E624" s="7">
        <f t="shared" si="109"/>
        <v>-36851.26</v>
      </c>
      <c r="F624" s="7">
        <f t="shared" si="109"/>
        <v>-108012.65</v>
      </c>
      <c r="G624" s="7">
        <f t="shared" si="109"/>
        <v>-59901.62</v>
      </c>
      <c r="H624" s="7">
        <f t="shared" si="109"/>
        <v>88350.51</v>
      </c>
      <c r="I624" s="7">
        <f t="shared" si="109"/>
        <v>102716.51</v>
      </c>
      <c r="J624" s="7">
        <f t="shared" si="109"/>
        <v>252757</v>
      </c>
      <c r="K624" s="7">
        <f t="shared" si="109"/>
        <v>-95582.77</v>
      </c>
      <c r="L624" s="7">
        <f t="shared" si="109"/>
        <v>-356001.62</v>
      </c>
      <c r="M624" s="7">
        <f t="shared" si="109"/>
        <v>32070.560000000001</v>
      </c>
      <c r="N624" s="7">
        <f t="shared" si="109"/>
        <v>-218421.97</v>
      </c>
      <c r="O624" s="7">
        <f t="shared" si="109"/>
        <v>-24157.119999999999</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f t="shared" ref="B626:O629" si="110">IFERROR(VLOOKUP($B$625,$221:$343,MATCH($Q626&amp;"/"&amp;B$348,$219:$219,0),FALSE),"")</f>
        <v>-1143</v>
      </c>
      <c r="C626" s="7">
        <f t="shared" si="110"/>
        <v>-228</v>
      </c>
      <c r="D626" s="7">
        <f t="shared" si="110"/>
        <v>-102</v>
      </c>
      <c r="E626" s="7">
        <f t="shared" si="110"/>
        <v>8960.69</v>
      </c>
      <c r="F626" s="7">
        <f t="shared" si="110"/>
        <v>10246.57</v>
      </c>
      <c r="G626" s="7">
        <f t="shared" si="110"/>
        <v>9578.82</v>
      </c>
      <c r="H626" s="7">
        <f t="shared" si="110"/>
        <v>18029.34</v>
      </c>
      <c r="I626" s="7">
        <f t="shared" si="110"/>
        <v>-5842.61</v>
      </c>
      <c r="J626" s="7">
        <f t="shared" si="110"/>
        <v>21029.15</v>
      </c>
      <c r="K626" s="7">
        <f t="shared" si="110"/>
        <v>9584</v>
      </c>
      <c r="L626" s="7">
        <f t="shared" si="110"/>
        <v>112932</v>
      </c>
      <c r="M626" s="7">
        <f t="shared" si="110"/>
        <v>45868</v>
      </c>
      <c r="N626" s="8">
        <f t="shared" si="110"/>
        <v>-62222</v>
      </c>
      <c r="O626" s="8">
        <f t="shared" si="110"/>
        <v>7272</v>
      </c>
      <c r="P626" s="6"/>
      <c r="Q626" s="9" t="s">
        <v>12</v>
      </c>
    </row>
    <row r="627" spans="2:17">
      <c r="B627" s="7">
        <f t="shared" si="110"/>
        <v>-192</v>
      </c>
      <c r="C627" s="7">
        <f t="shared" si="110"/>
        <v>-360</v>
      </c>
      <c r="D627" s="7">
        <f t="shared" si="110"/>
        <v>-123</v>
      </c>
      <c r="E627" s="7">
        <f t="shared" si="110"/>
        <v>21217.38</v>
      </c>
      <c r="F627" s="7">
        <f t="shared" si="110"/>
        <v>-95.49</v>
      </c>
      <c r="G627" s="7">
        <f t="shared" si="110"/>
        <v>-3490.11</v>
      </c>
      <c r="H627" s="7">
        <f t="shared" si="110"/>
        <v>-12129.3</v>
      </c>
      <c r="I627" s="7">
        <f t="shared" si="110"/>
        <v>4911.26</v>
      </c>
      <c r="J627" s="7">
        <f t="shared" si="110"/>
        <v>7191</v>
      </c>
      <c r="K627" s="7">
        <f t="shared" si="110"/>
        <v>38308</v>
      </c>
      <c r="L627" s="7">
        <f t="shared" si="110"/>
        <v>38837</v>
      </c>
      <c r="M627" s="7">
        <f t="shared" si="110"/>
        <v>14828</v>
      </c>
      <c r="N627" s="8">
        <f t="shared" si="110"/>
        <v>-31355</v>
      </c>
      <c r="O627" s="8">
        <f t="shared" si="110"/>
        <v>-27194</v>
      </c>
      <c r="P627" s="6"/>
      <c r="Q627" s="9" t="s">
        <v>13</v>
      </c>
    </row>
    <row r="628" spans="2:17">
      <c r="B628" s="7">
        <f t="shared" si="110"/>
        <v>695</v>
      </c>
      <c r="C628" s="7">
        <f t="shared" si="110"/>
        <v>-663</v>
      </c>
      <c r="D628" s="7">
        <f t="shared" si="110"/>
        <v>460.28</v>
      </c>
      <c r="E628" s="7">
        <f t="shared" si="110"/>
        <v>2049.89</v>
      </c>
      <c r="F628" s="7">
        <f t="shared" si="110"/>
        <v>797.57</v>
      </c>
      <c r="G628" s="7">
        <f t="shared" si="110"/>
        <v>-22881.95</v>
      </c>
      <c r="H628" s="7">
        <f t="shared" si="110"/>
        <v>-14242.36</v>
      </c>
      <c r="I628" s="7">
        <f t="shared" si="110"/>
        <v>11350.22</v>
      </c>
      <c r="J628" s="7">
        <f t="shared" si="110"/>
        <v>23626</v>
      </c>
      <c r="K628" s="7">
        <f t="shared" si="110"/>
        <v>-19974</v>
      </c>
      <c r="L628" s="7">
        <f t="shared" si="110"/>
        <v>-24336</v>
      </c>
      <c r="M628" s="7">
        <f t="shared" si="110"/>
        <v>26608</v>
      </c>
      <c r="N628" s="8">
        <f t="shared" si="110"/>
        <v>-40363</v>
      </c>
      <c r="O628" s="8">
        <f t="shared" si="110"/>
        <v>-55394</v>
      </c>
      <c r="P628" s="6"/>
      <c r="Q628" s="9" t="s">
        <v>14</v>
      </c>
    </row>
    <row r="629" spans="2:17">
      <c r="B629" s="7">
        <f t="shared" si="110"/>
        <v>-1442</v>
      </c>
      <c r="C629" s="7">
        <f t="shared" si="110"/>
        <v>-712</v>
      </c>
      <c r="D629" s="7">
        <f t="shared" si="110"/>
        <v>4000</v>
      </c>
      <c r="E629" s="7">
        <f t="shared" si="110"/>
        <v>4018.55</v>
      </c>
      <c r="F629" s="7">
        <f t="shared" si="110"/>
        <v>19996.61</v>
      </c>
      <c r="G629" s="7">
        <f t="shared" si="110"/>
        <v>-3023.26</v>
      </c>
      <c r="H629" s="7">
        <f t="shared" si="110"/>
        <v>-258.94</v>
      </c>
      <c r="I629" s="7">
        <f t="shared" si="110"/>
        <v>39857.65</v>
      </c>
      <c r="J629" s="7">
        <f t="shared" si="110"/>
        <v>12552</v>
      </c>
      <c r="K629" s="7">
        <f t="shared" si="110"/>
        <v>1321.46</v>
      </c>
      <c r="L629" s="7">
        <f t="shared" si="110"/>
        <v>-2338.77</v>
      </c>
      <c r="M629" s="7">
        <f t="shared" si="110"/>
        <v>74151.08</v>
      </c>
      <c r="N629" s="8">
        <f t="shared" si="110"/>
        <v>8124.42</v>
      </c>
      <c r="O629" s="8">
        <f t="shared" si="110"/>
        <v>-57790.57</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f t="shared" ref="B632:O632" si="111">B588/B402</f>
        <v>1.0146841338158843E-2</v>
      </c>
      <c r="C632" s="29">
        <f t="shared" si="111"/>
        <v>3.6870221221327326E-2</v>
      </c>
      <c r="D632" s="29">
        <f t="shared" si="111"/>
        <v>4.6657523301514424E-2</v>
      </c>
      <c r="E632" s="29">
        <f t="shared" si="111"/>
        <v>4.3187982547121931E-2</v>
      </c>
      <c r="F632" s="29">
        <f t="shared" si="111"/>
        <v>7.4311866143660532E-2</v>
      </c>
      <c r="G632" s="29">
        <f t="shared" si="111"/>
        <v>7.0024631642830196E-2</v>
      </c>
      <c r="H632" s="29">
        <f t="shared" si="111"/>
        <v>6.909025796248644E-2</v>
      </c>
      <c r="I632" s="29">
        <f t="shared" si="111"/>
        <v>6.5814132685010809E-2</v>
      </c>
      <c r="J632" s="29">
        <f t="shared" si="111"/>
        <v>4.764280218506927E-2</v>
      </c>
      <c r="K632" s="29">
        <f t="shared" si="111"/>
        <v>5.5093911619771944E-2</v>
      </c>
      <c r="L632" s="29">
        <f t="shared" si="111"/>
        <v>7.9507755775690053E-2</v>
      </c>
      <c r="M632" s="29">
        <f t="shared" si="111"/>
        <v>4.3686742425740673E-2</v>
      </c>
      <c r="N632" s="29">
        <f t="shared" si="111"/>
        <v>4.1412749958852267E-2</v>
      </c>
      <c r="O632" s="29">
        <f t="shared" si="111"/>
        <v>5.1135947409857961E-2</v>
      </c>
      <c r="P632" s="6"/>
      <c r="Q632" s="89" t="s">
        <v>37</v>
      </c>
    </row>
    <row r="633" spans="2:17">
      <c r="B633" s="29">
        <f t="shared" ref="B633:O633" si="112">((B551*(1-B582))/(B457+B432))</f>
        <v>-0.14215098679186269</v>
      </c>
      <c r="C633" s="29">
        <f t="shared" si="112"/>
        <v>7.5778746616799397E-2</v>
      </c>
      <c r="D633" s="29">
        <f t="shared" si="112"/>
        <v>7.5194698195897455E-2</v>
      </c>
      <c r="E633" s="29">
        <f t="shared" si="112"/>
        <v>8.6082429050088782E-2</v>
      </c>
      <c r="F633" s="29">
        <f t="shared" si="112"/>
        <v>0.1135084630368324</v>
      </c>
      <c r="G633" s="29">
        <f t="shared" si="112"/>
        <v>0.102618728057135</v>
      </c>
      <c r="H633" s="29">
        <f t="shared" si="112"/>
        <v>9.8054856217719186E-2</v>
      </c>
      <c r="I633" s="29">
        <f t="shared" si="112"/>
        <v>9.3893837645152148E-2</v>
      </c>
      <c r="J633" s="29">
        <f t="shared" si="112"/>
        <v>5.4491530016996907E-2</v>
      </c>
      <c r="K633" s="29">
        <f t="shared" si="112"/>
        <v>6.0637864908444299E-2</v>
      </c>
      <c r="L633" s="29">
        <f t="shared" si="112"/>
        <v>9.0193921876248126E-2</v>
      </c>
      <c r="M633" s="29">
        <f t="shared" si="112"/>
        <v>7.2673073396471763E-2</v>
      </c>
      <c r="N633" s="29">
        <f t="shared" si="112"/>
        <v>7.3999827811231406E-2</v>
      </c>
      <c r="O633" s="29">
        <f t="shared" si="112"/>
        <v>6.2583768115025626E-2</v>
      </c>
      <c r="P633" s="6"/>
      <c r="Q633" s="89" t="s">
        <v>38</v>
      </c>
    </row>
    <row r="634" spans="2:17">
      <c r="B634" s="29">
        <f t="shared" ref="B634:O634" si="113">B588/B457</f>
        <v>4.4556595616706142E-2</v>
      </c>
      <c r="C634" s="29">
        <f t="shared" si="113"/>
        <v>0.15055308966626785</v>
      </c>
      <c r="D634" s="29">
        <f t="shared" si="113"/>
        <v>0.16895127715785685</v>
      </c>
      <c r="E634" s="29">
        <f t="shared" si="113"/>
        <v>0.15425794178876764</v>
      </c>
      <c r="F634" s="29">
        <f t="shared" si="113"/>
        <v>0.15951836960865343</v>
      </c>
      <c r="G634" s="29">
        <f t="shared" si="113"/>
        <v>0.14992630798719284</v>
      </c>
      <c r="H634" s="29">
        <f t="shared" si="113"/>
        <v>0.16757195227418734</v>
      </c>
      <c r="I634" s="29">
        <f t="shared" si="113"/>
        <v>0.17647062606247246</v>
      </c>
      <c r="J634" s="29">
        <f t="shared" si="113"/>
        <v>0.13278343844455662</v>
      </c>
      <c r="K634" s="29">
        <f t="shared" si="113"/>
        <v>0.14562529398851262</v>
      </c>
      <c r="L634" s="29">
        <f t="shared" si="113"/>
        <v>0.18100248005225655</v>
      </c>
      <c r="M634" s="29">
        <f t="shared" si="113"/>
        <v>0.10342022639834132</v>
      </c>
      <c r="N634" s="29">
        <f t="shared" si="113"/>
        <v>9.6084321645597659E-2</v>
      </c>
      <c r="O634" s="29">
        <f t="shared" si="113"/>
        <v>0.11652660988333886</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f t="shared" ref="B636:N636" si="114">B378/B414</f>
        <v>0.63758444870321473</v>
      </c>
      <c r="C636" s="27">
        <f t="shared" si="114"/>
        <v>0.49735305097250759</v>
      </c>
      <c r="D636" s="27">
        <f t="shared" si="114"/>
        <v>0.57431113985266824</v>
      </c>
      <c r="E636" s="27">
        <f t="shared" si="114"/>
        <v>0.61776831135064558</v>
      </c>
      <c r="F636" s="27">
        <f t="shared" si="114"/>
        <v>0.87586890289202191</v>
      </c>
      <c r="G636" s="27">
        <f t="shared" si="114"/>
        <v>0.88732402543704902</v>
      </c>
      <c r="H636" s="27">
        <f t="shared" si="114"/>
        <v>0.79678475483686317</v>
      </c>
      <c r="I636" s="27">
        <f t="shared" si="114"/>
        <v>0.7344008165665572</v>
      </c>
      <c r="J636" s="27">
        <f t="shared" si="114"/>
        <v>0.71681680861523467</v>
      </c>
      <c r="K636" s="27">
        <f t="shared" si="114"/>
        <v>0.68124726175957717</v>
      </c>
      <c r="L636" s="27">
        <f t="shared" si="114"/>
        <v>0.88908138859496855</v>
      </c>
      <c r="M636" s="27">
        <f t="shared" si="114"/>
        <v>1.026163476406116</v>
      </c>
      <c r="N636" s="27">
        <f t="shared" si="114"/>
        <v>0.97409856660901173</v>
      </c>
      <c r="O636" s="27">
        <f>O378/O414</f>
        <v>0.97103626076091443</v>
      </c>
      <c r="P636" s="6"/>
      <c r="Q636" s="89" t="s">
        <v>392</v>
      </c>
    </row>
    <row r="637" spans="2:17">
      <c r="B637" s="27">
        <f t="shared" ref="B637:N637" si="115">(B378-B372)/B414</f>
        <v>0.51780730275099851</v>
      </c>
      <c r="C637" s="27">
        <f t="shared" si="115"/>
        <v>0.35839043159525341</v>
      </c>
      <c r="D637" s="27">
        <f t="shared" si="115"/>
        <v>0.38368526120452118</v>
      </c>
      <c r="E637" s="27">
        <f t="shared" si="115"/>
        <v>0.40463203230239136</v>
      </c>
      <c r="F637" s="27">
        <f t="shared" si="115"/>
        <v>0.59254996789402969</v>
      </c>
      <c r="G637" s="27">
        <f t="shared" si="115"/>
        <v>0.59169927176318604</v>
      </c>
      <c r="H637" s="27">
        <f t="shared" si="115"/>
        <v>0.54837980372313488</v>
      </c>
      <c r="I637" s="27">
        <f t="shared" si="115"/>
        <v>0.52008925852697152</v>
      </c>
      <c r="J637" s="27">
        <f t="shared" si="115"/>
        <v>0.50519439320663706</v>
      </c>
      <c r="K637" s="27">
        <f t="shared" si="115"/>
        <v>0.52922231067347081</v>
      </c>
      <c r="L637" s="27">
        <f t="shared" si="115"/>
        <v>0.69544089275801046</v>
      </c>
      <c r="M637" s="27">
        <f t="shared" si="115"/>
        <v>0.76112724229472983</v>
      </c>
      <c r="N637" s="27">
        <f t="shared" si="115"/>
        <v>0.73495044217506988</v>
      </c>
      <c r="O637" s="27">
        <f>(O378-O372)/O414</f>
        <v>0.68469099725611293</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f t="shared" ref="B639:N639" si="116">B432/B457</f>
        <v>0.69407165144167515</v>
      </c>
      <c r="C639" s="27">
        <f t="shared" si="116"/>
        <v>2.3131765599415264</v>
      </c>
      <c r="D639" s="27">
        <f t="shared" si="116"/>
        <v>1.9628805835331191</v>
      </c>
      <c r="E639" s="27">
        <f t="shared" si="116"/>
        <v>1.7592740907706095</v>
      </c>
      <c r="F639" s="27">
        <f t="shared" si="116"/>
        <v>0.70107159299038257</v>
      </c>
      <c r="G639" s="27">
        <f t="shared" si="116"/>
        <v>0.70894056918599324</v>
      </c>
      <c r="H639" s="27">
        <f t="shared" si="116"/>
        <v>0.91459330330754196</v>
      </c>
      <c r="I639" s="27">
        <f t="shared" si="116"/>
        <v>1.1510951839412493</v>
      </c>
      <c r="J639" s="27">
        <f t="shared" si="116"/>
        <v>1.3152083878148015</v>
      </c>
      <c r="K639" s="27">
        <f t="shared" si="116"/>
        <v>1.1944955720304071</v>
      </c>
      <c r="L639" s="27">
        <f t="shared" si="116"/>
        <v>0.8254030985091193</v>
      </c>
      <c r="M639" s="27">
        <f t="shared" si="116"/>
        <v>0.9418718313476353</v>
      </c>
      <c r="N639" s="27">
        <f t="shared" si="116"/>
        <v>0.796831632075792</v>
      </c>
      <c r="O639" s="27">
        <f>O432/O457</f>
        <v>0.81363165282675909</v>
      </c>
      <c r="P639" s="6"/>
      <c r="Q639" s="89" t="s">
        <v>40</v>
      </c>
    </row>
    <row r="640" spans="2:17">
      <c r="B640" s="27">
        <f t="shared" ref="B640:N640" si="117">B432/B588</f>
        <v>15.577304366167475</v>
      </c>
      <c r="C640" s="27">
        <f t="shared" si="117"/>
        <v>15.364524003254679</v>
      </c>
      <c r="D640" s="27">
        <f t="shared" si="117"/>
        <v>11.61802749617059</v>
      </c>
      <c r="E640" s="27">
        <f t="shared" si="117"/>
        <v>11.404755375121384</v>
      </c>
      <c r="F640" s="27">
        <f t="shared" si="117"/>
        <v>4.3949270213225118</v>
      </c>
      <c r="G640" s="27">
        <f t="shared" si="117"/>
        <v>4.7285935250706839</v>
      </c>
      <c r="H640" s="27">
        <f t="shared" si="117"/>
        <v>5.4579139939305064</v>
      </c>
      <c r="I640" s="27">
        <f t="shared" si="117"/>
        <v>6.5228713107967859</v>
      </c>
      <c r="J640" s="27">
        <f t="shared" si="117"/>
        <v>9.9049128658011334</v>
      </c>
      <c r="K640" s="27">
        <f t="shared" si="117"/>
        <v>8.2025281413312197</v>
      </c>
      <c r="L640" s="27">
        <f t="shared" si="117"/>
        <v>4.5601756300290486</v>
      </c>
      <c r="M640" s="27">
        <f t="shared" si="117"/>
        <v>9.1072304146758398</v>
      </c>
      <c r="N640" s="27">
        <f t="shared" si="117"/>
        <v>8.2930453005108014</v>
      </c>
      <c r="O640" s="27">
        <f>O432/O588</f>
        <v>6.9823678354783514</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f t="shared" ref="C642:N642" si="118">365/(C465/((C366+B366)/2))</f>
        <v>57.458021161868764</v>
      </c>
      <c r="D642" s="43">
        <f t="shared" si="118"/>
        <v>54.443248047432775</v>
      </c>
      <c r="E642" s="43">
        <f t="shared" si="118"/>
        <v>56.838975025050651</v>
      </c>
      <c r="F642" s="43">
        <f t="shared" si="118"/>
        <v>57.826128445519075</v>
      </c>
      <c r="G642" s="43">
        <f t="shared" si="118"/>
        <v>54.079556467441783</v>
      </c>
      <c r="H642" s="43">
        <f t="shared" si="118"/>
        <v>54.390127235052852</v>
      </c>
      <c r="I642" s="43">
        <f t="shared" si="118"/>
        <v>58.094354050047208</v>
      </c>
      <c r="J642" s="43">
        <f t="shared" si="118"/>
        <v>54.353862924581335</v>
      </c>
      <c r="K642" s="43">
        <f t="shared" si="118"/>
        <v>54.592079609916645</v>
      </c>
      <c r="L642" s="43">
        <f t="shared" si="118"/>
        <v>55.380132550889172</v>
      </c>
      <c r="M642" s="43">
        <f t="shared" si="118"/>
        <v>59.211850815634577</v>
      </c>
      <c r="N642" s="44">
        <f t="shared" si="118"/>
        <v>58.488981912054662</v>
      </c>
      <c r="O642" s="44">
        <f>365/(O465/((O366+N366)/2))</f>
        <v>55.801773742462757</v>
      </c>
      <c r="P642" s="40"/>
      <c r="Q642" s="41" t="s">
        <v>60</v>
      </c>
    </row>
    <row r="643" spans="2:17">
      <c r="B643" s="42"/>
      <c r="C643" s="43">
        <f t="shared" ref="C643:N643" si="119">365/(C503/((C372+B372)/2))</f>
        <v>36.750120451567973</v>
      </c>
      <c r="D643" s="43">
        <f t="shared" si="119"/>
        <v>36.887968394569427</v>
      </c>
      <c r="E643" s="43">
        <f t="shared" si="119"/>
        <v>43.978555708231859</v>
      </c>
      <c r="F643" s="43">
        <f t="shared" si="119"/>
        <v>45.850475752876484</v>
      </c>
      <c r="G643" s="43">
        <f t="shared" si="119"/>
        <v>41.829802596978944</v>
      </c>
      <c r="H643" s="43">
        <f t="shared" si="119"/>
        <v>41.983274977273993</v>
      </c>
      <c r="I643" s="43">
        <f t="shared" si="119"/>
        <v>42.417272855189907</v>
      </c>
      <c r="J643" s="43">
        <f t="shared" si="119"/>
        <v>39.405414678192791</v>
      </c>
      <c r="K643" s="43">
        <f t="shared" si="119"/>
        <v>34.873655769126621</v>
      </c>
      <c r="L643" s="43">
        <f t="shared" si="119"/>
        <v>31.210770148877813</v>
      </c>
      <c r="M643" s="43">
        <f t="shared" si="119"/>
        <v>36.955536287393713</v>
      </c>
      <c r="N643" s="44">
        <f t="shared" si="119"/>
        <v>41.785024241433511</v>
      </c>
      <c r="O643" s="44">
        <f>365/(O503/((O372+N372)/2))</f>
        <v>43.570004451773933</v>
      </c>
      <c r="P643" s="40"/>
      <c r="Q643" s="41" t="s">
        <v>61</v>
      </c>
    </row>
    <row r="644" spans="2:17">
      <c r="B644" s="42"/>
      <c r="C644" s="43">
        <f t="shared" ref="C644:N644" si="120">365/(C503/((C408+B408)/2))</f>
        <v>42.838343496373618</v>
      </c>
      <c r="D644" s="43">
        <f t="shared" si="120"/>
        <v>39.415744770323855</v>
      </c>
      <c r="E644" s="43">
        <f t="shared" si="120"/>
        <v>37.846044985377645</v>
      </c>
      <c r="F644" s="43">
        <f t="shared" si="120"/>
        <v>34.89043172805335</v>
      </c>
      <c r="G644" s="43">
        <f t="shared" si="120"/>
        <v>38.336904836867852</v>
      </c>
      <c r="H644" s="43">
        <f t="shared" si="120"/>
        <v>51.666527162042826</v>
      </c>
      <c r="I644" s="43">
        <f t="shared" si="120"/>
        <v>56.949989866457102</v>
      </c>
      <c r="J644" s="43">
        <f t="shared" si="120"/>
        <v>53.325633875237678</v>
      </c>
      <c r="K644" s="43">
        <f t="shared" si="120"/>
        <v>54.309325748374285</v>
      </c>
      <c r="L644" s="43">
        <f t="shared" si="120"/>
        <v>56.940361830899022</v>
      </c>
      <c r="M644" s="43">
        <f t="shared" si="120"/>
        <v>54.036671218120205</v>
      </c>
      <c r="N644" s="44">
        <f t="shared" si="120"/>
        <v>55.609551985477715</v>
      </c>
      <c r="O644" s="44">
        <f>365/(O503/((O408+N408)/2))</f>
        <v>55.363262419421787</v>
      </c>
      <c r="P644" s="40"/>
      <c r="Q644" s="41" t="s">
        <v>62</v>
      </c>
    </row>
    <row r="645" spans="2:17">
      <c r="B645" s="45"/>
      <c r="C645" s="46">
        <f t="shared" ref="C645:M645" si="121">C643+C642-C644</f>
        <v>51.369798117063119</v>
      </c>
      <c r="D645" s="46">
        <f t="shared" si="121"/>
        <v>51.915471671678347</v>
      </c>
      <c r="E645" s="46">
        <f t="shared" si="121"/>
        <v>62.971485747904865</v>
      </c>
      <c r="F645" s="46">
        <f t="shared" si="121"/>
        <v>68.786172470342194</v>
      </c>
      <c r="G645" s="46">
        <f t="shared" si="121"/>
        <v>57.572454227552875</v>
      </c>
      <c r="H645" s="46">
        <f t="shared" si="121"/>
        <v>44.706875050284026</v>
      </c>
      <c r="I645" s="46">
        <f t="shared" si="121"/>
        <v>43.561637038780006</v>
      </c>
      <c r="J645" s="46">
        <f t="shared" si="121"/>
        <v>40.433643727536442</v>
      </c>
      <c r="K645" s="46">
        <f t="shared" si="121"/>
        <v>35.156409630668982</v>
      </c>
      <c r="L645" s="46">
        <f t="shared" si="121"/>
        <v>29.650540868867964</v>
      </c>
      <c r="M645" s="46">
        <f t="shared" si="121"/>
        <v>42.130715884908085</v>
      </c>
      <c r="N645" s="47">
        <f>N643+N642-N644</f>
        <v>44.664454168010458</v>
      </c>
      <c r="O645" s="47">
        <f>O643+O642-O644</f>
        <v>44.00851577481491</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v>8085</v>
      </c>
      <c r="C647" s="139">
        <v>8085</v>
      </c>
      <c r="D647" s="139">
        <v>8085</v>
      </c>
      <c r="E647" s="139">
        <v>8085</v>
      </c>
      <c r="F647" s="139">
        <v>24255</v>
      </c>
      <c r="G647" s="139">
        <v>24255</v>
      </c>
      <c r="H647" s="139">
        <v>24255</v>
      </c>
      <c r="I647" s="139">
        <v>24255</v>
      </c>
      <c r="J647" s="139">
        <v>32340</v>
      </c>
      <c r="K647" s="139">
        <v>32340</v>
      </c>
      <c r="L647" s="139">
        <v>32340</v>
      </c>
      <c r="M647" s="139">
        <v>32340</v>
      </c>
      <c r="N647" s="140">
        <v>323400</v>
      </c>
      <c r="O647" s="140">
        <v>323400</v>
      </c>
      <c r="P647" s="30"/>
      <c r="Q647" s="90" t="s">
        <v>43</v>
      </c>
    </row>
    <row r="648" spans="2:17">
      <c r="B648" s="13">
        <f t="shared" ref="B648:O648" si="122">B457/B647</f>
        <v>26.321335807050094</v>
      </c>
      <c r="C648" s="13">
        <f t="shared" si="122"/>
        <v>30.290290661719233</v>
      </c>
      <c r="D648" s="13">
        <f t="shared" si="122"/>
        <v>36.423252937538649</v>
      </c>
      <c r="E648" s="13">
        <f t="shared" si="122"/>
        <v>40.756478664192947</v>
      </c>
      <c r="F648" s="13">
        <f t="shared" si="122"/>
        <v>24.060684807256237</v>
      </c>
      <c r="G648" s="13">
        <f t="shared" si="122"/>
        <v>25.18882498453927</v>
      </c>
      <c r="H648" s="13">
        <f t="shared" si="122"/>
        <v>27.343404246547106</v>
      </c>
      <c r="I648" s="13">
        <f t="shared" si="122"/>
        <v>28.850833642547926</v>
      </c>
      <c r="J648" s="13">
        <f t="shared" si="122"/>
        <v>25.421923314780457</v>
      </c>
      <c r="K648" s="13">
        <f t="shared" si="122"/>
        <v>28.962391465677179</v>
      </c>
      <c r="L648" s="13">
        <f t="shared" si="122"/>
        <v>32.675937847866422</v>
      </c>
      <c r="M648" s="13">
        <f t="shared" si="122"/>
        <v>33.518370129870135</v>
      </c>
      <c r="N648" s="13">
        <f t="shared" si="122"/>
        <v>3.5377537105751391</v>
      </c>
      <c r="O648" s="13">
        <f t="shared" si="122"/>
        <v>3.7791273036487323</v>
      </c>
      <c r="P648" s="6"/>
      <c r="Q648" s="90" t="s">
        <v>44</v>
      </c>
    </row>
    <row r="649" spans="2:17">
      <c r="B649" s="13">
        <f t="shared" ref="B649:O649" si="123">B588/B647</f>
        <v>1.1727891156462584</v>
      </c>
      <c r="C649" s="13">
        <f t="shared" si="123"/>
        <v>4.5602968460111315</v>
      </c>
      <c r="D649" s="13">
        <f t="shared" si="123"/>
        <v>6.1537551020408161</v>
      </c>
      <c r="E649" s="13">
        <f t="shared" si="123"/>
        <v>6.2870105132962273</v>
      </c>
      <c r="F649" s="13">
        <f t="shared" si="123"/>
        <v>3.8381212121212123</v>
      </c>
      <c r="G649" s="13">
        <f t="shared" si="123"/>
        <v>3.7764675324675325</v>
      </c>
      <c r="H649" s="13">
        <f t="shared" si="123"/>
        <v>4.5819876314162027</v>
      </c>
      <c r="I649" s="13">
        <f t="shared" si="123"/>
        <v>5.0913246753246755</v>
      </c>
      <c r="J649" s="13">
        <f t="shared" si="123"/>
        <v>3.3756103896103893</v>
      </c>
      <c r="K649" s="13">
        <f t="shared" si="123"/>
        <v>4.2176567717996285</v>
      </c>
      <c r="L649" s="13">
        <f t="shared" si="123"/>
        <v>5.9144257884972173</v>
      </c>
      <c r="M649" s="13">
        <f t="shared" si="123"/>
        <v>3.4664774273345702</v>
      </c>
      <c r="N649" s="13">
        <f t="shared" si="123"/>
        <v>0.33992266542980831</v>
      </c>
      <c r="O649" s="13">
        <f t="shared" si="123"/>
        <v>0.44036889301175014</v>
      </c>
      <c r="P649" s="6"/>
      <c r="Q649" s="89" t="s">
        <v>45</v>
      </c>
    </row>
    <row r="650" spans="2:17">
      <c r="B650" s="91"/>
      <c r="C650" s="91">
        <f t="shared" ref="C650:M650" si="124">+C649/B649-1</f>
        <v>2.8884201645222527</v>
      </c>
      <c r="D650" s="92">
        <f t="shared" si="124"/>
        <v>0.34941985353946303</v>
      </c>
      <c r="E650" s="91">
        <f t="shared" si="124"/>
        <v>2.1654324724625251E-2</v>
      </c>
      <c r="F650" s="92">
        <f t="shared" si="124"/>
        <v>-0.38951570002880154</v>
      </c>
      <c r="G650" s="91">
        <f t="shared" si="124"/>
        <v>-1.6063505096965303E-2</v>
      </c>
      <c r="H650" s="92">
        <f t="shared" si="124"/>
        <v>0.21329988726855165</v>
      </c>
      <c r="I650" s="91">
        <f t="shared" si="124"/>
        <v>0.11116071994961851</v>
      </c>
      <c r="J650" s="92">
        <f t="shared" si="124"/>
        <v>-0.33698779691453762</v>
      </c>
      <c r="K650" s="91">
        <f t="shared" si="124"/>
        <v>0.24945010975820225</v>
      </c>
      <c r="L650" s="92">
        <f t="shared" si="124"/>
        <v>0.40230135084548291</v>
      </c>
      <c r="M650" s="91">
        <f t="shared" si="124"/>
        <v>-0.41389450957751228</v>
      </c>
      <c r="N650" s="93">
        <f>+N649/M649-1</f>
        <v>-0.90194003204827433</v>
      </c>
      <c r="O650" s="93">
        <f>+O649/N649-1</f>
        <v>0.29549729334739894</v>
      </c>
      <c r="P650" s="31"/>
      <c r="Q650" s="94" t="s">
        <v>46</v>
      </c>
    </row>
    <row r="651" spans="2:17">
      <c r="B651" s="138">
        <v>2.3832900000000004E-2</v>
      </c>
      <c r="C651" s="138">
        <v>3.97215E-2</v>
      </c>
      <c r="D651" s="138">
        <v>4.7665800000000008E-2</v>
      </c>
      <c r="E651" s="138">
        <v>0.23400000000000004</v>
      </c>
      <c r="F651" s="138">
        <v>0.18954000000000001</v>
      </c>
      <c r="G651" s="138">
        <v>0.18954000000000001</v>
      </c>
      <c r="H651" s="138">
        <v>0.21450000000000002</v>
      </c>
      <c r="I651" s="138">
        <v>0.27500000000000002</v>
      </c>
      <c r="J651" s="138">
        <v>0.27500000000000002</v>
      </c>
      <c r="K651" s="138">
        <v>0.22000000000000003</v>
      </c>
      <c r="L651" s="138">
        <v>0.25</v>
      </c>
      <c r="M651" s="138">
        <v>0.2</v>
      </c>
      <c r="N651" s="138">
        <v>0.2</v>
      </c>
      <c r="O651" s="138"/>
      <c r="P651" s="6"/>
      <c r="Q651" s="90" t="s">
        <v>47</v>
      </c>
    </row>
    <row r="652" spans="2:17">
      <c r="B652" s="91">
        <f t="shared" ref="B652:O652" si="125">+B651/B661</f>
        <v>6.3506476507650872E-2</v>
      </c>
      <c r="C652" s="91">
        <f t="shared" si="125"/>
        <v>9.3278938630919142E-2</v>
      </c>
      <c r="D652" s="92">
        <f t="shared" si="125"/>
        <v>3.998560776760323E-2</v>
      </c>
      <c r="E652" s="91">
        <f t="shared" si="125"/>
        <v>0.11546774149151438</v>
      </c>
      <c r="F652" s="92">
        <f t="shared" si="125"/>
        <v>3.5473088619885615E-2</v>
      </c>
      <c r="G652" s="91">
        <f t="shared" si="125"/>
        <v>3.3408697806131614E-2</v>
      </c>
      <c r="H652" s="92">
        <f t="shared" si="125"/>
        <v>3.4902113260869783E-2</v>
      </c>
      <c r="I652" s="91">
        <f t="shared" si="125"/>
        <v>4.3418116730019725E-2</v>
      </c>
      <c r="J652" s="92">
        <f t="shared" si="125"/>
        <v>4.3611330883971969E-2</v>
      </c>
      <c r="K652" s="91">
        <f t="shared" si="125"/>
        <v>3.22793319988601E-2</v>
      </c>
      <c r="L652" s="92">
        <f t="shared" si="125"/>
        <v>3.4084811605726108E-2</v>
      </c>
      <c r="M652" s="91">
        <f t="shared" si="125"/>
        <v>3.2991116971611827E-2</v>
      </c>
      <c r="N652" s="93">
        <f t="shared" si="125"/>
        <v>3.9180777700455277E-2</v>
      </c>
      <c r="O652" s="93">
        <f t="shared" si="125"/>
        <v>0</v>
      </c>
      <c r="P652" s="6"/>
      <c r="Q652" s="94" t="s">
        <v>48</v>
      </c>
    </row>
    <row r="653" spans="2:17">
      <c r="B653" s="95">
        <f t="shared" ref="B653:M653" si="126">+B651/B649</f>
        <v>2.0321556264501165E-2</v>
      </c>
      <c r="C653" s="95">
        <f t="shared" si="126"/>
        <v>8.7102882424735569E-3</v>
      </c>
      <c r="D653" s="96">
        <f t="shared" si="126"/>
        <v>7.7458071063296365E-3</v>
      </c>
      <c r="E653" s="95">
        <f t="shared" si="126"/>
        <v>3.7219597375433018E-2</v>
      </c>
      <c r="F653" s="96">
        <f t="shared" si="126"/>
        <v>4.9383536768305203E-2</v>
      </c>
      <c r="G653" s="95">
        <f t="shared" si="126"/>
        <v>5.0189760237698944E-2</v>
      </c>
      <c r="H653" s="96">
        <f t="shared" si="126"/>
        <v>4.6813744875540457E-2</v>
      </c>
      <c r="I653" s="95">
        <f t="shared" si="126"/>
        <v>5.4013447881805572E-2</v>
      </c>
      <c r="J653" s="96">
        <f t="shared" si="126"/>
        <v>8.1466747716622698E-2</v>
      </c>
      <c r="K653" s="95">
        <f t="shared" si="126"/>
        <v>5.2161665091142166E-2</v>
      </c>
      <c r="L653" s="96">
        <f t="shared" si="126"/>
        <v>4.2269530287490836E-2</v>
      </c>
      <c r="M653" s="95">
        <f t="shared" si="126"/>
        <v>5.7695457187437453E-2</v>
      </c>
      <c r="N653" s="97">
        <f>+N651/N649</f>
        <v>0.5883691213915202</v>
      </c>
      <c r="O653" s="97">
        <f>+O651/O649</f>
        <v>0</v>
      </c>
      <c r="P653" s="28"/>
      <c r="Q653" s="98" t="s">
        <v>49</v>
      </c>
    </row>
    <row r="654" spans="2:17">
      <c r="B654" s="16">
        <f t="shared" ref="B654:M654" si="127">+B661*B647</f>
        <v>3034.162924733921</v>
      </c>
      <c r="C654" s="16">
        <f t="shared" si="127"/>
        <v>3442.8814501277893</v>
      </c>
      <c r="D654" s="16">
        <f t="shared" si="127"/>
        <v>9637.9176037493544</v>
      </c>
      <c r="E654" s="16">
        <f t="shared" si="127"/>
        <v>16384.576121106806</v>
      </c>
      <c r="F654" s="16">
        <f t="shared" si="127"/>
        <v>129599.44788745674</v>
      </c>
      <c r="G654" s="16">
        <f t="shared" si="127"/>
        <v>137607.65913947843</v>
      </c>
      <c r="H654" s="16">
        <f t="shared" si="127"/>
        <v>149065.40074273848</v>
      </c>
      <c r="I654" s="16">
        <f t="shared" si="127"/>
        <v>153625.38733487276</v>
      </c>
      <c r="J654" s="16">
        <f t="shared" si="127"/>
        <v>203926.36087307619</v>
      </c>
      <c r="K654" s="16">
        <f t="shared" si="127"/>
        <v>220413.48316164815</v>
      </c>
      <c r="L654" s="16">
        <f t="shared" si="127"/>
        <v>237202.42592280466</v>
      </c>
      <c r="M654" s="16">
        <f t="shared" si="127"/>
        <v>196052.77401082177</v>
      </c>
      <c r="N654" s="16">
        <f>+N661*N647</f>
        <v>1650809.4988438278</v>
      </c>
      <c r="O654" s="16">
        <f>+O661*O647</f>
        <v>1778700</v>
      </c>
      <c r="P654" s="6"/>
      <c r="Q654" s="89" t="s">
        <v>50</v>
      </c>
    </row>
    <row r="655" spans="2:17">
      <c r="B655" s="32">
        <f t="shared" ref="B655:M655" si="128">+B661/B$648</f>
        <v>1.4257748415162592E-2</v>
      </c>
      <c r="C655" s="32">
        <f t="shared" si="128"/>
        <v>1.4058487650431771E-2</v>
      </c>
      <c r="D655" s="33">
        <f t="shared" si="128"/>
        <v>3.2728375940632548E-2</v>
      </c>
      <c r="E655" s="32">
        <f t="shared" si="128"/>
        <v>4.9723138351700134E-2</v>
      </c>
      <c r="F655" s="33">
        <f t="shared" si="128"/>
        <v>0.22207204326642693</v>
      </c>
      <c r="G655" s="32">
        <f t="shared" si="128"/>
        <v>0.22523372490799601</v>
      </c>
      <c r="H655" s="33">
        <f t="shared" si="128"/>
        <v>0.22476205275670327</v>
      </c>
      <c r="I655" s="32">
        <f t="shared" si="128"/>
        <v>0.21953478596883916</v>
      </c>
      <c r="J655" s="33">
        <f t="shared" si="128"/>
        <v>0.2480418428295206</v>
      </c>
      <c r="K655" s="32">
        <f t="shared" si="128"/>
        <v>0.2353226458991208</v>
      </c>
      <c r="L655" s="33">
        <f t="shared" si="128"/>
        <v>0.2244662491076963</v>
      </c>
      <c r="M655" s="32">
        <f t="shared" si="128"/>
        <v>0.18086314718034446</v>
      </c>
      <c r="N655" s="34">
        <f>+N661/N$648</f>
        <v>1.442877125572309</v>
      </c>
      <c r="O655" s="34">
        <f>+O661/O$648</f>
        <v>1.4553624575413937</v>
      </c>
      <c r="P655" s="35">
        <f>(SUM(INDEX($B655:$O655,,$Q$348-$B$348-$P$348+1):INDEX($B655:$O655,$Q$348-$B$348+1))-MAX(INDEX($B655:$O655,,$Q$348-$B$348-$P$348+1):INDEX($B655:$O655,$Q$348-$B$348+1))-MIN(INDEX($B655:$O655,,$Q$348-$B$348-$P$348+1):INDEX($B655:$O655,$Q$348-$B$348+1)))/(COUNT(INDEX($B655:$O655,,$Q$348-$B$348-$P$348+1):INDEX($B655:$O655,$Q$348-$B$348+1))-2)</f>
        <v>0.40289120386316934</v>
      </c>
      <c r="Q655" s="36" t="s">
        <v>51</v>
      </c>
    </row>
    <row r="656" spans="2:17">
      <c r="B656" s="32">
        <f t="shared" ref="B656:M656" si="129">+B661/B$649</f>
        <v>0.31999187141256286</v>
      </c>
      <c r="C656" s="32">
        <f t="shared" si="129"/>
        <v>9.3378938164572545E-2</v>
      </c>
      <c r="D656" s="33">
        <f t="shared" si="129"/>
        <v>0.19371487739659599</v>
      </c>
      <c r="E656" s="32">
        <f t="shared" si="129"/>
        <v>0.32233762343198036</v>
      </c>
      <c r="F656" s="33">
        <f t="shared" si="129"/>
        <v>1.3921408788921084</v>
      </c>
      <c r="G656" s="32">
        <f t="shared" si="129"/>
        <v>1.5022962142657188</v>
      </c>
      <c r="H656" s="33">
        <f t="shared" si="129"/>
        <v>1.3412868305606385</v>
      </c>
      <c r="I656" s="32">
        <f t="shared" si="129"/>
        <v>1.2440301871605619</v>
      </c>
      <c r="J656" s="33">
        <f t="shared" si="129"/>
        <v>1.8680179225294715</v>
      </c>
      <c r="K656" s="32">
        <f t="shared" si="129"/>
        <v>1.615946237455725</v>
      </c>
      <c r="L656" s="33">
        <f t="shared" si="129"/>
        <v>1.240128030526938</v>
      </c>
      <c r="M656" s="32">
        <f t="shared" si="129"/>
        <v>1.7488179389950087</v>
      </c>
      <c r="N656" s="34">
        <f>+N661/N$649</f>
        <v>15.016780062144694</v>
      </c>
      <c r="O656" s="34">
        <f>+O661/O$649</f>
        <v>12.489528863822919</v>
      </c>
      <c r="P656" s="35">
        <f>(SUM(INDEX($B656:$O656,,$Q$348-$B$348-$P$348+1):INDEX($B656:$O656,$Q$348-$B$348+1))-MAX(INDEX($B656:$O656,,$Q$348-$B$348-$P$348+1):INDEX($B656:$O656,$Q$348-$B$348+1))-MIN(INDEX($B656:$O656,,$Q$348-$B$348-$P$348+1):INDEX($B656:$O656,$Q$348-$B$348+1)))/(COUNT(INDEX($B656:$O656,,$Q$348-$B$348-$P$348+1):INDEX($B656:$O656,$Q$348-$B$348+1))-2)</f>
        <v>3.1157034563985779</v>
      </c>
      <c r="Q656" s="36" t="s">
        <v>52</v>
      </c>
    </row>
    <row r="657" spans="1:17">
      <c r="B657" s="32">
        <f t="shared" ref="B657:O657" si="130">+(B654+B432-B354-B360)/B559</f>
        <v>1.869053892853779</v>
      </c>
      <c r="C657" s="32">
        <f t="shared" si="130"/>
        <v>4.8701202752674417</v>
      </c>
      <c r="D657" s="33">
        <f t="shared" si="130"/>
        <v>4.5212896654613672</v>
      </c>
      <c r="E657" s="32">
        <f t="shared" si="130"/>
        <v>3.5020222991989125</v>
      </c>
      <c r="F657" s="33">
        <f t="shared" si="130"/>
        <v>2.4788190971700512</v>
      </c>
      <c r="G657" s="32">
        <f t="shared" si="130"/>
        <v>3.0433888463334657</v>
      </c>
      <c r="H657" s="33">
        <f t="shared" si="130"/>
        <v>3.5448067326989818</v>
      </c>
      <c r="I657" s="32">
        <f t="shared" si="130"/>
        <v>3.655424024042258</v>
      </c>
      <c r="J657" s="33">
        <f t="shared" si="130"/>
        <v>5.2662395991681219</v>
      </c>
      <c r="K657" s="32">
        <f t="shared" si="130"/>
        <v>4.6411372910393576</v>
      </c>
      <c r="L657" s="33">
        <f t="shared" si="130"/>
        <v>3.09710837120674</v>
      </c>
      <c r="M657" s="32">
        <f t="shared" si="130"/>
        <v>3.7561619969726441</v>
      </c>
      <c r="N657" s="34">
        <f t="shared" si="130"/>
        <v>8.0171628986015886</v>
      </c>
      <c r="O657" s="34">
        <f t="shared" si="130"/>
        <v>8.9687651395247503</v>
      </c>
      <c r="P657" s="35">
        <f>(SUM(INDEX($B657:$O657,,$Q$348-$B$348-$P$348+1):INDEX($B657:$O657,$Q$348-$B$348+1))-MAX(INDEX($B657:$O657,,$Q$348-$B$348-$P$348+1):INDEX($B657:$O657,$Q$348-$B$348+1))-MIN(INDEX($B657:$O657,,$Q$348-$B$348-$P$348+1):INDEX($B657:$O657,$Q$348-$B$348+1)))/(COUNT(INDEX($B657:$O657,,$Q$348-$B$348-$P$348+1):INDEX($B657:$O657,$Q$348-$B$348+1))-2)</f>
        <v>4.5682915591042415</v>
      </c>
      <c r="Q657" s="36" t="s">
        <v>53</v>
      </c>
    </row>
    <row r="658" spans="1:17">
      <c r="B658" s="32">
        <f t="shared" ref="B658:O658" si="131">B654/B465</f>
        <v>2.6947892508496665E-3</v>
      </c>
      <c r="C658" s="32">
        <f t="shared" si="131"/>
        <v>2.7679433706782374E-3</v>
      </c>
      <c r="D658" s="33">
        <f t="shared" si="131"/>
        <v>6.3470219491084442E-3</v>
      </c>
      <c r="E658" s="32">
        <f t="shared" si="131"/>
        <v>9.7410542146270027E-3</v>
      </c>
      <c r="F658" s="33">
        <f t="shared" si="131"/>
        <v>7.1094049477564161E-2</v>
      </c>
      <c r="G658" s="32">
        <f t="shared" si="131"/>
        <v>6.9046768899944461E-2</v>
      </c>
      <c r="H658" s="33">
        <f t="shared" si="131"/>
        <v>6.7143039198848384E-2</v>
      </c>
      <c r="I658" s="32">
        <f t="shared" si="131"/>
        <v>6.4587626245629512E-2</v>
      </c>
      <c r="J658" s="33">
        <f t="shared" si="131"/>
        <v>7.6883324196525965E-2</v>
      </c>
      <c r="K658" s="32">
        <f t="shared" si="131"/>
        <v>8.085959910973603E-2</v>
      </c>
      <c r="L658" s="33">
        <f t="shared" si="131"/>
        <v>8.2819664661651013E-2</v>
      </c>
      <c r="M658" s="32">
        <f t="shared" si="131"/>
        <v>6.9106019294734478E-2</v>
      </c>
      <c r="N658" s="34">
        <f t="shared" si="131"/>
        <v>0.59649344408726823</v>
      </c>
      <c r="O658" s="34">
        <f t="shared" si="131"/>
        <v>0.63995694043591878</v>
      </c>
      <c r="P658" s="35">
        <f>(SUM(INDEX($B658:$O658,,$Q$348-$B$348-$P$348+1):INDEX($B658:$O658,$Q$348-$B$348+1))-MAX(INDEX($B658:$O658,,$Q$348-$B$348-$P$348+1):INDEX($B658:$O658,$Q$348-$B$348+1))-MIN(INDEX($B658:$O658,,$Q$348-$B$348-$P$348+1):INDEX($B658:$O658,$Q$348-$B$348+1)))/(COUNT(INDEX($B658:$O658,,$Q$348-$B$348-$P$348+1):INDEX($B658:$O658,$Q$348-$B$348+1))-2)</f>
        <v>0.14890740849267267</v>
      </c>
      <c r="Q658" s="36" t="s">
        <v>54</v>
      </c>
    </row>
    <row r="659" spans="1:17" s="15" customFormat="1" ht="14.25">
      <c r="A659" s="99"/>
      <c r="B659" s="138">
        <v>0.44488079999999997</v>
      </c>
      <c r="C659" s="138">
        <v>0.69592067999999996</v>
      </c>
      <c r="D659" s="138">
        <v>1.9384091999999999</v>
      </c>
      <c r="E659" s="138">
        <v>2.3753457</v>
      </c>
      <c r="F659" s="138">
        <v>7.0980000000000016</v>
      </c>
      <c r="G659" s="138">
        <v>6.8445000000000009</v>
      </c>
      <c r="H659" s="138">
        <v>7.0005000000000015</v>
      </c>
      <c r="I659" s="138">
        <v>6.7860000000000014</v>
      </c>
      <c r="J659" s="138">
        <v>6.8250000000000011</v>
      </c>
      <c r="K659" s="138">
        <v>8.7750000000000004</v>
      </c>
      <c r="L659" s="138">
        <v>8.4749999999999996</v>
      </c>
      <c r="M659" s="138">
        <v>7.2</v>
      </c>
      <c r="N659" s="145">
        <v>5.95</v>
      </c>
      <c r="O659" s="145">
        <v>6.75</v>
      </c>
      <c r="P659" s="31"/>
      <c r="Q659" s="37" t="s">
        <v>55</v>
      </c>
    </row>
    <row r="660" spans="1:17" s="71" customFormat="1" ht="14.25">
      <c r="A660" s="100"/>
      <c r="B660" s="138">
        <v>0.32094971999999999</v>
      </c>
      <c r="C660" s="138">
        <v>0.28758366000000002</v>
      </c>
      <c r="D660" s="138">
        <v>0.58470047999999997</v>
      </c>
      <c r="E660" s="138">
        <v>1.4696954999999998</v>
      </c>
      <c r="F660" s="138">
        <v>1.9066319999999999</v>
      </c>
      <c r="G660" s="138">
        <v>4.7775000000000007</v>
      </c>
      <c r="H660" s="138">
        <v>4.6605000000000008</v>
      </c>
      <c r="I660" s="138">
        <v>5.4600000000000009</v>
      </c>
      <c r="J660" s="138">
        <v>5.0250000000000004</v>
      </c>
      <c r="K660" s="138">
        <v>6</v>
      </c>
      <c r="L660" s="138">
        <v>5.0500000000000007</v>
      </c>
      <c r="M660" s="138">
        <v>4.95</v>
      </c>
      <c r="N660" s="145">
        <v>3.2250000000000001</v>
      </c>
      <c r="O660" s="145">
        <v>4.6399999999999997</v>
      </c>
      <c r="P660" s="38"/>
      <c r="Q660" s="39" t="s">
        <v>56</v>
      </c>
    </row>
    <row r="661" spans="1:17" s="3" customFormat="1" ht="14.25">
      <c r="A661" s="101"/>
      <c r="B661" s="146">
        <v>0.37528298388793085</v>
      </c>
      <c r="C661" s="146">
        <v>0.42583567719576865</v>
      </c>
      <c r="D661" s="146">
        <v>1.1920739151205137</v>
      </c>
      <c r="E661" s="146">
        <v>2.0265400273477807</v>
      </c>
      <c r="F661" s="146">
        <v>5.3432054375368683</v>
      </c>
      <c r="G661" s="146">
        <v>5.6733728773233745</v>
      </c>
      <c r="H661" s="146">
        <v>6.1457596678102853</v>
      </c>
      <c r="I661" s="146">
        <v>6.3337615887393435</v>
      </c>
      <c r="J661" s="146">
        <v>6.3057007072688993</v>
      </c>
      <c r="K661" s="146">
        <v>6.8155065912692692</v>
      </c>
      <c r="L661" s="146">
        <v>7.3346452047867858</v>
      </c>
      <c r="M661" s="146">
        <v>6.0622379100439634</v>
      </c>
      <c r="N661" s="147">
        <v>5.1045439048974268</v>
      </c>
      <c r="O661" s="149" t="str">
        <f>VLOOKUP($P661,Price!$A$1:$F$1200,6,FALSE)</f>
        <v>5.50</v>
      </c>
      <c r="P661" s="148" t="s">
        <v>1015</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f t="shared" ref="C663:O663" si="132">+C656/C650/100</f>
        <v>3.2328723954888161E-4</v>
      </c>
      <c r="D663" s="102">
        <f t="shared" si="132"/>
        <v>5.5439001371660199E-3</v>
      </c>
      <c r="E663" s="103">
        <f t="shared" si="132"/>
        <v>0.14885600337627647</v>
      </c>
      <c r="F663" s="102">
        <f t="shared" si="132"/>
        <v>-3.5740302092808346E-2</v>
      </c>
      <c r="G663" s="103">
        <f t="shared" si="132"/>
        <v>-0.9352231690389482</v>
      </c>
      <c r="H663" s="102">
        <f t="shared" si="132"/>
        <v>6.2882678830107105E-2</v>
      </c>
      <c r="I663" s="103">
        <f t="shared" si="132"/>
        <v>0.11191275009053513</v>
      </c>
      <c r="J663" s="102">
        <f t="shared" si="132"/>
        <v>-5.5432806161916107E-2</v>
      </c>
      <c r="K663" s="103">
        <f t="shared" si="132"/>
        <v>6.4780337800696863E-2</v>
      </c>
      <c r="L663" s="102">
        <f t="shared" si="132"/>
        <v>3.0825848034580675E-2</v>
      </c>
      <c r="M663" s="103">
        <f t="shared" si="132"/>
        <v>-4.2252745531225704E-2</v>
      </c>
      <c r="N663" s="104">
        <f t="shared" si="132"/>
        <v>-0.16649421833558167</v>
      </c>
      <c r="O663" s="104">
        <f t="shared" si="132"/>
        <v>0.42266136255737913</v>
      </c>
      <c r="P663" s="28"/>
      <c r="Q663" s="89" t="s">
        <v>65</v>
      </c>
    </row>
    <row r="664" spans="1:17">
      <c r="B664" s="105"/>
      <c r="D664" s="105"/>
      <c r="F664" s="105"/>
      <c r="H664" s="105"/>
      <c r="I664" s="106"/>
      <c r="J664" s="107"/>
      <c r="K664" s="106"/>
      <c r="L664" s="107"/>
      <c r="M664" s="106"/>
      <c r="N664" s="108"/>
      <c r="O664" s="135"/>
      <c r="P664" s="30"/>
      <c r="Q664" s="90" t="s">
        <v>66</v>
      </c>
    </row>
    <row r="665" spans="1:17">
      <c r="B665" s="48">
        <f t="shared" ref="B665:O668" si="133">($P655-B655)/$P655</f>
        <v>0.96461141797475225</v>
      </c>
      <c r="C665" s="49">
        <f t="shared" si="133"/>
        <v>0.96510599507849681</v>
      </c>
      <c r="D665" s="48">
        <f t="shared" si="133"/>
        <v>0.91876621870417452</v>
      </c>
      <c r="E665" s="49">
        <f t="shared" si="133"/>
        <v>0.87658420468125386</v>
      </c>
      <c r="F665" s="48">
        <f t="shared" si="133"/>
        <v>0.4488039422626674</v>
      </c>
      <c r="G665" s="49">
        <f t="shared" si="133"/>
        <v>0.44095645983750414</v>
      </c>
      <c r="H665" s="48">
        <f t="shared" si="133"/>
        <v>0.44212717825173126</v>
      </c>
      <c r="I665" s="49">
        <f t="shared" si="133"/>
        <v>0.45510156621985232</v>
      </c>
      <c r="J665" s="48">
        <f t="shared" si="133"/>
        <v>0.38434535067744735</v>
      </c>
      <c r="K665" s="49">
        <f t="shared" si="133"/>
        <v>0.41591515614463126</v>
      </c>
      <c r="L665" s="48">
        <f t="shared" si="133"/>
        <v>0.44286138055292479</v>
      </c>
      <c r="M665" s="49">
        <f t="shared" si="133"/>
        <v>0.55108688041308163</v>
      </c>
      <c r="N665" s="50">
        <f t="shared" si="133"/>
        <v>-2.5813070916840903</v>
      </c>
      <c r="O665" s="50">
        <f t="shared" si="133"/>
        <v>-2.6122964303675058</v>
      </c>
      <c r="P665" s="31"/>
      <c r="Q665" s="51" t="s">
        <v>67</v>
      </c>
    </row>
    <row r="666" spans="1:17">
      <c r="B666" s="48">
        <f t="shared" si="133"/>
        <v>0.89729707082507792</v>
      </c>
      <c r="C666" s="49">
        <f t="shared" si="133"/>
        <v>0.97002958096900893</v>
      </c>
      <c r="D666" s="48">
        <f t="shared" si="133"/>
        <v>0.93782627900650417</v>
      </c>
      <c r="E666" s="49">
        <f t="shared" si="133"/>
        <v>0.89654419043955857</v>
      </c>
      <c r="F666" s="48">
        <f t="shared" si="133"/>
        <v>0.55318569357647562</v>
      </c>
      <c r="G666" s="49">
        <f t="shared" si="133"/>
        <v>0.51783080922527414</v>
      </c>
      <c r="H666" s="48">
        <f t="shared" si="133"/>
        <v>0.56950754481910049</v>
      </c>
      <c r="I666" s="49">
        <f t="shared" si="133"/>
        <v>0.60072253198366687</v>
      </c>
      <c r="J666" s="48">
        <f t="shared" si="133"/>
        <v>0.40045066911191168</v>
      </c>
      <c r="K666" s="49">
        <f t="shared" si="133"/>
        <v>0.48135428802213831</v>
      </c>
      <c r="L666" s="48">
        <f t="shared" si="133"/>
        <v>0.60197494791099471</v>
      </c>
      <c r="M666" s="49">
        <f t="shared" si="133"/>
        <v>0.43870847676355684</v>
      </c>
      <c r="N666" s="50">
        <f t="shared" si="133"/>
        <v>-3.8197077392925243</v>
      </c>
      <c r="O666" s="50">
        <f t="shared" si="133"/>
        <v>-3.0085743199256476</v>
      </c>
      <c r="P666" s="31"/>
      <c r="Q666" s="51" t="s">
        <v>68</v>
      </c>
    </row>
    <row r="667" spans="1:17">
      <c r="B667" s="48">
        <f t="shared" si="133"/>
        <v>0.590863702836807</v>
      </c>
      <c r="C667" s="49">
        <f t="shared" si="133"/>
        <v>-6.6070370565924075E-2</v>
      </c>
      <c r="D667" s="48">
        <f t="shared" si="133"/>
        <v>1.0288724577835489E-2</v>
      </c>
      <c r="E667" s="49">
        <f t="shared" si="133"/>
        <v>0.23340656919769912</v>
      </c>
      <c r="F667" s="48">
        <f t="shared" si="133"/>
        <v>0.45738596910918217</v>
      </c>
      <c r="G667" s="49">
        <f t="shared" si="133"/>
        <v>0.33380153018731168</v>
      </c>
      <c r="H667" s="48">
        <f t="shared" si="133"/>
        <v>0.22404104754775028</v>
      </c>
      <c r="I667" s="49">
        <f t="shared" si="133"/>
        <v>0.19982689879824136</v>
      </c>
      <c r="J667" s="48">
        <f t="shared" si="133"/>
        <v>-0.15278097534578886</v>
      </c>
      <c r="K667" s="49">
        <f t="shared" si="133"/>
        <v>-1.5945946311141278E-2</v>
      </c>
      <c r="L667" s="48">
        <f t="shared" si="133"/>
        <v>0.32204231469542494</v>
      </c>
      <c r="M667" s="49">
        <f t="shared" si="133"/>
        <v>0.17777533496369946</v>
      </c>
      <c r="N667" s="50">
        <f t="shared" si="133"/>
        <v>-0.75495867434818631</v>
      </c>
      <c r="O667" s="50">
        <f t="shared" si="133"/>
        <v>-0.96326460854949492</v>
      </c>
      <c r="P667" s="31"/>
      <c r="Q667" s="51" t="s">
        <v>69</v>
      </c>
    </row>
    <row r="668" spans="1:17">
      <c r="B668" s="48">
        <f t="shared" si="133"/>
        <v>0.9819029202231917</v>
      </c>
      <c r="C668" s="49">
        <f t="shared" si="133"/>
        <v>0.98141164768968203</v>
      </c>
      <c r="D668" s="48">
        <f t="shared" si="133"/>
        <v>0.9573760499000239</v>
      </c>
      <c r="E668" s="49">
        <f t="shared" si="133"/>
        <v>0.93458314590770453</v>
      </c>
      <c r="F668" s="48">
        <f t="shared" si="133"/>
        <v>0.52256203907368048</v>
      </c>
      <c r="G668" s="49">
        <f t="shared" si="133"/>
        <v>0.53631072087765153</v>
      </c>
      <c r="H668" s="48">
        <f t="shared" si="133"/>
        <v>0.54909537491445692</v>
      </c>
      <c r="I668" s="49">
        <f t="shared" si="133"/>
        <v>0.5662564616534328</v>
      </c>
      <c r="J668" s="48">
        <f t="shared" si="133"/>
        <v>0.48368368656211497</v>
      </c>
      <c r="K668" s="49">
        <f t="shared" si="133"/>
        <v>0.45698068398178515</v>
      </c>
      <c r="L668" s="48">
        <f t="shared" si="133"/>
        <v>0.44381770188602576</v>
      </c>
      <c r="M668" s="49">
        <f t="shared" si="133"/>
        <v>0.53591281995794726</v>
      </c>
      <c r="N668" s="50">
        <f t="shared" si="133"/>
        <v>-3.0058009881799803</v>
      </c>
      <c r="O668" s="50">
        <f t="shared" si="133"/>
        <v>-3.2976836875608462</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f t="shared" ref="B670:M670" si="134">AVERAGE(B665:B669)</f>
        <v>0.85866877796495722</v>
      </c>
      <c r="C670" s="110">
        <f t="shared" si="134"/>
        <v>0.71261921329281597</v>
      </c>
      <c r="D670" s="109">
        <f t="shared" si="134"/>
        <v>0.70606431804713454</v>
      </c>
      <c r="E670" s="110">
        <f t="shared" si="134"/>
        <v>0.73527952755655401</v>
      </c>
      <c r="F670" s="109">
        <f t="shared" si="134"/>
        <v>0.49548441100550145</v>
      </c>
      <c r="G670" s="110">
        <f t="shared" si="134"/>
        <v>0.4572248800319354</v>
      </c>
      <c r="H670" s="109">
        <f t="shared" si="134"/>
        <v>0.44619278638325977</v>
      </c>
      <c r="I670" s="110">
        <f t="shared" si="134"/>
        <v>0.45547686466379833</v>
      </c>
      <c r="J670" s="52">
        <f t="shared" si="134"/>
        <v>0.27892468275142129</v>
      </c>
      <c r="K670" s="53">
        <f t="shared" si="134"/>
        <v>0.33457604545935338</v>
      </c>
      <c r="L670" s="52">
        <f t="shared" si="134"/>
        <v>0.45267408626134253</v>
      </c>
      <c r="M670" s="53">
        <f t="shared" si="134"/>
        <v>0.4258708780245713</v>
      </c>
      <c r="N670" s="54">
        <f>AVERAGE(N665:N669)</f>
        <v>-2.2323548987009563</v>
      </c>
      <c r="O670" s="54">
        <f>AVERAGE(O665:O669)</f>
        <v>-2.1763638092806987</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2.3832900000000004E-2</v>
      </c>
      <c r="D672" s="56">
        <f t="shared" ref="D672:N672" si="135">+C$651+C672</f>
        <v>6.3554400000000011E-2</v>
      </c>
      <c r="E672" s="56">
        <f t="shared" si="135"/>
        <v>0.11122020000000002</v>
      </c>
      <c r="F672" s="56">
        <f t="shared" si="135"/>
        <v>0.34522020000000009</v>
      </c>
      <c r="G672" s="56">
        <f t="shared" si="135"/>
        <v>0.53476020000000013</v>
      </c>
      <c r="H672" s="56">
        <f t="shared" si="135"/>
        <v>0.72430020000000017</v>
      </c>
      <c r="I672" s="56">
        <f t="shared" si="135"/>
        <v>0.9388002000000002</v>
      </c>
      <c r="J672" s="56">
        <f t="shared" si="135"/>
        <v>1.2138002000000001</v>
      </c>
      <c r="K672" s="56">
        <f t="shared" si="135"/>
        <v>1.4888002</v>
      </c>
      <c r="L672" s="56">
        <f t="shared" si="135"/>
        <v>1.7088002</v>
      </c>
      <c r="M672" s="56">
        <f t="shared" si="135"/>
        <v>1.9588002</v>
      </c>
      <c r="N672" s="57">
        <f t="shared" si="135"/>
        <v>2.1588001999999999</v>
      </c>
      <c r="O672" s="57">
        <f>+N$651+N672</f>
        <v>2.3588002000000001</v>
      </c>
      <c r="P672" s="31"/>
      <c r="Q672" s="36" t="s">
        <v>74</v>
      </c>
    </row>
    <row r="673" spans="1:17" s="3" customFormat="1" ht="14.25">
      <c r="B673" s="58">
        <f>+B$661+B672</f>
        <v>0.37528298388793085</v>
      </c>
      <c r="C673" s="59">
        <f t="shared" ref="C673:O673" si="136">+C$661+C672</f>
        <v>0.44966857719576864</v>
      </c>
      <c r="D673" s="59">
        <f t="shared" si="136"/>
        <v>1.2556283151205139</v>
      </c>
      <c r="E673" s="59">
        <f t="shared" si="136"/>
        <v>2.1377602273477807</v>
      </c>
      <c r="F673" s="59">
        <f t="shared" si="136"/>
        <v>5.6884256375368683</v>
      </c>
      <c r="G673" s="59">
        <f t="shared" si="136"/>
        <v>6.2081330773233745</v>
      </c>
      <c r="H673" s="59">
        <f t="shared" si="136"/>
        <v>6.8700598678102853</v>
      </c>
      <c r="I673" s="59">
        <f t="shared" si="136"/>
        <v>7.2725617887393437</v>
      </c>
      <c r="J673" s="59">
        <f t="shared" si="136"/>
        <v>7.519500907268899</v>
      </c>
      <c r="K673" s="59">
        <f t="shared" si="136"/>
        <v>8.3043067912692692</v>
      </c>
      <c r="L673" s="59">
        <f t="shared" si="136"/>
        <v>9.0434454047867856</v>
      </c>
      <c r="M673" s="59">
        <f t="shared" si="136"/>
        <v>8.0210381100439641</v>
      </c>
      <c r="N673" s="60">
        <f t="shared" si="136"/>
        <v>7.2633441048974268</v>
      </c>
      <c r="O673" s="60">
        <f t="shared" si="136"/>
        <v>7.8588002000000001</v>
      </c>
      <c r="P673" s="31"/>
      <c r="Q673" s="36" t="s">
        <v>75</v>
      </c>
    </row>
    <row r="674" spans="1:17" s="3" customFormat="1" ht="14.25">
      <c r="B674" s="72"/>
      <c r="I674" s="61"/>
      <c r="J674" s="61"/>
      <c r="K674" s="61"/>
      <c r="L674" s="61"/>
      <c r="M674" s="61"/>
      <c r="N674" s="62"/>
      <c r="O674" s="62">
        <f>+O673/B673-1</f>
        <v>19.940997959947047</v>
      </c>
      <c r="P674" s="31"/>
      <c r="Q674" s="63" t="s">
        <v>76</v>
      </c>
    </row>
    <row r="675" spans="1:17" s="70" customFormat="1" ht="14.25">
      <c r="A675" s="64"/>
      <c r="B675" s="65"/>
      <c r="C675" s="66">
        <f>RATE(C$348-$B$348,,-$B673,C673)</f>
        <v>0.19821200667614391</v>
      </c>
      <c r="D675" s="66">
        <f t="shared" ref="D675:O675" si="137">RATE(D$348-$B$348,,-$B673,D673)</f>
        <v>0.82915754941637954</v>
      </c>
      <c r="E675" s="66">
        <f t="shared" si="137"/>
        <v>0.78593935129165282</v>
      </c>
      <c r="F675" s="66">
        <f t="shared" si="137"/>
        <v>0.9731418274082051</v>
      </c>
      <c r="G675" s="66">
        <f t="shared" si="137"/>
        <v>0.75275182897690729</v>
      </c>
      <c r="H675" s="66">
        <f t="shared" si="137"/>
        <v>0.6234301528805134</v>
      </c>
      <c r="I675" s="66">
        <f t="shared" si="137"/>
        <v>0.52722870453009929</v>
      </c>
      <c r="J675" s="66">
        <f t="shared" si="137"/>
        <v>0.45455037917369723</v>
      </c>
      <c r="K675" s="66">
        <f t="shared" si="137"/>
        <v>0.41071173530956068</v>
      </c>
      <c r="L675" s="66">
        <f t="shared" si="137"/>
        <v>0.37466699241666557</v>
      </c>
      <c r="M675" s="66">
        <f t="shared" si="137"/>
        <v>0.32098360608474336</v>
      </c>
      <c r="N675" s="67">
        <f t="shared" si="137"/>
        <v>0.2800633959176736</v>
      </c>
      <c r="O675" s="67">
        <f t="shared" si="137"/>
        <v>0.26361619295109401</v>
      </c>
      <c r="P675" s="68"/>
      <c r="Q675" s="69" t="s">
        <v>77</v>
      </c>
    </row>
    <row r="676" spans="1:17" s="3" customFormat="1" ht="14.25">
      <c r="B676" s="55"/>
      <c r="C676" s="56"/>
      <c r="D676" s="56">
        <f t="shared" ref="D676:N676" si="138">+C$651+C676</f>
        <v>3.97215E-2</v>
      </c>
      <c r="E676" s="56">
        <f t="shared" si="138"/>
        <v>8.7387300000000001E-2</v>
      </c>
      <c r="F676" s="56">
        <f t="shared" si="138"/>
        <v>0.32138730000000004</v>
      </c>
      <c r="G676" s="56">
        <f t="shared" si="138"/>
        <v>0.51092730000000008</v>
      </c>
      <c r="H676" s="56">
        <f t="shared" si="138"/>
        <v>0.70046730000000013</v>
      </c>
      <c r="I676" s="56">
        <f t="shared" si="138"/>
        <v>0.91496730000000015</v>
      </c>
      <c r="J676" s="56">
        <f t="shared" si="138"/>
        <v>1.1899673000000002</v>
      </c>
      <c r="K676" s="56">
        <f t="shared" si="138"/>
        <v>1.4649673000000001</v>
      </c>
      <c r="L676" s="56">
        <f t="shared" si="138"/>
        <v>1.6849673000000001</v>
      </c>
      <c r="M676" s="56">
        <f t="shared" si="138"/>
        <v>1.9349673000000001</v>
      </c>
      <c r="N676" s="57">
        <f t="shared" si="138"/>
        <v>2.1349673</v>
      </c>
      <c r="O676" s="57">
        <f>+N$651+N676</f>
        <v>2.3349673000000002</v>
      </c>
      <c r="P676" s="31"/>
      <c r="Q676" s="36" t="s">
        <v>74</v>
      </c>
    </row>
    <row r="677" spans="1:17" s="3" customFormat="1" ht="14.25">
      <c r="B677" s="58"/>
      <c r="C677" s="59">
        <f t="shared" ref="C677:O677" si="139">+C$661+C676</f>
        <v>0.42583567719576865</v>
      </c>
      <c r="D677" s="59">
        <f t="shared" si="139"/>
        <v>1.2317954151205137</v>
      </c>
      <c r="E677" s="59">
        <f t="shared" si="139"/>
        <v>2.1139273273477808</v>
      </c>
      <c r="F677" s="59">
        <f t="shared" si="139"/>
        <v>5.6645927375368679</v>
      </c>
      <c r="G677" s="59">
        <f t="shared" si="139"/>
        <v>6.1843001773233741</v>
      </c>
      <c r="H677" s="59">
        <f t="shared" si="139"/>
        <v>6.8462269678102849</v>
      </c>
      <c r="I677" s="59">
        <f t="shared" si="139"/>
        <v>7.2487288887393433</v>
      </c>
      <c r="J677" s="59">
        <f t="shared" si="139"/>
        <v>7.4956680072688995</v>
      </c>
      <c r="K677" s="59">
        <f t="shared" si="139"/>
        <v>8.2804738912692688</v>
      </c>
      <c r="L677" s="59">
        <f t="shared" si="139"/>
        <v>9.0196125047867852</v>
      </c>
      <c r="M677" s="59">
        <f t="shared" si="139"/>
        <v>7.9972052100439637</v>
      </c>
      <c r="N677" s="60">
        <f t="shared" si="139"/>
        <v>7.2395112048974273</v>
      </c>
      <c r="O677" s="60">
        <f t="shared" si="139"/>
        <v>7.8349673000000006</v>
      </c>
      <c r="P677" s="31"/>
      <c r="Q677" s="36" t="s">
        <v>75</v>
      </c>
    </row>
    <row r="678" spans="1:17" s="3" customFormat="1" ht="14.25">
      <c r="B678" s="72"/>
      <c r="I678" s="61"/>
      <c r="J678" s="61"/>
      <c r="K678" s="61"/>
      <c r="L678" s="61"/>
      <c r="M678" s="61"/>
      <c r="N678" s="62"/>
      <c r="O678" s="62">
        <f>+O677/C677-1</f>
        <v>17.399039158943101</v>
      </c>
      <c r="P678" s="31"/>
      <c r="Q678" s="63" t="s">
        <v>76</v>
      </c>
    </row>
    <row r="679" spans="1:17" s="70" customFormat="1" ht="14.25">
      <c r="A679" s="64"/>
      <c r="B679" s="65"/>
      <c r="C679" s="66"/>
      <c r="D679" s="66">
        <f>RATE(D$348-$C$348,,-$C677,D677)</f>
        <v>1.8926543290881257</v>
      </c>
      <c r="E679" s="66">
        <f t="shared" ref="E679:O679" si="140">RATE(E$348-$C$348,,-$C677,E677)</f>
        <v>1.2280452369811707</v>
      </c>
      <c r="F679" s="66">
        <f t="shared" si="140"/>
        <v>1.3694209034909863</v>
      </c>
      <c r="G679" s="66">
        <f t="shared" si="140"/>
        <v>0.95214525397659355</v>
      </c>
      <c r="H679" s="66">
        <f t="shared" si="140"/>
        <v>0.74277711997773699</v>
      </c>
      <c r="I679" s="66">
        <f t="shared" si="140"/>
        <v>0.60387297158469899</v>
      </c>
      <c r="J679" s="66">
        <f t="shared" si="140"/>
        <v>0.50639313675412734</v>
      </c>
      <c r="K679" s="66">
        <f t="shared" si="140"/>
        <v>0.44911096770993825</v>
      </c>
      <c r="L679" s="66">
        <f t="shared" si="140"/>
        <v>0.40387136276600771</v>
      </c>
      <c r="M679" s="66">
        <f t="shared" si="140"/>
        <v>0.34081734548023374</v>
      </c>
      <c r="N679" s="67">
        <f t="shared" si="140"/>
        <v>0.29378065918556123</v>
      </c>
      <c r="O679" s="67">
        <f t="shared" si="140"/>
        <v>0.27467537324064512</v>
      </c>
      <c r="P679" s="68"/>
      <c r="Q679" s="69" t="s">
        <v>77</v>
      </c>
    </row>
    <row r="680" spans="1:17" s="3" customFormat="1" ht="14.25">
      <c r="B680" s="55"/>
      <c r="C680" s="56"/>
      <c r="D680" s="56"/>
      <c r="E680" s="56">
        <f t="shared" ref="E680:N680" si="141">+D$651+D680</f>
        <v>4.7665800000000008E-2</v>
      </c>
      <c r="F680" s="56">
        <f t="shared" si="141"/>
        <v>0.28166580000000008</v>
      </c>
      <c r="G680" s="56">
        <f t="shared" si="141"/>
        <v>0.47120580000000012</v>
      </c>
      <c r="H680" s="56">
        <f t="shared" si="141"/>
        <v>0.66074580000000016</v>
      </c>
      <c r="I680" s="56">
        <f t="shared" si="141"/>
        <v>0.87524580000000018</v>
      </c>
      <c r="J680" s="56">
        <f t="shared" si="141"/>
        <v>1.1502458000000002</v>
      </c>
      <c r="K680" s="56">
        <f t="shared" si="141"/>
        <v>1.4252458000000003</v>
      </c>
      <c r="L680" s="56">
        <f t="shared" si="141"/>
        <v>1.6452458000000003</v>
      </c>
      <c r="M680" s="56">
        <f t="shared" si="141"/>
        <v>1.8952458000000003</v>
      </c>
      <c r="N680" s="57">
        <f t="shared" si="141"/>
        <v>2.0952458000000003</v>
      </c>
      <c r="O680" s="57">
        <f>+N$651+N680</f>
        <v>2.2952458000000004</v>
      </c>
      <c r="P680" s="31"/>
      <c r="Q680" s="36" t="s">
        <v>74</v>
      </c>
    </row>
    <row r="681" spans="1:17" s="3" customFormat="1" ht="14.25">
      <c r="B681" s="58"/>
      <c r="C681" s="59"/>
      <c r="D681" s="59">
        <f t="shared" ref="D681:O681" si="142">+D$661+D680</f>
        <v>1.1920739151205137</v>
      </c>
      <c r="E681" s="59">
        <f t="shared" si="142"/>
        <v>2.0742058273477806</v>
      </c>
      <c r="F681" s="59">
        <f t="shared" si="142"/>
        <v>5.6248712375368681</v>
      </c>
      <c r="G681" s="59">
        <f t="shared" si="142"/>
        <v>6.1445786773233744</v>
      </c>
      <c r="H681" s="59">
        <f t="shared" si="142"/>
        <v>6.8065054678102852</v>
      </c>
      <c r="I681" s="59">
        <f t="shared" si="142"/>
        <v>7.2090073887393435</v>
      </c>
      <c r="J681" s="59">
        <f t="shared" si="142"/>
        <v>7.4559465072688997</v>
      </c>
      <c r="K681" s="59">
        <f t="shared" si="142"/>
        <v>8.2407523912692699</v>
      </c>
      <c r="L681" s="59">
        <f t="shared" si="142"/>
        <v>8.9798910047867864</v>
      </c>
      <c r="M681" s="59">
        <f t="shared" si="142"/>
        <v>7.9574837100439639</v>
      </c>
      <c r="N681" s="60">
        <f t="shared" si="142"/>
        <v>7.1997897048974266</v>
      </c>
      <c r="O681" s="60">
        <f t="shared" si="142"/>
        <v>7.7952458</v>
      </c>
      <c r="P681" s="31"/>
      <c r="Q681" s="36" t="s">
        <v>75</v>
      </c>
    </row>
    <row r="682" spans="1:17" s="3" customFormat="1" ht="14.25">
      <c r="B682" s="72"/>
      <c r="I682" s="61"/>
      <c r="J682" s="61"/>
      <c r="K682" s="61"/>
      <c r="L682" s="61"/>
      <c r="M682" s="61"/>
      <c r="N682" s="62"/>
      <c r="O682" s="62">
        <f>+O681/D681-1</f>
        <v>5.5392302449734698</v>
      </c>
      <c r="P682" s="31"/>
      <c r="Q682" s="63" t="s">
        <v>76</v>
      </c>
    </row>
    <row r="683" spans="1:17" s="70" customFormat="1" ht="14.25">
      <c r="A683" s="64"/>
      <c r="B683" s="65"/>
      <c r="C683" s="66"/>
      <c r="D683" s="66"/>
      <c r="E683" s="66">
        <f>RATE(E$348-$D$348,,-$D681,E681)</f>
        <v>0.73999766376742404</v>
      </c>
      <c r="F683" s="66">
        <f t="shared" ref="F683:O683" si="143">RATE(F$348-$D$348,,-$D681,F681)</f>
        <v>1.172224462309799</v>
      </c>
      <c r="G683" s="66">
        <f t="shared" si="143"/>
        <v>0.72741349538268907</v>
      </c>
      <c r="H683" s="66">
        <f t="shared" si="143"/>
        <v>0.54580694161576793</v>
      </c>
      <c r="I683" s="66">
        <f t="shared" si="143"/>
        <v>0.4332252709960111</v>
      </c>
      <c r="J683" s="66">
        <f t="shared" si="143"/>
        <v>0.35737527181971468</v>
      </c>
      <c r="K683" s="66">
        <f t="shared" si="143"/>
        <v>0.31811090886062887</v>
      </c>
      <c r="L683" s="66">
        <f t="shared" si="143"/>
        <v>0.28712576852276805</v>
      </c>
      <c r="M683" s="66">
        <f t="shared" si="143"/>
        <v>0.23483253523941158</v>
      </c>
      <c r="N683" s="67">
        <f t="shared" si="143"/>
        <v>0.19702070542235658</v>
      </c>
      <c r="O683" s="67">
        <f t="shared" si="143"/>
        <v>0.18614773657005629</v>
      </c>
      <c r="P683" s="68"/>
      <c r="Q683" s="69" t="s">
        <v>77</v>
      </c>
    </row>
    <row r="684" spans="1:17" s="3" customFormat="1" ht="14.25">
      <c r="B684" s="55"/>
      <c r="C684" s="56"/>
      <c r="D684" s="56"/>
      <c r="E684" s="56"/>
      <c r="F684" s="56">
        <f t="shared" ref="F684:N684" si="144">+E$651+E684</f>
        <v>0.23400000000000004</v>
      </c>
      <c r="G684" s="56">
        <f t="shared" si="144"/>
        <v>0.42354000000000003</v>
      </c>
      <c r="H684" s="56">
        <f t="shared" si="144"/>
        <v>0.61308000000000007</v>
      </c>
      <c r="I684" s="56">
        <f t="shared" si="144"/>
        <v>0.82758000000000009</v>
      </c>
      <c r="J684" s="56">
        <f t="shared" si="144"/>
        <v>1.1025800000000001</v>
      </c>
      <c r="K684" s="56">
        <f t="shared" si="144"/>
        <v>1.37758</v>
      </c>
      <c r="L684" s="56">
        <f t="shared" si="144"/>
        <v>1.59758</v>
      </c>
      <c r="M684" s="56">
        <f t="shared" si="144"/>
        <v>1.84758</v>
      </c>
      <c r="N684" s="57">
        <f t="shared" si="144"/>
        <v>2.04758</v>
      </c>
      <c r="O684" s="57">
        <f>+N$651+N684</f>
        <v>2.2475800000000001</v>
      </c>
      <c r="P684" s="31"/>
      <c r="Q684" s="36" t="s">
        <v>74</v>
      </c>
    </row>
    <row r="685" spans="1:17" s="3" customFormat="1" ht="14.25">
      <c r="B685" s="58"/>
      <c r="C685" s="59"/>
      <c r="D685" s="59"/>
      <c r="E685" s="59">
        <f t="shared" ref="E685:O685" si="145">+E$661+E684</f>
        <v>2.0265400273477807</v>
      </c>
      <c r="F685" s="59">
        <f t="shared" si="145"/>
        <v>5.5772054375368683</v>
      </c>
      <c r="G685" s="59">
        <f t="shared" si="145"/>
        <v>6.0969128773233745</v>
      </c>
      <c r="H685" s="59">
        <f t="shared" si="145"/>
        <v>6.7588396678102853</v>
      </c>
      <c r="I685" s="59">
        <f t="shared" si="145"/>
        <v>7.1613415887393437</v>
      </c>
      <c r="J685" s="59">
        <f t="shared" si="145"/>
        <v>7.408280707268899</v>
      </c>
      <c r="K685" s="59">
        <f t="shared" si="145"/>
        <v>8.1930865912692692</v>
      </c>
      <c r="L685" s="59">
        <f t="shared" si="145"/>
        <v>8.9322252047867856</v>
      </c>
      <c r="M685" s="59">
        <f t="shared" si="145"/>
        <v>7.9098179100439632</v>
      </c>
      <c r="N685" s="60">
        <f t="shared" si="145"/>
        <v>7.1521239048974268</v>
      </c>
      <c r="O685" s="60">
        <f t="shared" si="145"/>
        <v>7.7475800000000001</v>
      </c>
      <c r="P685" s="31"/>
      <c r="Q685" s="36" t="s">
        <v>75</v>
      </c>
    </row>
    <row r="686" spans="1:17" s="3" customFormat="1" ht="14.25">
      <c r="B686" s="72"/>
      <c r="I686" s="61"/>
      <c r="J686" s="61"/>
      <c r="K686" s="61"/>
      <c r="L686" s="61"/>
      <c r="M686" s="61"/>
      <c r="N686" s="62"/>
      <c r="O686" s="62">
        <f>+O685/E685-1</f>
        <v>2.8230579684821664</v>
      </c>
      <c r="P686" s="31"/>
      <c r="Q686" s="63" t="s">
        <v>76</v>
      </c>
    </row>
    <row r="687" spans="1:17" s="70" customFormat="1" ht="14.25">
      <c r="A687" s="64"/>
      <c r="B687" s="65"/>
      <c r="C687" s="66"/>
      <c r="D687" s="66"/>
      <c r="E687" s="66"/>
      <c r="F687" s="66">
        <f>RATE(F$348-$E$348,,-$E685,F685)</f>
        <v>1.7520825457545959</v>
      </c>
      <c r="G687" s="66">
        <f t="shared" ref="G687:O687" si="146">RATE(G$348-$E$348,,-$E685,G685)</f>
        <v>0.73451237022318383</v>
      </c>
      <c r="H687" s="66">
        <f t="shared" si="146"/>
        <v>0.49407472655203721</v>
      </c>
      <c r="I687" s="66">
        <f t="shared" si="146"/>
        <v>0.37107054489830327</v>
      </c>
      <c r="J687" s="66">
        <f t="shared" si="146"/>
        <v>0.29596254110611014</v>
      </c>
      <c r="K687" s="66">
        <f t="shared" si="146"/>
        <v>0.26216284983071297</v>
      </c>
      <c r="L687" s="66">
        <f t="shared" si="146"/>
        <v>0.23603056750803311</v>
      </c>
      <c r="M687" s="66">
        <f t="shared" si="146"/>
        <v>0.18556784666124643</v>
      </c>
      <c r="N687" s="67">
        <f t="shared" si="146"/>
        <v>0.15041176884623661</v>
      </c>
      <c r="O687" s="67">
        <f t="shared" si="146"/>
        <v>0.14351295282712814</v>
      </c>
      <c r="P687" s="68"/>
      <c r="Q687" s="69" t="s">
        <v>77</v>
      </c>
    </row>
    <row r="688" spans="1:17" s="3" customFormat="1" ht="14.25">
      <c r="B688" s="55"/>
      <c r="C688" s="56"/>
      <c r="D688" s="56"/>
      <c r="E688" s="56"/>
      <c r="F688" s="56"/>
      <c r="G688" s="56">
        <f t="shared" ref="G688:N688" si="147">+F$651+F688</f>
        <v>0.18954000000000001</v>
      </c>
      <c r="H688" s="56">
        <f t="shared" si="147"/>
        <v>0.37908000000000003</v>
      </c>
      <c r="I688" s="56">
        <f t="shared" si="147"/>
        <v>0.59358</v>
      </c>
      <c r="J688" s="56">
        <f t="shared" si="147"/>
        <v>0.86858000000000002</v>
      </c>
      <c r="K688" s="56">
        <f t="shared" si="147"/>
        <v>1.14358</v>
      </c>
      <c r="L688" s="56">
        <f t="shared" si="147"/>
        <v>1.36358</v>
      </c>
      <c r="M688" s="56">
        <f t="shared" si="147"/>
        <v>1.61358</v>
      </c>
      <c r="N688" s="57">
        <f t="shared" si="147"/>
        <v>1.81358</v>
      </c>
      <c r="O688" s="57">
        <f>+N$651+N688</f>
        <v>2.0135800000000001</v>
      </c>
      <c r="P688" s="31"/>
      <c r="Q688" s="36" t="s">
        <v>74</v>
      </c>
    </row>
    <row r="689" spans="1:17" s="3" customFormat="1" ht="14.25">
      <c r="B689" s="58"/>
      <c r="C689" s="59"/>
      <c r="D689" s="59"/>
      <c r="E689" s="59"/>
      <c r="F689" s="59">
        <f t="shared" ref="F689:O689" si="148">+F$661+F688</f>
        <v>5.3432054375368683</v>
      </c>
      <c r="G689" s="59">
        <f t="shared" si="148"/>
        <v>5.8629128773233745</v>
      </c>
      <c r="H689" s="59">
        <f t="shared" si="148"/>
        <v>6.5248396678102853</v>
      </c>
      <c r="I689" s="59">
        <f t="shared" si="148"/>
        <v>6.9273415887393437</v>
      </c>
      <c r="J689" s="59">
        <f t="shared" si="148"/>
        <v>7.174280707268899</v>
      </c>
      <c r="K689" s="59">
        <f t="shared" si="148"/>
        <v>7.9590865912692692</v>
      </c>
      <c r="L689" s="59">
        <f t="shared" si="148"/>
        <v>8.6982252047867856</v>
      </c>
      <c r="M689" s="59">
        <f t="shared" si="148"/>
        <v>7.6758179100439632</v>
      </c>
      <c r="N689" s="60">
        <f t="shared" si="148"/>
        <v>6.9181239048974268</v>
      </c>
      <c r="O689" s="60">
        <f t="shared" si="148"/>
        <v>7.5135800000000001</v>
      </c>
      <c r="P689" s="31"/>
      <c r="Q689" s="36" t="s">
        <v>75</v>
      </c>
    </row>
    <row r="690" spans="1:17" s="3" customFormat="1" ht="14.25">
      <c r="B690" s="72"/>
      <c r="I690" s="61"/>
      <c r="J690" s="61"/>
      <c r="K690" s="61"/>
      <c r="L690" s="61"/>
      <c r="M690" s="61"/>
      <c r="N690" s="62"/>
      <c r="O690" s="62">
        <f>+O689/F689-1</f>
        <v>0.40619335861876182</v>
      </c>
      <c r="P690" s="31"/>
      <c r="Q690" s="63" t="s">
        <v>76</v>
      </c>
    </row>
    <row r="691" spans="1:17" s="70" customFormat="1" ht="14.25">
      <c r="A691" s="64"/>
      <c r="B691" s="65"/>
      <c r="C691" s="66"/>
      <c r="D691" s="66"/>
      <c r="E691" s="66"/>
      <c r="F691" s="66"/>
      <c r="G691" s="66">
        <f>RATE(G$348-$F$348,,-$F689,G689)</f>
        <v>9.7265105349586392E-2</v>
      </c>
      <c r="H691" s="66">
        <f t="shared" ref="H691:O691" si="149">RATE(H$348-$F$348,,-$F689,H689)</f>
        <v>0.10505523419745583</v>
      </c>
      <c r="I691" s="66">
        <f t="shared" si="149"/>
        <v>9.0406027817522105E-2</v>
      </c>
      <c r="J691" s="66">
        <f t="shared" si="149"/>
        <v>7.6450647210661138E-2</v>
      </c>
      <c r="K691" s="66">
        <f t="shared" si="149"/>
        <v>8.2959639780066943E-2</v>
      </c>
      <c r="L691" s="66">
        <f t="shared" si="149"/>
        <v>8.4604651276222367E-2</v>
      </c>
      <c r="M691" s="66">
        <f t="shared" si="149"/>
        <v>5.3112298169002981E-2</v>
      </c>
      <c r="N691" s="67">
        <f t="shared" si="149"/>
        <v>3.2816834051185004E-2</v>
      </c>
      <c r="O691" s="67">
        <f t="shared" si="149"/>
        <v>3.860270451689897E-2</v>
      </c>
      <c r="P691" s="68"/>
      <c r="Q691" s="69" t="s">
        <v>77</v>
      </c>
    </row>
    <row r="692" spans="1:17" s="3" customFormat="1" ht="14.25">
      <c r="B692" s="55"/>
      <c r="C692" s="56"/>
      <c r="D692" s="56"/>
      <c r="E692" s="56"/>
      <c r="F692" s="56"/>
      <c r="G692" s="56"/>
      <c r="H692" s="56">
        <f t="shared" ref="H692:N692" si="150">+G$651+G692</f>
        <v>0.18954000000000001</v>
      </c>
      <c r="I692" s="56">
        <f t="shared" si="150"/>
        <v>0.40404000000000007</v>
      </c>
      <c r="J692" s="56">
        <f t="shared" si="150"/>
        <v>0.67904000000000009</v>
      </c>
      <c r="K692" s="56">
        <f t="shared" si="150"/>
        <v>0.95404000000000011</v>
      </c>
      <c r="L692" s="56">
        <f t="shared" si="150"/>
        <v>1.1740400000000002</v>
      </c>
      <c r="M692" s="56">
        <f t="shared" si="150"/>
        <v>1.4240400000000002</v>
      </c>
      <c r="N692" s="57">
        <f t="shared" si="150"/>
        <v>1.6240400000000002</v>
      </c>
      <c r="O692" s="57">
        <f>+N$651+N692</f>
        <v>1.8240400000000001</v>
      </c>
      <c r="P692" s="31"/>
      <c r="Q692" s="36" t="s">
        <v>74</v>
      </c>
    </row>
    <row r="693" spans="1:17" s="3" customFormat="1" ht="14.25">
      <c r="B693" s="58"/>
      <c r="C693" s="59"/>
      <c r="D693" s="59"/>
      <c r="E693" s="59"/>
      <c r="F693" s="59"/>
      <c r="G693" s="59">
        <f t="shared" ref="G693:O693" si="151">+G$661+G692</f>
        <v>5.6733728773233745</v>
      </c>
      <c r="H693" s="59">
        <f t="shared" si="151"/>
        <v>6.3352996678102853</v>
      </c>
      <c r="I693" s="59">
        <f t="shared" si="151"/>
        <v>6.7378015887393437</v>
      </c>
      <c r="J693" s="59">
        <f t="shared" si="151"/>
        <v>6.9847407072688998</v>
      </c>
      <c r="K693" s="59">
        <f t="shared" si="151"/>
        <v>7.7695465912692692</v>
      </c>
      <c r="L693" s="59">
        <f t="shared" si="151"/>
        <v>8.5086852047867865</v>
      </c>
      <c r="M693" s="59">
        <f t="shared" si="151"/>
        <v>7.4862779100439631</v>
      </c>
      <c r="N693" s="60">
        <f t="shared" si="151"/>
        <v>6.7285839048974267</v>
      </c>
      <c r="O693" s="60">
        <f t="shared" si="151"/>
        <v>7.3240400000000001</v>
      </c>
      <c r="P693" s="31"/>
      <c r="Q693" s="36" t="s">
        <v>75</v>
      </c>
    </row>
    <row r="694" spans="1:17" s="3" customFormat="1" ht="14.25">
      <c r="B694" s="72"/>
      <c r="I694" s="61"/>
      <c r="J694" s="61"/>
      <c r="K694" s="61"/>
      <c r="L694" s="61"/>
      <c r="M694" s="61"/>
      <c r="N694" s="62"/>
      <c r="O694" s="62">
        <f>+O693/G693-1</f>
        <v>0.29094987379983195</v>
      </c>
      <c r="P694" s="31"/>
      <c r="Q694" s="63" t="s">
        <v>76</v>
      </c>
    </row>
    <row r="695" spans="1:17" s="70" customFormat="1" ht="14.25">
      <c r="A695" s="64"/>
      <c r="B695" s="65"/>
      <c r="C695" s="66"/>
      <c r="D695" s="66"/>
      <c r="E695" s="66"/>
      <c r="F695" s="66"/>
      <c r="G695" s="66"/>
      <c r="H695" s="66">
        <f>RATE(H$348-$G$348,,-$G693,H693)</f>
        <v>0.11667253409918635</v>
      </c>
      <c r="I695" s="66">
        <f t="shared" ref="I695:O695" si="152">RATE(I$348-$G$348,,-$G693,I693)</f>
        <v>8.9779025367713428E-2</v>
      </c>
      <c r="J695" s="66">
        <f t="shared" si="152"/>
        <v>7.1773431056270764E-2</v>
      </c>
      <c r="K695" s="66">
        <f t="shared" si="152"/>
        <v>8.1779100499529328E-2</v>
      </c>
      <c r="L695" s="66">
        <f t="shared" si="152"/>
        <v>8.4436747210353227E-2</v>
      </c>
      <c r="M695" s="66">
        <f t="shared" si="152"/>
        <v>4.7299194518506726E-2</v>
      </c>
      <c r="N695" s="67">
        <f t="shared" si="152"/>
        <v>2.4668043593358745E-2</v>
      </c>
      <c r="O695" s="67">
        <f t="shared" si="152"/>
        <v>3.2437266801329086E-2</v>
      </c>
      <c r="P695" s="68"/>
      <c r="Q695" s="69" t="s">
        <v>77</v>
      </c>
    </row>
    <row r="696" spans="1:17" s="3" customFormat="1" ht="14.25">
      <c r="B696" s="55"/>
      <c r="C696" s="56"/>
      <c r="D696" s="56"/>
      <c r="E696" s="56"/>
      <c r="F696" s="56"/>
      <c r="G696" s="56"/>
      <c r="H696" s="56"/>
      <c r="I696" s="56">
        <f t="shared" ref="I696:N696" si="153">+H$651+H696</f>
        <v>0.21450000000000002</v>
      </c>
      <c r="J696" s="56">
        <f t="shared" si="153"/>
        <v>0.48950000000000005</v>
      </c>
      <c r="K696" s="56">
        <f t="shared" si="153"/>
        <v>0.76450000000000007</v>
      </c>
      <c r="L696" s="56">
        <f t="shared" si="153"/>
        <v>0.98450000000000015</v>
      </c>
      <c r="M696" s="56">
        <f t="shared" si="153"/>
        <v>1.2345000000000002</v>
      </c>
      <c r="N696" s="57">
        <f t="shared" si="153"/>
        <v>1.4345000000000001</v>
      </c>
      <c r="O696" s="57">
        <f>+N$651+N696</f>
        <v>1.6345000000000001</v>
      </c>
      <c r="P696" s="31"/>
      <c r="Q696" s="36" t="s">
        <v>74</v>
      </c>
    </row>
    <row r="697" spans="1:17" s="3" customFormat="1" ht="14.25">
      <c r="B697" s="58"/>
      <c r="C697" s="59"/>
      <c r="D697" s="59"/>
      <c r="E697" s="59"/>
      <c r="F697" s="59"/>
      <c r="G697" s="59"/>
      <c r="H697" s="59">
        <f t="shared" ref="H697:O697" si="154">+H$661+H696</f>
        <v>6.1457596678102853</v>
      </c>
      <c r="I697" s="59">
        <f t="shared" si="154"/>
        <v>6.5482615887393436</v>
      </c>
      <c r="J697" s="59">
        <f t="shared" si="154"/>
        <v>6.7952007072688989</v>
      </c>
      <c r="K697" s="59">
        <f t="shared" si="154"/>
        <v>7.5800065912692691</v>
      </c>
      <c r="L697" s="59">
        <f t="shared" si="154"/>
        <v>8.3191452047867855</v>
      </c>
      <c r="M697" s="59">
        <f t="shared" si="154"/>
        <v>7.296737910043964</v>
      </c>
      <c r="N697" s="60">
        <f t="shared" si="154"/>
        <v>6.5390439048974267</v>
      </c>
      <c r="O697" s="60">
        <f t="shared" si="154"/>
        <v>7.1345000000000001</v>
      </c>
      <c r="P697" s="31"/>
      <c r="Q697" s="36" t="s">
        <v>75</v>
      </c>
    </row>
    <row r="698" spans="1:17" s="3" customFormat="1" ht="14.25">
      <c r="B698" s="72"/>
      <c r="I698" s="61"/>
      <c r="J698" s="61"/>
      <c r="K698" s="61"/>
      <c r="L698" s="61"/>
      <c r="M698" s="61"/>
      <c r="N698" s="62"/>
      <c r="O698" s="62">
        <f>+O697/H697-1</f>
        <v>0.16088171123391803</v>
      </c>
      <c r="P698" s="31"/>
      <c r="Q698" s="63" t="s">
        <v>76</v>
      </c>
    </row>
    <row r="699" spans="1:17" s="70" customFormat="1" ht="14.25">
      <c r="A699" s="64"/>
      <c r="B699" s="65"/>
      <c r="C699" s="66"/>
      <c r="D699" s="66"/>
      <c r="E699" s="66"/>
      <c r="F699" s="66"/>
      <c r="G699" s="66"/>
      <c r="H699" s="66"/>
      <c r="I699" s="66">
        <f t="shared" ref="I699:O699" si="155">RATE(I$348-$H$348,,-$H697,I697)</f>
        <v>6.5492622992930807E-2</v>
      </c>
      <c r="J699" s="66">
        <f t="shared" si="155"/>
        <v>5.1509880589213838E-2</v>
      </c>
      <c r="K699" s="66">
        <f t="shared" si="155"/>
        <v>7.2419420614400626E-2</v>
      </c>
      <c r="L699" s="66">
        <f t="shared" si="155"/>
        <v>7.8638165576657759E-2</v>
      </c>
      <c r="M699" s="66">
        <f t="shared" si="155"/>
        <v>3.492918647115676E-2</v>
      </c>
      <c r="N699" s="67">
        <f t="shared" si="155"/>
        <v>1.0391723416388421E-2</v>
      </c>
      <c r="O699" s="67">
        <f t="shared" si="155"/>
        <v>2.1540111495991644E-2</v>
      </c>
      <c r="P699" s="68"/>
      <c r="Q699" s="69" t="s">
        <v>77</v>
      </c>
    </row>
    <row r="700" spans="1:17" s="3" customFormat="1" ht="14.25">
      <c r="B700" s="55"/>
      <c r="C700" s="56"/>
      <c r="D700" s="56"/>
      <c r="E700" s="56"/>
      <c r="F700" s="56"/>
      <c r="G700" s="56"/>
      <c r="H700" s="56"/>
      <c r="I700" s="56"/>
      <c r="J700" s="56">
        <f t="shared" ref="J700:N700" si="156">+I$651+I700</f>
        <v>0.27500000000000002</v>
      </c>
      <c r="K700" s="56">
        <f t="shared" si="156"/>
        <v>0.55000000000000004</v>
      </c>
      <c r="L700" s="56">
        <f t="shared" si="156"/>
        <v>0.77</v>
      </c>
      <c r="M700" s="56">
        <f t="shared" si="156"/>
        <v>1.02</v>
      </c>
      <c r="N700" s="57">
        <f t="shared" si="156"/>
        <v>1.22</v>
      </c>
      <c r="O700" s="57">
        <f>+N$651+N700</f>
        <v>1.42</v>
      </c>
      <c r="P700" s="31"/>
      <c r="Q700" s="36" t="s">
        <v>74</v>
      </c>
    </row>
    <row r="701" spans="1:17" s="3" customFormat="1" ht="14.25">
      <c r="B701" s="58"/>
      <c r="C701" s="59"/>
      <c r="D701" s="59"/>
      <c r="E701" s="59"/>
      <c r="F701" s="59"/>
      <c r="G701" s="59"/>
      <c r="H701" s="59"/>
      <c r="I701" s="59">
        <f t="shared" ref="I701:O701" si="157">+I$661+I700</f>
        <v>6.3337615887393435</v>
      </c>
      <c r="J701" s="59">
        <f t="shared" si="157"/>
        <v>6.5807007072688997</v>
      </c>
      <c r="K701" s="59">
        <f t="shared" si="157"/>
        <v>7.365506591269269</v>
      </c>
      <c r="L701" s="59">
        <f t="shared" si="157"/>
        <v>8.1046452047867863</v>
      </c>
      <c r="M701" s="59">
        <f t="shared" si="157"/>
        <v>7.082237910043963</v>
      </c>
      <c r="N701" s="60">
        <f t="shared" si="157"/>
        <v>6.3245439048974266</v>
      </c>
      <c r="O701" s="60">
        <f t="shared" si="157"/>
        <v>6.92</v>
      </c>
      <c r="P701" s="31"/>
      <c r="Q701" s="36" t="s">
        <v>75</v>
      </c>
    </row>
    <row r="702" spans="1:17" s="3" customFormat="1" ht="14.25">
      <c r="B702" s="72"/>
      <c r="I702" s="61"/>
      <c r="J702" s="61"/>
      <c r="K702" s="61"/>
      <c r="L702" s="61"/>
      <c r="M702" s="61"/>
      <c r="N702" s="62"/>
      <c r="O702" s="62">
        <f>+O701/I701-1</f>
        <v>9.2557700988132652E-2</v>
      </c>
      <c r="P702" s="31"/>
      <c r="Q702" s="63" t="s">
        <v>76</v>
      </c>
    </row>
    <row r="703" spans="1:17" s="70" customFormat="1" ht="14.25">
      <c r="A703" s="64"/>
      <c r="B703" s="65"/>
      <c r="C703" s="66"/>
      <c r="D703" s="66"/>
      <c r="E703" s="66"/>
      <c r="F703" s="66"/>
      <c r="G703" s="66"/>
      <c r="H703" s="66"/>
      <c r="I703" s="66"/>
      <c r="J703" s="66">
        <f t="shared" ref="J703:O703" si="158">RATE(J$348-$I$348,,-$I701,J701)</f>
        <v>3.898775081281608E-2</v>
      </c>
      <c r="K703" s="66">
        <f t="shared" si="158"/>
        <v>7.8376599684508941E-2</v>
      </c>
      <c r="L703" s="66">
        <f t="shared" si="158"/>
        <v>8.5652321126893735E-2</v>
      </c>
      <c r="M703" s="66">
        <f t="shared" si="158"/>
        <v>2.8317436581210359E-2</v>
      </c>
      <c r="N703" s="67">
        <f t="shared" si="158"/>
        <v>-2.9123465714809015E-4</v>
      </c>
      <c r="O703" s="67">
        <f t="shared" si="158"/>
        <v>1.4862948251614367E-2</v>
      </c>
      <c r="P703" s="68"/>
      <c r="Q703" s="69" t="s">
        <v>77</v>
      </c>
    </row>
    <row r="704" spans="1:17" s="3" customFormat="1" ht="14.25">
      <c r="B704" s="55"/>
      <c r="C704" s="56"/>
      <c r="D704" s="56"/>
      <c r="E704" s="56"/>
      <c r="F704" s="56"/>
      <c r="G704" s="56"/>
      <c r="H704" s="56"/>
      <c r="I704" s="56"/>
      <c r="J704" s="56"/>
      <c r="K704" s="56">
        <f>+J$651+J704</f>
        <v>0.27500000000000002</v>
      </c>
      <c r="L704" s="56">
        <f>+K$651+K704</f>
        <v>0.49500000000000005</v>
      </c>
      <c r="M704" s="56">
        <f>+L$651+L704</f>
        <v>0.74500000000000011</v>
      </c>
      <c r="N704" s="57">
        <f>+M$651+M704</f>
        <v>0.94500000000000006</v>
      </c>
      <c r="O704" s="57">
        <f>+N$651+N704</f>
        <v>1.145</v>
      </c>
      <c r="P704" s="31"/>
      <c r="Q704" s="36" t="s">
        <v>74</v>
      </c>
    </row>
    <row r="705" spans="1:17" s="3" customFormat="1" ht="14.25">
      <c r="B705" s="58"/>
      <c r="C705" s="59"/>
      <c r="D705" s="59"/>
      <c r="E705" s="59"/>
      <c r="F705" s="59"/>
      <c r="G705" s="59"/>
      <c r="H705" s="59"/>
      <c r="I705" s="59"/>
      <c r="J705" s="59">
        <f t="shared" ref="J705:O705" si="159">+J$661+J704</f>
        <v>6.3057007072688993</v>
      </c>
      <c r="K705" s="59">
        <f t="shared" si="159"/>
        <v>7.0905065912692695</v>
      </c>
      <c r="L705" s="59">
        <f t="shared" si="159"/>
        <v>7.8296452047867859</v>
      </c>
      <c r="M705" s="59">
        <f t="shared" si="159"/>
        <v>6.8072379100439635</v>
      </c>
      <c r="N705" s="60">
        <f t="shared" si="159"/>
        <v>6.0495439048974271</v>
      </c>
      <c r="O705" s="60">
        <f t="shared" si="159"/>
        <v>6.6449999999999996</v>
      </c>
      <c r="P705" s="31"/>
      <c r="Q705" s="36" t="s">
        <v>75</v>
      </c>
    </row>
    <row r="706" spans="1:17" s="3" customFormat="1" ht="14.25">
      <c r="B706" s="72"/>
      <c r="I706" s="61"/>
      <c r="J706" s="61"/>
      <c r="K706" s="61"/>
      <c r="L706" s="61"/>
      <c r="M706" s="61"/>
      <c r="N706" s="62"/>
      <c r="O706" s="62">
        <f>+O705/J705-1</f>
        <v>5.380834081452246E-2</v>
      </c>
      <c r="P706" s="31"/>
      <c r="Q706" s="63" t="s">
        <v>76</v>
      </c>
    </row>
    <row r="707" spans="1:17" s="70" customFormat="1" ht="14.25">
      <c r="A707" s="64"/>
      <c r="B707" s="65"/>
      <c r="C707" s="66"/>
      <c r="D707" s="66"/>
      <c r="E707" s="66"/>
      <c r="F707" s="66"/>
      <c r="G707" s="66"/>
      <c r="H707" s="66"/>
      <c r="I707" s="66"/>
      <c r="J707" s="66"/>
      <c r="K707" s="66">
        <f>RATE(K$348-$J$348,,-$J705,K705)</f>
        <v>0.12445974213392091</v>
      </c>
      <c r="L707" s="66">
        <f>RATE(L$348-$J$348,,-$J705,L705)</f>
        <v>0.11430573204706664</v>
      </c>
      <c r="M707" s="66">
        <f>RATE(M$348-$J$348,,-$J705,M705)</f>
        <v>2.5838966885937422E-2</v>
      </c>
      <c r="N707" s="67">
        <f>RATE(N$348-$J$348,,-$J705,N705)</f>
        <v>-1.0314243787734318E-2</v>
      </c>
      <c r="O707" s="67">
        <f>RATE(O$348-$J$348,,-$J705,O705)</f>
        <v>1.0537248614271232E-2</v>
      </c>
      <c r="P707" s="68"/>
      <c r="Q707" s="69" t="s">
        <v>77</v>
      </c>
    </row>
    <row r="708" spans="1:17" s="3" customFormat="1" ht="14.25">
      <c r="B708" s="73"/>
      <c r="C708" s="74"/>
      <c r="D708" s="74"/>
      <c r="E708" s="74"/>
      <c r="F708" s="74"/>
      <c r="G708" s="74"/>
      <c r="H708" s="74"/>
      <c r="I708" s="74"/>
      <c r="J708" s="74"/>
      <c r="K708" s="74"/>
      <c r="L708" s="74">
        <f>+K$651+K708</f>
        <v>0.22000000000000003</v>
      </c>
      <c r="M708" s="74">
        <f>+L$651+L708</f>
        <v>0.47000000000000003</v>
      </c>
      <c r="N708" s="75">
        <f>+M$651+M708</f>
        <v>0.67</v>
      </c>
      <c r="O708" s="75">
        <f>+N$651+N708</f>
        <v>0.87000000000000011</v>
      </c>
      <c r="P708" s="31"/>
      <c r="Q708" s="36" t="s">
        <v>74</v>
      </c>
    </row>
    <row r="709" spans="1:17" s="3" customFormat="1" ht="14.25">
      <c r="B709" s="76"/>
      <c r="C709" s="77"/>
      <c r="D709" s="77"/>
      <c r="E709" s="77"/>
      <c r="F709" s="77"/>
      <c r="G709" s="77"/>
      <c r="H709" s="77"/>
      <c r="I709" s="77"/>
      <c r="J709" s="77"/>
      <c r="K709" s="77">
        <f>+K$661+K708</f>
        <v>6.8155065912692692</v>
      </c>
      <c r="L709" s="77">
        <f>+L$661+L708</f>
        <v>7.5546452047867856</v>
      </c>
      <c r="M709" s="77">
        <f>+M$661+M708</f>
        <v>6.5322379100439631</v>
      </c>
      <c r="N709" s="78">
        <f>+N$661+N708</f>
        <v>5.7745439048974267</v>
      </c>
      <c r="O709" s="78">
        <f>+O$661+O708</f>
        <v>6.37</v>
      </c>
      <c r="P709" s="31"/>
      <c r="Q709" s="36" t="s">
        <v>75</v>
      </c>
    </row>
    <row r="710" spans="1:17" s="3" customFormat="1" ht="14.25">
      <c r="B710" s="72"/>
      <c r="I710" s="61"/>
      <c r="J710" s="61"/>
      <c r="K710" s="61"/>
      <c r="L710" s="61"/>
      <c r="M710" s="61"/>
      <c r="N710" s="62"/>
      <c r="O710" s="62">
        <f>+O709/K709-1</f>
        <v>-6.536661439664182E-2</v>
      </c>
      <c r="P710" s="31"/>
      <c r="Q710" s="63" t="s">
        <v>76</v>
      </c>
    </row>
    <row r="711" spans="1:17" s="70" customFormat="1" ht="14.25">
      <c r="A711" s="64"/>
      <c r="B711" s="65"/>
      <c r="C711" s="66"/>
      <c r="D711" s="66"/>
      <c r="E711" s="66"/>
      <c r="F711" s="66"/>
      <c r="G711" s="66"/>
      <c r="H711" s="66"/>
      <c r="I711" s="66"/>
      <c r="J711" s="66"/>
      <c r="K711" s="66"/>
      <c r="L711" s="66">
        <f>RATE(L$348-$K$348,,-$K709,L709)</f>
        <v>0.10844954863140481</v>
      </c>
      <c r="M711" s="66">
        <f>RATE(M$348-$K$348,,-$K709,M709)</f>
        <v>-2.1001726731374258E-2</v>
      </c>
      <c r="N711" s="67">
        <f>RATE(N$348-$K$348,,-$K709,N709)</f>
        <v>-5.3748643283034456E-2</v>
      </c>
      <c r="O711" s="67">
        <f>RATE(O$348-$K$348,,-$K709,O709)</f>
        <v>-1.6758224080799605E-2</v>
      </c>
      <c r="P711" s="68"/>
      <c r="Q711" s="69" t="s">
        <v>77</v>
      </c>
    </row>
    <row r="712" spans="1:17" s="3" customFormat="1" ht="14.25">
      <c r="B712" s="73"/>
      <c r="C712" s="74"/>
      <c r="D712" s="74"/>
      <c r="E712" s="74"/>
      <c r="F712" s="74"/>
      <c r="G712" s="74"/>
      <c r="H712" s="74"/>
      <c r="I712" s="74"/>
      <c r="J712" s="74"/>
      <c r="K712" s="74"/>
      <c r="L712" s="74"/>
      <c r="M712" s="74">
        <f>+L$651+L712</f>
        <v>0.25</v>
      </c>
      <c r="N712" s="75">
        <f>+M$651+M712</f>
        <v>0.45</v>
      </c>
      <c r="O712" s="75">
        <f>+N$651+N712</f>
        <v>0.65</v>
      </c>
      <c r="P712" s="31"/>
      <c r="Q712" s="36" t="s">
        <v>74</v>
      </c>
    </row>
    <row r="713" spans="1:17" s="3" customFormat="1" ht="14.25">
      <c r="B713" s="76"/>
      <c r="C713" s="77"/>
      <c r="D713" s="77"/>
      <c r="E713" s="77"/>
      <c r="F713" s="77"/>
      <c r="G713" s="77"/>
      <c r="H713" s="77"/>
      <c r="I713" s="77"/>
      <c r="J713" s="77"/>
      <c r="K713" s="77"/>
      <c r="L713" s="77">
        <f>+L$661+L712</f>
        <v>7.3346452047867858</v>
      </c>
      <c r="M713" s="77">
        <f>+M$661+M712</f>
        <v>6.3122379100439634</v>
      </c>
      <c r="N713" s="78">
        <f>+N$661+N712</f>
        <v>5.554543904897427</v>
      </c>
      <c r="O713" s="78">
        <f>+O$661+O712</f>
        <v>6.15</v>
      </c>
      <c r="P713" s="31"/>
      <c r="Q713" s="36" t="s">
        <v>75</v>
      </c>
    </row>
    <row r="714" spans="1:17" s="3" customFormat="1" ht="14.25">
      <c r="B714" s="72"/>
      <c r="I714" s="61"/>
      <c r="J714" s="61"/>
      <c r="K714" s="61"/>
      <c r="L714" s="61"/>
      <c r="M714" s="61"/>
      <c r="N714" s="62"/>
      <c r="O714" s="62">
        <f>+O713/L713-1</f>
        <v>-0.16151363449913769</v>
      </c>
      <c r="P714" s="31"/>
      <c r="Q714" s="63" t="s">
        <v>76</v>
      </c>
    </row>
    <row r="715" spans="1:17" s="70" customFormat="1" ht="14.25">
      <c r="A715" s="64"/>
      <c r="B715" s="65"/>
      <c r="C715" s="66"/>
      <c r="D715" s="66"/>
      <c r="E715" s="66"/>
      <c r="F715" s="66"/>
      <c r="G715" s="66"/>
      <c r="H715" s="66"/>
      <c r="I715" s="66"/>
      <c r="J715" s="66"/>
      <c r="K715" s="66"/>
      <c r="L715" s="66"/>
      <c r="M715" s="66">
        <f>RATE(M$348-$L$348,,-$L713,M713)</f>
        <v>-0.13939424010251683</v>
      </c>
      <c r="N715" s="67">
        <f>RATE(N$348-$L$348,,-$L713,N713)</f>
        <v>-0.12976880645488387</v>
      </c>
      <c r="O715" s="67">
        <f>RATE(O$348-$L$348,,-$L713,O713)</f>
        <v>-5.702827995369282E-2</v>
      </c>
      <c r="P715" s="68"/>
      <c r="Q715" s="69" t="s">
        <v>77</v>
      </c>
    </row>
    <row r="716" spans="1:17" s="3" customFormat="1" ht="14.25">
      <c r="B716" s="73"/>
      <c r="C716" s="74"/>
      <c r="D716" s="74"/>
      <c r="E716" s="74"/>
      <c r="F716" s="74"/>
      <c r="G716" s="74"/>
      <c r="H716" s="74"/>
      <c r="I716" s="74"/>
      <c r="J716" s="74"/>
      <c r="K716" s="74"/>
      <c r="L716" s="74"/>
      <c r="M716" s="74"/>
      <c r="N716" s="75">
        <f>+M$651+M716</f>
        <v>0.2</v>
      </c>
      <c r="O716" s="75">
        <f>+N$651+N716</f>
        <v>0.4</v>
      </c>
      <c r="P716" s="31"/>
      <c r="Q716" s="36" t="s">
        <v>74</v>
      </c>
    </row>
    <row r="717" spans="1:17" s="3" customFormat="1" ht="14.25">
      <c r="B717" s="76"/>
      <c r="C717" s="77"/>
      <c r="D717" s="77"/>
      <c r="E717" s="77"/>
      <c r="F717" s="77"/>
      <c r="G717" s="77"/>
      <c r="H717" s="77"/>
      <c r="I717" s="77"/>
      <c r="J717" s="77"/>
      <c r="K717" s="77"/>
      <c r="L717" s="77"/>
      <c r="M717" s="77">
        <f>+M$661+M716</f>
        <v>6.0622379100439634</v>
      </c>
      <c r="N717" s="78">
        <f>+N$661+N716</f>
        <v>5.304543904897427</v>
      </c>
      <c r="O717" s="78">
        <f>+O$661+O716</f>
        <v>5.9</v>
      </c>
      <c r="P717" s="31"/>
      <c r="Q717" s="36" t="s">
        <v>75</v>
      </c>
    </row>
    <row r="718" spans="1:17" s="3" customFormat="1" ht="14.25">
      <c r="B718" s="72"/>
      <c r="I718" s="61"/>
      <c r="J718" s="61"/>
      <c r="K718" s="61"/>
      <c r="L718" s="61"/>
      <c r="M718" s="61"/>
      <c r="N718" s="62"/>
      <c r="O718" s="62">
        <f>+O717/M717-1</f>
        <v>-2.6762049337451077E-2</v>
      </c>
      <c r="P718" s="31"/>
      <c r="Q718" s="63" t="s">
        <v>76</v>
      </c>
    </row>
    <row r="719" spans="1:17" s="70" customFormat="1" ht="14.25">
      <c r="A719" s="64"/>
      <c r="B719" s="65"/>
      <c r="C719" s="66"/>
      <c r="D719" s="66"/>
      <c r="E719" s="66"/>
      <c r="F719" s="66"/>
      <c r="G719" s="66"/>
      <c r="H719" s="66"/>
      <c r="I719" s="66"/>
      <c r="J719" s="66"/>
      <c r="K719" s="66"/>
      <c r="L719" s="66"/>
      <c r="M719" s="66"/>
      <c r="N719" s="67">
        <f>RATE(N$348-$M$348,,-$M717,N717)</f>
        <v>-0.12498585776239209</v>
      </c>
      <c r="O719" s="67">
        <f>RATE(O$348-$M$348,,-$M717,O717)</f>
        <v>-1.347176894801983E-2</v>
      </c>
      <c r="P719" s="68"/>
      <c r="Q719" s="69" t="s">
        <v>77</v>
      </c>
    </row>
    <row r="720" spans="1:17" s="3" customFormat="1" ht="14.25">
      <c r="B720" s="73"/>
      <c r="C720" s="74"/>
      <c r="D720" s="74"/>
      <c r="E720" s="74"/>
      <c r="F720" s="74"/>
      <c r="G720" s="74"/>
      <c r="H720" s="74"/>
      <c r="I720" s="74"/>
      <c r="J720" s="74"/>
      <c r="K720" s="74"/>
      <c r="L720" s="74"/>
      <c r="M720" s="74"/>
      <c r="N720" s="75"/>
      <c r="O720" s="75">
        <f>+N$651+N720</f>
        <v>0.2</v>
      </c>
      <c r="P720" s="31"/>
      <c r="Q720" s="36" t="s">
        <v>74</v>
      </c>
    </row>
    <row r="721" spans="1:17" s="3" customFormat="1" ht="14.25">
      <c r="B721" s="76"/>
      <c r="C721" s="77"/>
      <c r="D721" s="77"/>
      <c r="E721" s="77"/>
      <c r="F721" s="77"/>
      <c r="G721" s="77"/>
      <c r="H721" s="77"/>
      <c r="I721" s="77"/>
      <c r="J721" s="77"/>
      <c r="K721" s="77"/>
      <c r="L721" s="77"/>
      <c r="M721" s="77"/>
      <c r="N721" s="78">
        <f>+N$661+N720</f>
        <v>5.1045439048974268</v>
      </c>
      <c r="O721" s="78">
        <f>+O$661+O720</f>
        <v>5.7</v>
      </c>
      <c r="P721" s="31"/>
      <c r="Q721" s="36" t="s">
        <v>75</v>
      </c>
    </row>
    <row r="722" spans="1:17" s="3" customFormat="1" ht="14.25">
      <c r="B722" s="72"/>
      <c r="I722" s="61"/>
      <c r="J722" s="61"/>
      <c r="K722" s="61"/>
      <c r="L722" s="61"/>
      <c r="M722" s="61"/>
      <c r="N722" s="62"/>
      <c r="O722" s="62">
        <f>+O721/N721-1</f>
        <v>0.11665216446297544</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0.11665216446297537</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891" priority="1192" operator="lessThan">
      <formula>0</formula>
    </cfRule>
  </conditionalFormatting>
  <conditionalFormatting sqref="P583">
    <cfRule type="cellIs" dxfId="7890" priority="1187" operator="lessThan">
      <formula>0</formula>
    </cfRule>
  </conditionalFormatting>
  <conditionalFormatting sqref="B348:N348">
    <cfRule type="cellIs" dxfId="7889" priority="1186" operator="lessThan">
      <formula>0</formula>
    </cfRule>
  </conditionalFormatting>
  <conditionalFormatting sqref="P514:P515">
    <cfRule type="cellIs" dxfId="7888" priority="1188" operator="lessThan">
      <formula>0</formula>
    </cfRule>
  </conditionalFormatting>
  <conditionalFormatting sqref="P523 Q529 Q539:Q545">
    <cfRule type="cellIs" dxfId="7887" priority="1189" operator="lessThan">
      <formula>0</formula>
    </cfRule>
  </conditionalFormatting>
  <conditionalFormatting sqref="P531">
    <cfRule type="cellIs" dxfId="7886" priority="1190" operator="lessThan">
      <formula>0</formula>
    </cfRule>
  </conditionalFormatting>
  <conditionalFormatting sqref="P562">
    <cfRule type="cellIs" dxfId="7885" priority="1191" operator="lessThan">
      <formula>0</formula>
    </cfRule>
  </conditionalFormatting>
  <conditionalFormatting sqref="B348:N348">
    <cfRule type="cellIs" dxfId="7884" priority="1185" operator="lessThan">
      <formula>0</formula>
    </cfRule>
  </conditionalFormatting>
  <conditionalFormatting sqref="Q588">
    <cfRule type="cellIs" dxfId="7883" priority="1170" operator="lessThan">
      <formula>0</formula>
    </cfRule>
  </conditionalFormatting>
  <conditionalFormatting sqref="Q499:Q502">
    <cfRule type="cellIs" dxfId="7882" priority="1184" operator="lessThan">
      <formula>0</formula>
    </cfRule>
  </conditionalFormatting>
  <conditionalFormatting sqref="Q503">
    <cfRule type="cellIs" dxfId="7881" priority="1183" operator="lessThan">
      <formula>0</formula>
    </cfRule>
  </conditionalFormatting>
  <conditionalFormatting sqref="Q503">
    <cfRule type="cellIs" dxfId="7880" priority="1182" operator="lessThan">
      <formula>0</formula>
    </cfRule>
  </conditionalFormatting>
  <conditionalFormatting sqref="B514">
    <cfRule type="cellIs" dxfId="7879" priority="1180" operator="lessThan">
      <formula>0</formula>
    </cfRule>
  </conditionalFormatting>
  <conditionalFormatting sqref="B531">
    <cfRule type="cellIs" dxfId="7878" priority="1179" operator="lessThan">
      <formula>0</formula>
    </cfRule>
  </conditionalFormatting>
  <conditionalFormatting sqref="Q520">
    <cfRule type="cellIs" dxfId="7877" priority="1178" operator="lessThan">
      <formula>0</formula>
    </cfRule>
  </conditionalFormatting>
  <conditionalFormatting sqref="Q520">
    <cfRule type="cellIs" dxfId="7876" priority="1177" operator="lessThan">
      <formula>0</formula>
    </cfRule>
  </conditionalFormatting>
  <conditionalFormatting sqref="Q567">
    <cfRule type="cellIs" dxfId="7875" priority="1172" operator="lessThan">
      <formula>0</formula>
    </cfRule>
  </conditionalFormatting>
  <conditionalFormatting sqref="B523 B515">
    <cfRule type="cellIs" dxfId="7874" priority="1181" operator="lessThan">
      <formula>0</formula>
    </cfRule>
  </conditionalFormatting>
  <conditionalFormatting sqref="Q528">
    <cfRule type="cellIs" dxfId="7873" priority="1175" operator="lessThan">
      <formula>0</formula>
    </cfRule>
  </conditionalFormatting>
  <conditionalFormatting sqref="Q536">
    <cfRule type="cellIs" dxfId="7872" priority="1174" operator="lessThan">
      <formula>0</formula>
    </cfRule>
  </conditionalFormatting>
  <conditionalFormatting sqref="Q536">
    <cfRule type="cellIs" dxfId="7871" priority="1173" operator="lessThan">
      <formula>0</formula>
    </cfRule>
  </conditionalFormatting>
  <conditionalFormatting sqref="P539">
    <cfRule type="cellIs" dxfId="7870" priority="1161" operator="lessThan">
      <formula>0</formula>
    </cfRule>
  </conditionalFormatting>
  <conditionalFormatting sqref="Q528">
    <cfRule type="cellIs" dxfId="7869" priority="1176" operator="lessThan">
      <formula>0</formula>
    </cfRule>
  </conditionalFormatting>
  <conditionalFormatting sqref="Q567">
    <cfRule type="cellIs" dxfId="7868" priority="1171" operator="lessThan">
      <formula>0</formula>
    </cfRule>
  </conditionalFormatting>
  <conditionalFormatting sqref="P584:P587">
    <cfRule type="cellIs" dxfId="7867" priority="1163" operator="lessThan">
      <formula>0</formula>
    </cfRule>
  </conditionalFormatting>
  <conditionalFormatting sqref="P563:P566">
    <cfRule type="cellIs" dxfId="7866" priority="1164" operator="lessThan">
      <formula>0</formula>
    </cfRule>
  </conditionalFormatting>
  <conditionalFormatting sqref="Q366">
    <cfRule type="cellIs" dxfId="7865" priority="1126" operator="lessThan">
      <formula>0</formula>
    </cfRule>
  </conditionalFormatting>
  <conditionalFormatting sqref="Q588">
    <cfRule type="cellIs" dxfId="7864" priority="1169" operator="lessThan">
      <formula>0</formula>
    </cfRule>
  </conditionalFormatting>
  <conditionalFormatting sqref="Q544">
    <cfRule type="cellIs" dxfId="7863" priority="1160" operator="lessThan">
      <formula>0</formula>
    </cfRule>
  </conditionalFormatting>
  <conditionalFormatting sqref="J353:N354 K351:N352">
    <cfRule type="cellIs" dxfId="7862" priority="1149" operator="lessThan">
      <formula>0</formula>
    </cfRule>
  </conditionalFormatting>
  <conditionalFormatting sqref="P516:P519">
    <cfRule type="cellIs" dxfId="7861" priority="1168" operator="lessThan">
      <formula>0</formula>
    </cfRule>
  </conditionalFormatting>
  <conditionalFormatting sqref="P524:P527">
    <cfRule type="cellIs" dxfId="7860" priority="1167" operator="lessThan">
      <formula>0</formula>
    </cfRule>
  </conditionalFormatting>
  <conditionalFormatting sqref="P539:P543">
    <cfRule type="cellIs" dxfId="7859" priority="1166" operator="lessThan">
      <formula>0</formula>
    </cfRule>
  </conditionalFormatting>
  <conditionalFormatting sqref="P532:P535">
    <cfRule type="cellIs" dxfId="7858" priority="1165" operator="lessThan">
      <formula>0</formula>
    </cfRule>
  </conditionalFormatting>
  <conditionalFormatting sqref="Q544">
    <cfRule type="cellIs" dxfId="7857" priority="1159" operator="lessThan">
      <formula>0</formula>
    </cfRule>
  </conditionalFormatting>
  <conditionalFormatting sqref="Q354">
    <cfRule type="cellIs" dxfId="7856" priority="1142" operator="lessThan">
      <formula>0</formula>
    </cfRule>
  </conditionalFormatting>
  <conditionalFormatting sqref="Q540:Q543 B539">
    <cfRule type="cellIs" dxfId="7855" priority="1162" operator="lessThan">
      <formula>0</formula>
    </cfRule>
  </conditionalFormatting>
  <conditionalFormatting sqref="P555:P558">
    <cfRule type="cellIs" dxfId="7854" priority="1154" operator="lessThan">
      <formula>0</formula>
    </cfRule>
  </conditionalFormatting>
  <conditionalFormatting sqref="Q555:Q558 Q560">
    <cfRule type="cellIs" dxfId="7853" priority="1157" operator="lessThan">
      <formula>0</formula>
    </cfRule>
  </conditionalFormatting>
  <conditionalFormatting sqref="Q559">
    <cfRule type="cellIs" dxfId="7852" priority="1156" operator="lessThan">
      <formula>0</formula>
    </cfRule>
  </conditionalFormatting>
  <conditionalFormatting sqref="Q468:Q472">
    <cfRule type="cellIs" dxfId="7851" priority="1153" operator="lessThan">
      <formula>0</formula>
    </cfRule>
  </conditionalFormatting>
  <conditionalFormatting sqref="Q559">
    <cfRule type="cellIs" dxfId="7850" priority="1155" operator="lessThan">
      <formula>0</formula>
    </cfRule>
  </conditionalFormatting>
  <conditionalFormatting sqref="J351">
    <cfRule type="cellIs" dxfId="7849" priority="1148" operator="lessThan">
      <formula>0</formula>
    </cfRule>
  </conditionalFormatting>
  <conditionalFormatting sqref="P540:P543">
    <cfRule type="cellIs" dxfId="7848" priority="1158" operator="lessThan">
      <formula>0</formula>
    </cfRule>
  </conditionalFormatting>
  <conditionalFormatting sqref="P349:Q350 Q351:Q353">
    <cfRule type="cellIs" dxfId="7847" priority="1152" operator="lessThan">
      <formula>0</formula>
    </cfRule>
  </conditionalFormatting>
  <conditionalFormatting sqref="Q396">
    <cfRule type="cellIs" dxfId="7846" priority="1079" operator="lessThan">
      <formula>0</formula>
    </cfRule>
  </conditionalFormatting>
  <conditionalFormatting sqref="B349">
    <cfRule type="cellIs" dxfId="7845" priority="1147" operator="lessThan">
      <formula>0</formula>
    </cfRule>
  </conditionalFormatting>
  <conditionalFormatting sqref="P393:P395">
    <cfRule type="cellIs" dxfId="7844" priority="1083" operator="lessThan">
      <formula>0</formula>
    </cfRule>
  </conditionalFormatting>
  <conditionalFormatting sqref="Q397">
    <cfRule type="cellIs" dxfId="7843" priority="1081" operator="lessThan">
      <formula>0</formula>
    </cfRule>
  </conditionalFormatting>
  <conditionalFormatting sqref="P349:P350">
    <cfRule type="cellIs" dxfId="7842" priority="1151" operator="lessThan">
      <formula>0</formula>
    </cfRule>
  </conditionalFormatting>
  <conditionalFormatting sqref="P351:P354">
    <cfRule type="cellIs" dxfId="7841" priority="1150" operator="lessThan">
      <formula>0</formula>
    </cfRule>
  </conditionalFormatting>
  <conditionalFormatting sqref="C397:M397">
    <cfRule type="cellIs" dxfId="7840" priority="1078" operator="lessThan">
      <formula>0</formula>
    </cfRule>
  </conditionalFormatting>
  <conditionalFormatting sqref="Q355">
    <cfRule type="cellIs" dxfId="7839" priority="1145" operator="lessThan">
      <formula>0</formula>
    </cfRule>
  </conditionalFormatting>
  <conditionalFormatting sqref="P398:Q398 Q399:Q401">
    <cfRule type="cellIs" dxfId="7838" priority="1077" operator="lessThan">
      <formula>0</formula>
    </cfRule>
  </conditionalFormatting>
  <conditionalFormatting sqref="P399:P401">
    <cfRule type="cellIs" dxfId="7837" priority="1075" operator="lessThan">
      <formula>0</formula>
    </cfRule>
  </conditionalFormatting>
  <conditionalFormatting sqref="H385">
    <cfRule type="cellIs" dxfId="7836" priority="1040" operator="lessThan">
      <formula>0</formula>
    </cfRule>
  </conditionalFormatting>
  <conditionalFormatting sqref="Q402">
    <cfRule type="cellIs" dxfId="7835" priority="1073" operator="lessThan">
      <formula>0</formula>
    </cfRule>
  </conditionalFormatting>
  <conditionalFormatting sqref="B350">
    <cfRule type="cellIs" dxfId="7834" priority="1146" operator="lessThan">
      <formula>0</formula>
    </cfRule>
  </conditionalFormatting>
  <conditionalFormatting sqref="J352">
    <cfRule type="cellIs" dxfId="7833" priority="1143" operator="lessThan">
      <formula>0</formula>
    </cfRule>
  </conditionalFormatting>
  <conditionalFormatting sqref="P355">
    <cfRule type="cellIs" dxfId="7832" priority="1144" operator="lessThan">
      <formula>0</formula>
    </cfRule>
  </conditionalFormatting>
  <conditionalFormatting sqref="P440">
    <cfRule type="cellIs" dxfId="7831" priority="1027" operator="lessThan">
      <formula>0</formula>
    </cfRule>
  </conditionalFormatting>
  <conditionalFormatting sqref="Q354">
    <cfRule type="cellIs" dxfId="7830" priority="1141" operator="lessThan">
      <formula>0</formula>
    </cfRule>
  </conditionalFormatting>
  <conditionalFormatting sqref="P356:Q356 Q357:Q359">
    <cfRule type="cellIs" dxfId="7829" priority="1140" operator="lessThan">
      <formula>0</formula>
    </cfRule>
  </conditionalFormatting>
  <conditionalFormatting sqref="P356">
    <cfRule type="cellIs" dxfId="7828" priority="1139" operator="lessThan">
      <formula>0</formula>
    </cfRule>
  </conditionalFormatting>
  <conditionalFormatting sqref="P357:P360">
    <cfRule type="cellIs" dxfId="7827" priority="1138" operator="lessThan">
      <formula>0</formula>
    </cfRule>
  </conditionalFormatting>
  <conditionalFormatting sqref="B356">
    <cfRule type="cellIs" dxfId="7826" priority="1137" operator="lessThan">
      <formula>0</formula>
    </cfRule>
  </conditionalFormatting>
  <conditionalFormatting sqref="Q361">
    <cfRule type="cellIs" dxfId="7825" priority="1136" operator="lessThan">
      <formula>0</formula>
    </cfRule>
  </conditionalFormatting>
  <conditionalFormatting sqref="Q360">
    <cfRule type="cellIs" dxfId="7824" priority="1135" operator="lessThan">
      <formula>0</formula>
    </cfRule>
  </conditionalFormatting>
  <conditionalFormatting sqref="Q360">
    <cfRule type="cellIs" dxfId="7823" priority="1134" operator="lessThan">
      <formula>0</formula>
    </cfRule>
  </conditionalFormatting>
  <conditionalFormatting sqref="P362:Q362 Q363:Q365">
    <cfRule type="cellIs" dxfId="7822" priority="1133" operator="lessThan">
      <formula>0</formula>
    </cfRule>
  </conditionalFormatting>
  <conditionalFormatting sqref="P362">
    <cfRule type="cellIs" dxfId="7821" priority="1132" operator="lessThan">
      <formula>0</formula>
    </cfRule>
  </conditionalFormatting>
  <conditionalFormatting sqref="J363">
    <cfRule type="cellIs" dxfId="7820" priority="1130" operator="lessThan">
      <formula>0</formula>
    </cfRule>
  </conditionalFormatting>
  <conditionalFormatting sqref="K363:N364 J365:M366">
    <cfRule type="cellIs" dxfId="7819" priority="1131" operator="lessThan">
      <formula>0</formula>
    </cfRule>
  </conditionalFormatting>
  <conditionalFormatting sqref="P368">
    <cfRule type="cellIs" dxfId="7818" priority="1123" operator="lessThan">
      <formula>0</formula>
    </cfRule>
  </conditionalFormatting>
  <conditionalFormatting sqref="Q367">
    <cfRule type="cellIs" dxfId="7817" priority="1128" operator="lessThan">
      <formula>0</formula>
    </cfRule>
  </conditionalFormatting>
  <conditionalFormatting sqref="B362">
    <cfRule type="cellIs" dxfId="7816" priority="1129" operator="lessThan">
      <formula>0</formula>
    </cfRule>
  </conditionalFormatting>
  <conditionalFormatting sqref="P405:P407">
    <cfRule type="cellIs" dxfId="7815" priority="1061" operator="lessThan">
      <formula>0</formula>
    </cfRule>
  </conditionalFormatting>
  <conditionalFormatting sqref="J364">
    <cfRule type="cellIs" dxfId="7814" priority="1127" operator="lessThan">
      <formula>0</formula>
    </cfRule>
  </conditionalFormatting>
  <conditionalFormatting sqref="Q366">
    <cfRule type="cellIs" dxfId="7813" priority="1125" operator="lessThan">
      <formula>0</formula>
    </cfRule>
  </conditionalFormatting>
  <conditionalFormatting sqref="P368:Q368 Q369:Q371">
    <cfRule type="cellIs" dxfId="7812" priority="1124" operator="lessThan">
      <formula>0</formula>
    </cfRule>
  </conditionalFormatting>
  <conditionalFormatting sqref="Q372">
    <cfRule type="cellIs" dxfId="7811" priority="1115" operator="lessThan">
      <formula>0</formula>
    </cfRule>
  </conditionalFormatting>
  <conditionalFormatting sqref="I370 K369:N370 C371:M372">
    <cfRule type="cellIs" dxfId="7810" priority="1122" operator="lessThan">
      <formula>0</formula>
    </cfRule>
  </conditionalFormatting>
  <conditionalFormatting sqref="I369">
    <cfRule type="cellIs" dxfId="7809" priority="1120" operator="lessThan">
      <formula>0</formula>
    </cfRule>
  </conditionalFormatting>
  <conditionalFormatting sqref="C369:J369">
    <cfRule type="cellIs" dxfId="7808" priority="1121" operator="lessThan">
      <formula>0</formula>
    </cfRule>
  </conditionalFormatting>
  <conditionalFormatting sqref="B368">
    <cfRule type="cellIs" dxfId="7807" priority="1119" operator="lessThan">
      <formula>0</formula>
    </cfRule>
  </conditionalFormatting>
  <conditionalFormatting sqref="Q373">
    <cfRule type="cellIs" dxfId="7806" priority="1118" operator="lessThan">
      <formula>0</formula>
    </cfRule>
  </conditionalFormatting>
  <conditionalFormatting sqref="P411:P413">
    <cfRule type="cellIs" dxfId="7805" priority="1054" operator="lessThan">
      <formula>0</formula>
    </cfRule>
  </conditionalFormatting>
  <conditionalFormatting sqref="C370:J370">
    <cfRule type="cellIs" dxfId="7804" priority="1117" operator="lessThan">
      <formula>0</formula>
    </cfRule>
  </conditionalFormatting>
  <conditionalFormatting sqref="Q372">
    <cfRule type="cellIs" dxfId="7803" priority="1116" operator="lessThan">
      <formula>0</formula>
    </cfRule>
  </conditionalFormatting>
  <conditionalFormatting sqref="P374:Q374 Q375:Q377">
    <cfRule type="cellIs" dxfId="7802" priority="1114" operator="lessThan">
      <formula>0</formula>
    </cfRule>
  </conditionalFormatting>
  <conditionalFormatting sqref="P374">
    <cfRule type="cellIs" dxfId="7801" priority="1113" operator="lessThan">
      <formula>0</formula>
    </cfRule>
  </conditionalFormatting>
  <conditionalFormatting sqref="P375:P377">
    <cfRule type="cellIs" dxfId="7800" priority="1112" operator="lessThan">
      <formula>0</formula>
    </cfRule>
  </conditionalFormatting>
  <conditionalFormatting sqref="I376 K375:N376 C377:M378">
    <cfRule type="cellIs" dxfId="7799" priority="1111" operator="lessThan">
      <formula>0</formula>
    </cfRule>
  </conditionalFormatting>
  <conditionalFormatting sqref="I375">
    <cfRule type="cellIs" dxfId="7798" priority="1109" operator="lessThan">
      <formula>0</formula>
    </cfRule>
  </conditionalFormatting>
  <conditionalFormatting sqref="C375:J375">
    <cfRule type="cellIs" dxfId="7797" priority="1110" operator="lessThan">
      <formula>0</formula>
    </cfRule>
  </conditionalFormatting>
  <conditionalFormatting sqref="B374">
    <cfRule type="cellIs" dxfId="7796" priority="1108" operator="lessThan">
      <formula>0</formula>
    </cfRule>
  </conditionalFormatting>
  <conditionalFormatting sqref="Q379">
    <cfRule type="cellIs" dxfId="7795" priority="1107" operator="lessThan">
      <formula>0</formula>
    </cfRule>
  </conditionalFormatting>
  <conditionalFormatting sqref="C376:J376">
    <cfRule type="cellIs" dxfId="7794" priority="1106" operator="lessThan">
      <formula>0</formula>
    </cfRule>
  </conditionalFormatting>
  <conditionalFormatting sqref="Q378">
    <cfRule type="cellIs" dxfId="7793" priority="1105" operator="lessThan">
      <formula>0</formula>
    </cfRule>
  </conditionalFormatting>
  <conditionalFormatting sqref="Q378">
    <cfRule type="cellIs" dxfId="7792" priority="1104" operator="lessThan">
      <formula>0</formula>
    </cfRule>
  </conditionalFormatting>
  <conditionalFormatting sqref="P380:Q380 Q381:Q383">
    <cfRule type="cellIs" dxfId="7791" priority="1103" operator="lessThan">
      <formula>0</formula>
    </cfRule>
  </conditionalFormatting>
  <conditionalFormatting sqref="P380">
    <cfRule type="cellIs" dxfId="7790" priority="1102" operator="lessThan">
      <formula>0</formula>
    </cfRule>
  </conditionalFormatting>
  <conditionalFormatting sqref="P381:P383">
    <cfRule type="cellIs" dxfId="7789" priority="1101" operator="lessThan">
      <formula>0</formula>
    </cfRule>
  </conditionalFormatting>
  <conditionalFormatting sqref="I382 K381:N382 C383:N383 C384:M384">
    <cfRule type="cellIs" dxfId="7788" priority="1100" operator="lessThan">
      <formula>0</formula>
    </cfRule>
  </conditionalFormatting>
  <conditionalFormatting sqref="I381">
    <cfRule type="cellIs" dxfId="7787" priority="1098" operator="lessThan">
      <formula>0</formula>
    </cfRule>
  </conditionalFormatting>
  <conditionalFormatting sqref="C381:J381">
    <cfRule type="cellIs" dxfId="7786" priority="1099" operator="lessThan">
      <formula>0</formula>
    </cfRule>
  </conditionalFormatting>
  <conditionalFormatting sqref="B380">
    <cfRule type="cellIs" dxfId="7785" priority="1097" operator="lessThan">
      <formula>0</formula>
    </cfRule>
  </conditionalFormatting>
  <conditionalFormatting sqref="Q385">
    <cfRule type="cellIs" dxfId="7784" priority="1096" operator="lessThan">
      <formula>0</formula>
    </cfRule>
  </conditionalFormatting>
  <conditionalFormatting sqref="C382:J382">
    <cfRule type="cellIs" dxfId="7783" priority="1095" operator="lessThan">
      <formula>0</formula>
    </cfRule>
  </conditionalFormatting>
  <conditionalFormatting sqref="Q384">
    <cfRule type="cellIs" dxfId="7782" priority="1094" operator="lessThan">
      <formula>0</formula>
    </cfRule>
  </conditionalFormatting>
  <conditionalFormatting sqref="Q384">
    <cfRule type="cellIs" dxfId="7781" priority="1093" operator="lessThan">
      <formula>0</formula>
    </cfRule>
  </conditionalFormatting>
  <conditionalFormatting sqref="P386:Q386 Q387:Q389">
    <cfRule type="cellIs" dxfId="7780" priority="1092" operator="lessThan">
      <formula>0</formula>
    </cfRule>
  </conditionalFormatting>
  <conditionalFormatting sqref="P386">
    <cfRule type="cellIs" dxfId="7779" priority="1091" operator="lessThan">
      <formula>0</formula>
    </cfRule>
  </conditionalFormatting>
  <conditionalFormatting sqref="P387:P389">
    <cfRule type="cellIs" dxfId="7778" priority="1090" operator="lessThan">
      <formula>0</formula>
    </cfRule>
  </conditionalFormatting>
  <conditionalFormatting sqref="B386">
    <cfRule type="cellIs" dxfId="7777" priority="1089" operator="lessThan">
      <formula>0</formula>
    </cfRule>
  </conditionalFormatting>
  <conditionalFormatting sqref="Q391">
    <cfRule type="cellIs" dxfId="7776" priority="1088" operator="lessThan">
      <formula>0</formula>
    </cfRule>
  </conditionalFormatting>
  <conditionalFormatting sqref="Q390">
    <cfRule type="cellIs" dxfId="7775" priority="1087" operator="lessThan">
      <formula>0</formula>
    </cfRule>
  </conditionalFormatting>
  <conditionalFormatting sqref="Q390">
    <cfRule type="cellIs" dxfId="7774" priority="1086" operator="lessThan">
      <formula>0</formula>
    </cfRule>
  </conditionalFormatting>
  <conditionalFormatting sqref="P392:Q392 Q393:Q395">
    <cfRule type="cellIs" dxfId="7773" priority="1085" operator="lessThan">
      <formula>0</formula>
    </cfRule>
  </conditionalFormatting>
  <conditionalFormatting sqref="P392">
    <cfRule type="cellIs" dxfId="7772" priority="1084" operator="lessThan">
      <formula>0</formula>
    </cfRule>
  </conditionalFormatting>
  <conditionalFormatting sqref="H397">
    <cfRule type="cellIs" dxfId="7771" priority="1043" operator="lessThan">
      <formula>0</formula>
    </cfRule>
  </conditionalFormatting>
  <conditionalFormatting sqref="B392">
    <cfRule type="cellIs" dxfId="7770" priority="1082" operator="lessThan">
      <formula>0</formula>
    </cfRule>
  </conditionalFormatting>
  <conditionalFormatting sqref="H378">
    <cfRule type="cellIs" dxfId="7769" priority="1039" operator="lessThan">
      <formula>0</formula>
    </cfRule>
  </conditionalFormatting>
  <conditionalFormatting sqref="Q396">
    <cfRule type="cellIs" dxfId="7768" priority="1080" operator="lessThan">
      <formula>0</formula>
    </cfRule>
  </conditionalFormatting>
  <conditionalFormatting sqref="H361">
    <cfRule type="cellIs" dxfId="7767" priority="1037" operator="lessThan">
      <formula>0</formula>
    </cfRule>
  </conditionalFormatting>
  <conditionalFormatting sqref="P398">
    <cfRule type="cellIs" dxfId="7766" priority="1076" operator="lessThan">
      <formula>0</formula>
    </cfRule>
  </conditionalFormatting>
  <conditionalFormatting sqref="Q438">
    <cfRule type="cellIs" dxfId="7765" priority="1030" operator="lessThan">
      <formula>0</formula>
    </cfRule>
  </conditionalFormatting>
  <conditionalFormatting sqref="H372">
    <cfRule type="cellIs" dxfId="7764" priority="1036" operator="lessThan">
      <formula>0</formula>
    </cfRule>
  </conditionalFormatting>
  <conditionalFormatting sqref="Q402">
    <cfRule type="cellIs" dxfId="7763" priority="1074" operator="lessThan">
      <formula>0</formula>
    </cfRule>
  </conditionalFormatting>
  <conditionalFormatting sqref="P440:Q440 Q441:Q443">
    <cfRule type="cellIs" dxfId="7762" priority="1028" operator="lessThan">
      <formula>0</formula>
    </cfRule>
  </conditionalFormatting>
  <conditionalFormatting sqref="C391:M391">
    <cfRule type="cellIs" dxfId="7761" priority="1072" operator="lessThan">
      <formula>0</formula>
    </cfRule>
  </conditionalFormatting>
  <conditionalFormatting sqref="C385:M385">
    <cfRule type="cellIs" dxfId="7760" priority="1071" operator="lessThan">
      <formula>0</formula>
    </cfRule>
  </conditionalFormatting>
  <conditionalFormatting sqref="C379:M379">
    <cfRule type="cellIs" dxfId="7759" priority="1070" operator="lessThan">
      <formula>0</formula>
    </cfRule>
  </conditionalFormatting>
  <conditionalFormatting sqref="C373:M373">
    <cfRule type="cellIs" dxfId="7758" priority="1069" operator="lessThan">
      <formula>0</formula>
    </cfRule>
  </conditionalFormatting>
  <conditionalFormatting sqref="J367:M367">
    <cfRule type="cellIs" dxfId="7757" priority="1068" operator="lessThan">
      <formula>0</formula>
    </cfRule>
  </conditionalFormatting>
  <conditionalFormatting sqref="C361:M361">
    <cfRule type="cellIs" dxfId="7756" priority="1067" operator="lessThan">
      <formula>0</formula>
    </cfRule>
  </conditionalFormatting>
  <conditionalFormatting sqref="J355:N355">
    <cfRule type="cellIs" dxfId="7755" priority="1066" operator="lessThan">
      <formula>0</formula>
    </cfRule>
  </conditionalFormatting>
  <conditionalFormatting sqref="B398">
    <cfRule type="cellIs" dxfId="7754" priority="1065" operator="lessThan">
      <formula>0</formula>
    </cfRule>
  </conditionalFormatting>
  <conditionalFormatting sqref="B403">
    <cfRule type="cellIs" dxfId="7753" priority="1064" operator="lessThan">
      <formula>0</formula>
    </cfRule>
  </conditionalFormatting>
  <conditionalFormatting sqref="Q408">
    <cfRule type="cellIs" dxfId="7752" priority="1058" operator="lessThan">
      <formula>0</formula>
    </cfRule>
  </conditionalFormatting>
  <conditionalFormatting sqref="Q409">
    <cfRule type="cellIs" dxfId="7751" priority="1060" operator="lessThan">
      <formula>0</formula>
    </cfRule>
  </conditionalFormatting>
  <conditionalFormatting sqref="P404:Q404 Q405:Q407">
    <cfRule type="cellIs" dxfId="7750" priority="1063" operator="lessThan">
      <formula>0</formula>
    </cfRule>
  </conditionalFormatting>
  <conditionalFormatting sqref="P404">
    <cfRule type="cellIs" dxfId="7749" priority="1062" operator="lessThan">
      <formula>0</formula>
    </cfRule>
  </conditionalFormatting>
  <conditionalFormatting sqref="Q408">
    <cfRule type="cellIs" dxfId="7748" priority="1059" operator="lessThan">
      <formula>0</formula>
    </cfRule>
  </conditionalFormatting>
  <conditionalFormatting sqref="B404">
    <cfRule type="cellIs" dxfId="7747" priority="1057" operator="lessThan">
      <formula>0</formula>
    </cfRule>
  </conditionalFormatting>
  <conditionalFormatting sqref="Q414">
    <cfRule type="cellIs" dxfId="7746" priority="1051" operator="lessThan">
      <formula>0</formula>
    </cfRule>
  </conditionalFormatting>
  <conditionalFormatting sqref="Q415">
    <cfRule type="cellIs" dxfId="7745" priority="1053" operator="lessThan">
      <formula>0</formula>
    </cfRule>
  </conditionalFormatting>
  <conditionalFormatting sqref="P410:Q410 Q411:Q413">
    <cfRule type="cellIs" dxfId="7744" priority="1056" operator="lessThan">
      <formula>0</formula>
    </cfRule>
  </conditionalFormatting>
  <conditionalFormatting sqref="P410">
    <cfRule type="cellIs" dxfId="7743" priority="1055" operator="lessThan">
      <formula>0</formula>
    </cfRule>
  </conditionalFormatting>
  <conditionalFormatting sqref="Q414">
    <cfRule type="cellIs" dxfId="7742" priority="1052" operator="lessThan">
      <formula>0</formula>
    </cfRule>
  </conditionalFormatting>
  <conditionalFormatting sqref="B410">
    <cfRule type="cellIs" dxfId="7741" priority="1050" operator="lessThan">
      <formula>0</formula>
    </cfRule>
  </conditionalFormatting>
  <conditionalFormatting sqref="Q432">
    <cfRule type="cellIs" dxfId="7740" priority="1044" operator="lessThan">
      <formula>0</formula>
    </cfRule>
  </conditionalFormatting>
  <conditionalFormatting sqref="P429:P431">
    <cfRule type="cellIs" dxfId="7739" priority="1047" operator="lessThan">
      <formula>0</formula>
    </cfRule>
  </conditionalFormatting>
  <conditionalFormatting sqref="Q433">
    <cfRule type="cellIs" dxfId="7738" priority="1046" operator="lessThan">
      <formula>0</formula>
    </cfRule>
  </conditionalFormatting>
  <conditionalFormatting sqref="P428:Q428 Q429:Q431">
    <cfRule type="cellIs" dxfId="7737" priority="1049" operator="lessThan">
      <formula>0</formula>
    </cfRule>
  </conditionalFormatting>
  <conditionalFormatting sqref="P428">
    <cfRule type="cellIs" dxfId="7736" priority="1048" operator="lessThan">
      <formula>0</formula>
    </cfRule>
  </conditionalFormatting>
  <conditionalFormatting sqref="Q432">
    <cfRule type="cellIs" dxfId="7735" priority="1045" operator="lessThan">
      <formula>0</formula>
    </cfRule>
  </conditionalFormatting>
  <conditionalFormatting sqref="H391">
    <cfRule type="cellIs" dxfId="7734" priority="1042" operator="lessThan">
      <formula>0</formula>
    </cfRule>
  </conditionalFormatting>
  <conditionalFormatting sqref="P435:P437">
    <cfRule type="cellIs" dxfId="7733" priority="1032" operator="lessThan">
      <formula>0</formula>
    </cfRule>
  </conditionalFormatting>
  <conditionalFormatting sqref="Q444">
    <cfRule type="cellIs" dxfId="7732" priority="1024" operator="lessThan">
      <formula>0</formula>
    </cfRule>
  </conditionalFormatting>
  <conditionalFormatting sqref="H384">
    <cfRule type="cellIs" dxfId="7731" priority="1041" operator="lessThan">
      <formula>0</formula>
    </cfRule>
  </conditionalFormatting>
  <conditionalFormatting sqref="H379">
    <cfRule type="cellIs" dxfId="7730" priority="1038" operator="lessThan">
      <formula>0</formula>
    </cfRule>
  </conditionalFormatting>
  <conditionalFormatting sqref="Q438">
    <cfRule type="cellIs" dxfId="7729" priority="1031" operator="lessThan">
      <formula>0</formula>
    </cfRule>
  </conditionalFormatting>
  <conditionalFormatting sqref="H373">
    <cfRule type="cellIs" dxfId="7728" priority="1035" operator="lessThan">
      <formula>0</formula>
    </cfRule>
  </conditionalFormatting>
  <conditionalFormatting sqref="P441:P443">
    <cfRule type="cellIs" dxfId="7727" priority="1026" operator="lessThan">
      <formula>0</formula>
    </cfRule>
  </conditionalFormatting>
  <conditionalFormatting sqref="P434:Q434 Q435:Q437">
    <cfRule type="cellIs" dxfId="7726" priority="1034" operator="lessThan">
      <formula>0</formula>
    </cfRule>
  </conditionalFormatting>
  <conditionalFormatting sqref="P434">
    <cfRule type="cellIs" dxfId="7725" priority="1033" operator="lessThan">
      <formula>0</formula>
    </cfRule>
  </conditionalFormatting>
  <conditionalFormatting sqref="B434">
    <cfRule type="cellIs" dxfId="7724" priority="1029" operator="lessThan">
      <formula>0</formula>
    </cfRule>
  </conditionalFormatting>
  <conditionalFormatting sqref="Q445:Q446">
    <cfRule type="cellIs" dxfId="7723" priority="1020" operator="lessThan">
      <formula>0</formula>
    </cfRule>
  </conditionalFormatting>
  <conditionalFormatting sqref="Q444">
    <cfRule type="cellIs" dxfId="7722" priority="1023" operator="lessThan">
      <formula>0</formula>
    </cfRule>
  </conditionalFormatting>
  <conditionalFormatting sqref="B446">
    <cfRule type="cellIs" dxfId="7721" priority="1019" operator="lessThan">
      <formula>0</formula>
    </cfRule>
  </conditionalFormatting>
  <conditionalFormatting sqref="B440">
    <cfRule type="cellIs" dxfId="7720" priority="1022" operator="lessThan">
      <formula>0</formula>
    </cfRule>
  </conditionalFormatting>
  <conditionalFormatting sqref="P446">
    <cfRule type="cellIs" dxfId="7719" priority="1025" operator="lessThan">
      <formula>0</formula>
    </cfRule>
  </conditionalFormatting>
  <conditionalFormatting sqref="B447">
    <cfRule type="cellIs" dxfId="7718" priority="1018" operator="lessThan">
      <formula>0</formula>
    </cfRule>
  </conditionalFormatting>
  <conditionalFormatting sqref="Q439">
    <cfRule type="cellIs" dxfId="7717" priority="1021" operator="lessThan">
      <formula>0</formula>
    </cfRule>
  </conditionalFormatting>
  <conditionalFormatting sqref="Q448:Q450">
    <cfRule type="cellIs" dxfId="7716" priority="1017" operator="lessThan">
      <formula>0</formula>
    </cfRule>
  </conditionalFormatting>
  <conditionalFormatting sqref="P448:P450">
    <cfRule type="cellIs" dxfId="7715" priority="1016" operator="lessThan">
      <formula>0</formula>
    </cfRule>
  </conditionalFormatting>
  <conditionalFormatting sqref="Q603">
    <cfRule type="cellIs" dxfId="7714" priority="991" operator="lessThan">
      <formula>0</formula>
    </cfRule>
  </conditionalFormatting>
  <conditionalFormatting sqref="B625">
    <cfRule type="cellIs" dxfId="7713" priority="955" operator="lessThan">
      <formula>0</formula>
    </cfRule>
  </conditionalFormatting>
  <conditionalFormatting sqref="P454:P456">
    <cfRule type="cellIs" dxfId="7712" priority="1012" operator="lessThan">
      <formula>0</formula>
    </cfRule>
  </conditionalFormatting>
  <conditionalFormatting sqref="Q457">
    <cfRule type="cellIs" dxfId="7711" priority="1011" operator="lessThan">
      <formula>0</formula>
    </cfRule>
  </conditionalFormatting>
  <conditionalFormatting sqref="Q597">
    <cfRule type="cellIs" dxfId="7710" priority="1000" operator="lessThan">
      <formula>0</formula>
    </cfRule>
  </conditionalFormatting>
  <conditionalFormatting sqref="Q451">
    <cfRule type="cellIs" dxfId="7709" priority="1015" operator="lessThan">
      <formula>0</formula>
    </cfRule>
  </conditionalFormatting>
  <conditionalFormatting sqref="Q451">
    <cfRule type="cellIs" dxfId="7708" priority="1014" operator="lessThan">
      <formula>0</formula>
    </cfRule>
  </conditionalFormatting>
  <conditionalFormatting sqref="Q457">
    <cfRule type="cellIs" dxfId="7707" priority="1010" operator="lessThan">
      <formula>0</formula>
    </cfRule>
  </conditionalFormatting>
  <conditionalFormatting sqref="J593:N595 J596:M596">
    <cfRule type="cellIs" dxfId="7706" priority="1004" operator="lessThan">
      <formula>0</formula>
    </cfRule>
  </conditionalFormatting>
  <conditionalFormatting sqref="B453">
    <cfRule type="cellIs" dxfId="7705" priority="1008" operator="lessThan">
      <formula>0</formula>
    </cfRule>
  </conditionalFormatting>
  <conditionalFormatting sqref="P599:P602">
    <cfRule type="cellIs" dxfId="7704" priority="997" operator="lessThan">
      <formula>0</formula>
    </cfRule>
  </conditionalFormatting>
  <conditionalFormatting sqref="Q454:Q456">
    <cfRule type="cellIs" dxfId="7703" priority="1013" operator="lessThan">
      <formula>0</formula>
    </cfRule>
  </conditionalFormatting>
  <conditionalFormatting sqref="Q593:Q595">
    <cfRule type="cellIs" dxfId="7702" priority="1007" operator="lessThan">
      <formula>0</formula>
    </cfRule>
  </conditionalFormatting>
  <conditionalFormatting sqref="Q596">
    <cfRule type="cellIs" dxfId="7701" priority="1002" operator="lessThan">
      <formula>0</formula>
    </cfRule>
  </conditionalFormatting>
  <conditionalFormatting sqref="Q452">
    <cfRule type="cellIs" dxfId="7700" priority="1009" operator="lessThan">
      <formula>0</formula>
    </cfRule>
  </conditionalFormatting>
  <conditionalFormatting sqref="B592">
    <cfRule type="cellIs" dxfId="7699" priority="999" operator="lessThan">
      <formula>0</formula>
    </cfRule>
  </conditionalFormatting>
  <conditionalFormatting sqref="P593:P595">
    <cfRule type="cellIs" dxfId="7698" priority="1006" operator="lessThan">
      <formula>0</formula>
    </cfRule>
  </conditionalFormatting>
  <conditionalFormatting sqref="J594">
    <cfRule type="cellIs" dxfId="7697" priority="1003" operator="lessThan">
      <formula>0</formula>
    </cfRule>
  </conditionalFormatting>
  <conditionalFormatting sqref="Q602">
    <cfRule type="cellIs" dxfId="7696" priority="992" operator="lessThan">
      <formula>0</formula>
    </cfRule>
  </conditionalFormatting>
  <conditionalFormatting sqref="J595:N595 K593:N594 J596:M596">
    <cfRule type="cellIs" dxfId="7695" priority="1005" operator="lessThan">
      <formula>0</formula>
    </cfRule>
  </conditionalFormatting>
  <conditionalFormatting sqref="Q596">
    <cfRule type="cellIs" dxfId="7694" priority="1001" operator="lessThan">
      <formula>0</formula>
    </cfRule>
  </conditionalFormatting>
  <conditionalFormatting sqref="J599:N599 J601:N602 J600:M600">
    <cfRule type="cellIs" dxfId="7693" priority="995" operator="lessThan">
      <formula>0</formula>
    </cfRule>
  </conditionalFormatting>
  <conditionalFormatting sqref="P616:P619">
    <cfRule type="cellIs" dxfId="7692" priority="989" operator="lessThan">
      <formula>0</formula>
    </cfRule>
  </conditionalFormatting>
  <conditionalFormatting sqref="Q602">
    <cfRule type="cellIs" dxfId="7691" priority="993" operator="lessThan">
      <formula>0</formula>
    </cfRule>
  </conditionalFormatting>
  <conditionalFormatting sqref="J600">
    <cfRule type="cellIs" dxfId="7690" priority="994" operator="lessThan">
      <formula>0</formula>
    </cfRule>
  </conditionalFormatting>
  <conditionalFormatting sqref="J601:N602 K599:N599 K600:M600">
    <cfRule type="cellIs" dxfId="7689" priority="996" operator="lessThan">
      <formula>0</formula>
    </cfRule>
  </conditionalFormatting>
  <conditionalFormatting sqref="Q599:Q601">
    <cfRule type="cellIs" dxfId="7688" priority="998" operator="lessThan">
      <formula>0</formula>
    </cfRule>
  </conditionalFormatting>
  <conditionalFormatting sqref="Q629">
    <cfRule type="cellIs" dxfId="7687" priority="959" operator="lessThan">
      <formula>0</formula>
    </cfRule>
  </conditionalFormatting>
  <conditionalFormatting sqref="I626">
    <cfRule type="cellIs" dxfId="7686" priority="962" operator="lessThan">
      <formula>0</formula>
    </cfRule>
  </conditionalFormatting>
  <conditionalFormatting sqref="C616:N619">
    <cfRule type="cellIs" dxfId="7685" priority="987" operator="lessThan">
      <formula>0</formula>
    </cfRule>
  </conditionalFormatting>
  <conditionalFormatting sqref="Q619">
    <cfRule type="cellIs" dxfId="7684" priority="983" operator="lessThan">
      <formula>0</formula>
    </cfRule>
  </conditionalFormatting>
  <conditionalFormatting sqref="I616">
    <cfRule type="cellIs" dxfId="7683" priority="986" operator="lessThan">
      <formula>0</formula>
    </cfRule>
  </conditionalFormatting>
  <conditionalFormatting sqref="H621:H624">
    <cfRule type="cellIs" dxfId="7682" priority="969" operator="lessThan">
      <formula>0</formula>
    </cfRule>
  </conditionalFormatting>
  <conditionalFormatting sqref="Q619">
    <cfRule type="cellIs" dxfId="7681" priority="984" operator="lessThan">
      <formula>0</formula>
    </cfRule>
  </conditionalFormatting>
  <conditionalFormatting sqref="H616">
    <cfRule type="cellIs" dxfId="7680" priority="980" operator="lessThan">
      <formula>0</formula>
    </cfRule>
  </conditionalFormatting>
  <conditionalFormatting sqref="H616:H619">
    <cfRule type="cellIs" dxfId="7679" priority="981" operator="lessThan">
      <formula>0</formula>
    </cfRule>
  </conditionalFormatting>
  <conditionalFormatting sqref="C617:J617">
    <cfRule type="cellIs" dxfId="7678" priority="985" operator="lessThan">
      <formula>0</formula>
    </cfRule>
  </conditionalFormatting>
  <conditionalFormatting sqref="H617:H619">
    <cfRule type="cellIs" dxfId="7677" priority="982" operator="lessThan">
      <formula>0</formula>
    </cfRule>
  </conditionalFormatting>
  <conditionalFormatting sqref="I617 K616:N617 C618:N619">
    <cfRule type="cellIs" dxfId="7676" priority="988" operator="lessThan">
      <formula>0</formula>
    </cfRule>
  </conditionalFormatting>
  <conditionalFormatting sqref="Q616:Q618">
    <cfRule type="cellIs" dxfId="7675" priority="990" operator="lessThan">
      <formula>0</formula>
    </cfRule>
  </conditionalFormatting>
  <conditionalFormatting sqref="B615">
    <cfRule type="cellIs" dxfId="7674" priority="979" operator="lessThan">
      <formula>0</formula>
    </cfRule>
  </conditionalFormatting>
  <conditionalFormatting sqref="Q624">
    <cfRule type="cellIs" dxfId="7673" priority="971" operator="lessThan">
      <formula>0</formula>
    </cfRule>
  </conditionalFormatting>
  <conditionalFormatting sqref="I621">
    <cfRule type="cellIs" dxfId="7672" priority="974" operator="lessThan">
      <formula>0</formula>
    </cfRule>
  </conditionalFormatting>
  <conditionalFormatting sqref="C621:N624">
    <cfRule type="cellIs" dxfId="7671" priority="975" operator="lessThan">
      <formula>0</formula>
    </cfRule>
  </conditionalFormatting>
  <conditionalFormatting sqref="Q624">
    <cfRule type="cellIs" dxfId="7670" priority="972" operator="lessThan">
      <formula>0</formula>
    </cfRule>
  </conditionalFormatting>
  <conditionalFormatting sqref="H621">
    <cfRule type="cellIs" dxfId="7669" priority="968" operator="lessThan">
      <formula>0</formula>
    </cfRule>
  </conditionalFormatting>
  <conditionalFormatting sqref="P621:P624">
    <cfRule type="cellIs" dxfId="7668" priority="977" operator="lessThan">
      <formula>0</formula>
    </cfRule>
  </conditionalFormatting>
  <conditionalFormatting sqref="C622:J622">
    <cfRule type="cellIs" dxfId="7667" priority="973" operator="lessThan">
      <formula>0</formula>
    </cfRule>
  </conditionalFormatting>
  <conditionalFormatting sqref="H622:H624">
    <cfRule type="cellIs" dxfId="7666" priority="970" operator="lessThan">
      <formula>0</formula>
    </cfRule>
  </conditionalFormatting>
  <conditionalFormatting sqref="I622 K621:N622 C623:N624">
    <cfRule type="cellIs" dxfId="7665" priority="976" operator="lessThan">
      <formula>0</formula>
    </cfRule>
  </conditionalFormatting>
  <conditionalFormatting sqref="Q621:Q623">
    <cfRule type="cellIs" dxfId="7664" priority="978" operator="lessThan">
      <formula>0</formula>
    </cfRule>
  </conditionalFormatting>
  <conditionalFormatting sqref="B620">
    <cfRule type="cellIs" dxfId="7663" priority="967" operator="lessThan">
      <formula>0</formula>
    </cfRule>
  </conditionalFormatting>
  <conditionalFormatting sqref="C626:N629">
    <cfRule type="cellIs" dxfId="7662" priority="963" operator="lessThan">
      <formula>0</formula>
    </cfRule>
  </conditionalFormatting>
  <conditionalFormatting sqref="Q629">
    <cfRule type="cellIs" dxfId="7661" priority="960" operator="lessThan">
      <formula>0</formula>
    </cfRule>
  </conditionalFormatting>
  <conditionalFormatting sqref="H626">
    <cfRule type="cellIs" dxfId="7660" priority="956" operator="lessThan">
      <formula>0</formula>
    </cfRule>
  </conditionalFormatting>
  <conditionalFormatting sqref="H626:H629">
    <cfRule type="cellIs" dxfId="7659" priority="957" operator="lessThan">
      <formula>0</formula>
    </cfRule>
  </conditionalFormatting>
  <conditionalFormatting sqref="P626:P629">
    <cfRule type="cellIs" dxfId="7658" priority="965" operator="lessThan">
      <formula>0</formula>
    </cfRule>
  </conditionalFormatting>
  <conditionalFormatting sqref="C627:J627">
    <cfRule type="cellIs" dxfId="7657" priority="961" operator="lessThan">
      <formula>0</formula>
    </cfRule>
  </conditionalFormatting>
  <conditionalFormatting sqref="H627:H629">
    <cfRule type="cellIs" dxfId="7656" priority="958" operator="lessThan">
      <formula>0</formula>
    </cfRule>
  </conditionalFormatting>
  <conditionalFormatting sqref="I627 K626:N627 C628:N629">
    <cfRule type="cellIs" dxfId="7655" priority="964" operator="lessThan">
      <formula>0</formula>
    </cfRule>
  </conditionalFormatting>
  <conditionalFormatting sqref="Q626:Q628">
    <cfRule type="cellIs" dxfId="7654" priority="966" operator="lessThan">
      <formula>0</formula>
    </cfRule>
  </conditionalFormatting>
  <conditionalFormatting sqref="C351:I351">
    <cfRule type="cellIs" dxfId="7653" priority="952" operator="lessThan">
      <formula>0</formula>
    </cfRule>
  </conditionalFormatting>
  <conditionalFormatting sqref="C353:I354">
    <cfRule type="cellIs" dxfId="7652" priority="953" operator="lessThan">
      <formula>0</formula>
    </cfRule>
  </conditionalFormatting>
  <conditionalFormatting sqref="P506:Q506">
    <cfRule type="cellIs" dxfId="7651" priority="936" operator="lessThan">
      <formula>0</formula>
    </cfRule>
  </conditionalFormatting>
  <conditionalFormatting sqref="P499:P502">
    <cfRule type="cellIs" dxfId="7650" priority="937" operator="lessThan">
      <formula>0</formula>
    </cfRule>
  </conditionalFormatting>
  <conditionalFormatting sqref="Q611:Q613">
    <cfRule type="cellIs" dxfId="7649" priority="899" operator="lessThan">
      <formula>0</formula>
    </cfRule>
  </conditionalFormatting>
  <conditionalFormatting sqref="B498">
    <cfRule type="cellIs" dxfId="7648" priority="954" operator="lessThan">
      <formula>0</formula>
    </cfRule>
  </conditionalFormatting>
  <conditionalFormatting sqref="N427">
    <cfRule type="cellIs" dxfId="7647" priority="678" operator="lessThan">
      <formula>0</formula>
    </cfRule>
  </conditionalFormatting>
  <conditionalFormatting sqref="C352:I352">
    <cfRule type="cellIs" dxfId="7646" priority="951" operator="lessThan">
      <formula>0</formula>
    </cfRule>
  </conditionalFormatting>
  <conditionalFormatting sqref="C355:I355">
    <cfRule type="cellIs" dxfId="7645" priority="950" operator="lessThan">
      <formula>0</formula>
    </cfRule>
  </conditionalFormatting>
  <conditionalFormatting sqref="C365:I366">
    <cfRule type="cellIs" dxfId="7644" priority="949" operator="lessThan">
      <formula>0</formula>
    </cfRule>
  </conditionalFormatting>
  <conditionalFormatting sqref="C363:I363">
    <cfRule type="cellIs" dxfId="7643" priority="948" operator="lessThan">
      <formula>0</formula>
    </cfRule>
  </conditionalFormatting>
  <conditionalFormatting sqref="C364:I364">
    <cfRule type="cellIs" dxfId="7642" priority="947" operator="lessThan">
      <formula>0</formula>
    </cfRule>
  </conditionalFormatting>
  <conditionalFormatting sqref="C367:I367">
    <cfRule type="cellIs" dxfId="7641" priority="946" operator="lessThan">
      <formula>0</formula>
    </cfRule>
  </conditionalFormatting>
  <conditionalFormatting sqref="C593:I596">
    <cfRule type="cellIs" dxfId="7640" priority="944" operator="lessThan">
      <formula>0</formula>
    </cfRule>
  </conditionalFormatting>
  <conditionalFormatting sqref="C594:I594">
    <cfRule type="cellIs" dxfId="7639" priority="943" operator="lessThan">
      <formula>0</formula>
    </cfRule>
  </conditionalFormatting>
  <conditionalFormatting sqref="C595:I596">
    <cfRule type="cellIs" dxfId="7638" priority="945" operator="lessThan">
      <formula>0</formula>
    </cfRule>
  </conditionalFormatting>
  <conditionalFormatting sqref="Q551">
    <cfRule type="cellIs" dxfId="7637" priority="925" operator="lessThan">
      <formula>0</formula>
    </cfRule>
  </conditionalFormatting>
  <conditionalFormatting sqref="Q551">
    <cfRule type="cellIs" dxfId="7636" priority="926" operator="lessThan">
      <formula>0</formula>
    </cfRule>
  </conditionalFormatting>
  <conditionalFormatting sqref="C599:I602">
    <cfRule type="cellIs" dxfId="7635" priority="941" operator="lessThan">
      <formula>0</formula>
    </cfRule>
  </conditionalFormatting>
  <conditionalFormatting sqref="C600:I600">
    <cfRule type="cellIs" dxfId="7634" priority="940" operator="lessThan">
      <formula>0</formula>
    </cfRule>
  </conditionalFormatting>
  <conditionalFormatting sqref="C601:I602">
    <cfRule type="cellIs" dxfId="7633" priority="942" operator="lessThan">
      <formula>0</formula>
    </cfRule>
  </conditionalFormatting>
  <conditionalFormatting sqref="C461:C464">
    <cfRule type="cellIs" dxfId="7632" priority="939" operator="lessThan">
      <formula>0</formula>
    </cfRule>
  </conditionalFormatting>
  <conditionalFormatting sqref="P468:P471">
    <cfRule type="cellIs" dxfId="7631" priority="938" operator="lessThan">
      <formula>0</formula>
    </cfRule>
  </conditionalFormatting>
  <conditionalFormatting sqref="Q507:Q510">
    <cfRule type="cellIs" dxfId="7630" priority="935" operator="lessThan">
      <formula>0</formula>
    </cfRule>
  </conditionalFormatting>
  <conditionalFormatting sqref="Q511:Q512">
    <cfRule type="cellIs" dxfId="7629" priority="934" operator="lessThan">
      <formula>0</formula>
    </cfRule>
  </conditionalFormatting>
  <conditionalFormatting sqref="Q512">
    <cfRule type="cellIs" dxfId="7628" priority="933" operator="lessThan">
      <formula>0</formula>
    </cfRule>
  </conditionalFormatting>
  <conditionalFormatting sqref="Q511">
    <cfRule type="cellIs" dxfId="7627" priority="932" operator="lessThan">
      <formula>0</formula>
    </cfRule>
  </conditionalFormatting>
  <conditionalFormatting sqref="P507:P510">
    <cfRule type="cellIs" dxfId="7626" priority="931" operator="lessThan">
      <formula>0</formula>
    </cfRule>
  </conditionalFormatting>
  <conditionalFormatting sqref="B506">
    <cfRule type="cellIs" dxfId="7625" priority="930" operator="lessThan">
      <formula>0</formula>
    </cfRule>
  </conditionalFormatting>
  <conditionalFormatting sqref="C611:N614">
    <cfRule type="cellIs" dxfId="7624" priority="896" operator="lessThan">
      <formula>0</formula>
    </cfRule>
  </conditionalFormatting>
  <conditionalFormatting sqref="Q614">
    <cfRule type="cellIs" dxfId="7623" priority="893" operator="lessThan">
      <formula>0</formula>
    </cfRule>
  </conditionalFormatting>
  <conditionalFormatting sqref="P547:P550">
    <cfRule type="cellIs" dxfId="7622" priority="924" operator="lessThan">
      <formula>0</formula>
    </cfRule>
  </conditionalFormatting>
  <conditionalFormatting sqref="H611:H614">
    <cfRule type="cellIs" dxfId="7621" priority="890" operator="lessThan">
      <formula>0</formula>
    </cfRule>
  </conditionalFormatting>
  <conditionalFormatting sqref="Q504">
    <cfRule type="cellIs" dxfId="7620" priority="929" operator="lessThan">
      <formula>0</formula>
    </cfRule>
  </conditionalFormatting>
  <conditionalFormatting sqref="Q547:Q550 Q552 Q554:Q560">
    <cfRule type="cellIs" dxfId="7619" priority="928" operator="lessThan">
      <formula>0</formula>
    </cfRule>
  </conditionalFormatting>
  <conditionalFormatting sqref="P546">
    <cfRule type="cellIs" dxfId="7618" priority="927" operator="lessThan">
      <formula>0</formula>
    </cfRule>
  </conditionalFormatting>
  <conditionalFormatting sqref="P554:P558">
    <cfRule type="cellIs" dxfId="7617" priority="923" operator="lessThan">
      <formula>0</formula>
    </cfRule>
  </conditionalFormatting>
  <conditionalFormatting sqref="Q570:Q573 Q575">
    <cfRule type="cellIs" dxfId="7616" priority="921" operator="lessThan">
      <formula>0</formula>
    </cfRule>
  </conditionalFormatting>
  <conditionalFormatting sqref="B546">
    <cfRule type="cellIs" dxfId="7615" priority="922" operator="lessThan">
      <formula>0</formula>
    </cfRule>
  </conditionalFormatting>
  <conditionalFormatting sqref="P569">
    <cfRule type="cellIs" dxfId="7614" priority="920" operator="lessThan">
      <formula>0</formula>
    </cfRule>
  </conditionalFormatting>
  <conditionalFormatting sqref="Q574">
    <cfRule type="cellIs" dxfId="7613" priority="919" operator="lessThan">
      <formula>0</formula>
    </cfRule>
  </conditionalFormatting>
  <conditionalFormatting sqref="Q574">
    <cfRule type="cellIs" dxfId="7612" priority="918" operator="lessThan">
      <formula>0</formula>
    </cfRule>
  </conditionalFormatting>
  <conditionalFormatting sqref="P570:P573">
    <cfRule type="cellIs" dxfId="7611" priority="917" operator="lessThan">
      <formula>0</formula>
    </cfRule>
  </conditionalFormatting>
  <conditionalFormatting sqref="Q582 Q577:Q580">
    <cfRule type="cellIs" dxfId="7610" priority="915" operator="lessThan">
      <formula>0</formula>
    </cfRule>
  </conditionalFormatting>
  <conditionalFormatting sqref="Q581">
    <cfRule type="cellIs" dxfId="7609" priority="913" operator="lessThan">
      <formula>0</formula>
    </cfRule>
  </conditionalFormatting>
  <conditionalFormatting sqref="B569">
    <cfRule type="cellIs" dxfId="7608" priority="916" operator="lessThan">
      <formula>0</formula>
    </cfRule>
  </conditionalFormatting>
  <conditionalFormatting sqref="P576">
    <cfRule type="cellIs" dxfId="7607" priority="914" operator="lessThan">
      <formula>0</formula>
    </cfRule>
  </conditionalFormatting>
  <conditionalFormatting sqref="P577:P580">
    <cfRule type="cellIs" dxfId="7606" priority="911" operator="lessThan">
      <formula>0</formula>
    </cfRule>
  </conditionalFormatting>
  <conditionalFormatting sqref="Q581">
    <cfRule type="cellIs" dxfId="7605" priority="912" operator="lessThan">
      <formula>0</formula>
    </cfRule>
  </conditionalFormatting>
  <conditionalFormatting sqref="P605:P607 P609">
    <cfRule type="cellIs" dxfId="7604" priority="909" operator="lessThan">
      <formula>0</formula>
    </cfRule>
  </conditionalFormatting>
  <conditionalFormatting sqref="Q605:Q607">
    <cfRule type="cellIs" dxfId="7603" priority="910" operator="lessThan">
      <formula>0</formula>
    </cfRule>
  </conditionalFormatting>
  <conditionalFormatting sqref="C607:I607">
    <cfRule type="cellIs" dxfId="7602" priority="902" operator="lessThan">
      <formula>0</formula>
    </cfRule>
  </conditionalFormatting>
  <conditionalFormatting sqref="C605:I607">
    <cfRule type="cellIs" dxfId="7601" priority="901" operator="lessThan">
      <formula>0</formula>
    </cfRule>
  </conditionalFormatting>
  <conditionalFormatting sqref="B604">
    <cfRule type="cellIs" dxfId="7600" priority="903" operator="lessThan">
      <formula>0</formula>
    </cfRule>
  </conditionalFormatting>
  <conditionalFormatting sqref="J605:N607">
    <cfRule type="cellIs" dxfId="7599" priority="907" operator="lessThan">
      <formula>0</formula>
    </cfRule>
  </conditionalFormatting>
  <conditionalFormatting sqref="P611:P614">
    <cfRule type="cellIs" dxfId="7598" priority="898" operator="lessThan">
      <formula>0</formula>
    </cfRule>
  </conditionalFormatting>
  <conditionalFormatting sqref="Q608:Q609">
    <cfRule type="cellIs" dxfId="7597" priority="904" operator="lessThan">
      <formula>0</formula>
    </cfRule>
  </conditionalFormatting>
  <conditionalFormatting sqref="C433:M433">
    <cfRule type="cellIs" dxfId="7596" priority="676" operator="lessThan">
      <formula>0</formula>
    </cfRule>
  </conditionalFormatting>
  <conditionalFormatting sqref="Q608:Q609">
    <cfRule type="cellIs" dxfId="7595" priority="905" operator="lessThan">
      <formula>0</formula>
    </cfRule>
  </conditionalFormatting>
  <conditionalFormatting sqref="J606">
    <cfRule type="cellIs" dxfId="7594" priority="906" operator="lessThan">
      <formula>0</formula>
    </cfRule>
  </conditionalFormatting>
  <conditionalFormatting sqref="J607:N607 K605:N606">
    <cfRule type="cellIs" dxfId="7593" priority="908" operator="lessThan">
      <formula>0</formula>
    </cfRule>
  </conditionalFormatting>
  <conditionalFormatting sqref="I612 K611:N612 C613:N614">
    <cfRule type="cellIs" dxfId="7592" priority="897" operator="lessThan">
      <formula>0</formula>
    </cfRule>
  </conditionalFormatting>
  <conditionalFormatting sqref="N427">
    <cfRule type="cellIs" dxfId="7591" priority="679" operator="lessThan">
      <formula>0</formula>
    </cfRule>
  </conditionalFormatting>
  <conditionalFormatting sqref="B429:N429">
    <cfRule type="cellIs" dxfId="7590" priority="671" operator="lessThan">
      <formula>0</formula>
    </cfRule>
  </conditionalFormatting>
  <conditionalFormatting sqref="C606:I606">
    <cfRule type="cellIs" dxfId="7589" priority="900" operator="lessThan">
      <formula>0</formula>
    </cfRule>
  </conditionalFormatting>
  <conditionalFormatting sqref="B429:N429">
    <cfRule type="cellIs" dxfId="7588" priority="672" operator="lessThan">
      <formula>0</formula>
    </cfRule>
  </conditionalFormatting>
  <conditionalFormatting sqref="H433">
    <cfRule type="cellIs" dxfId="7587" priority="675" operator="lessThan">
      <formula>0</formula>
    </cfRule>
  </conditionalFormatting>
  <conditionalFormatting sqref="B433">
    <cfRule type="cellIs" dxfId="7586" priority="674" operator="lessThan">
      <formula>0</formula>
    </cfRule>
  </conditionalFormatting>
  <conditionalFormatting sqref="B433">
    <cfRule type="cellIs" dxfId="7585" priority="673" operator="lessThan">
      <formula>0</formula>
    </cfRule>
  </conditionalFormatting>
  <conditionalFormatting sqref="B429:N429">
    <cfRule type="cellIs" dxfId="7584" priority="669" operator="lessThan">
      <formula>0</formula>
    </cfRule>
  </conditionalFormatting>
  <conditionalFormatting sqref="B429:N429">
    <cfRule type="cellIs" dxfId="7583" priority="670" operator="lessThan">
      <formula>0</formula>
    </cfRule>
  </conditionalFormatting>
  <conditionalFormatting sqref="B435:N435">
    <cfRule type="cellIs" dxfId="7582" priority="656" operator="lessThan">
      <formula>0</formula>
    </cfRule>
  </conditionalFormatting>
  <conditionalFormatting sqref="H611">
    <cfRule type="cellIs" dxfId="7581" priority="889" operator="lessThan">
      <formula>0</formula>
    </cfRule>
  </conditionalFormatting>
  <conditionalFormatting sqref="C433:M433">
    <cfRule type="cellIs" dxfId="7580" priority="677" operator="lessThan">
      <formula>0</formula>
    </cfRule>
  </conditionalFormatting>
  <conditionalFormatting sqref="H612:H614">
    <cfRule type="cellIs" dxfId="7579" priority="891" operator="lessThan">
      <formula>0</formula>
    </cfRule>
  </conditionalFormatting>
  <conditionalFormatting sqref="Q614">
    <cfRule type="cellIs" dxfId="7578" priority="892" operator="lessThan">
      <formula>0</formula>
    </cfRule>
  </conditionalFormatting>
  <conditionalFormatting sqref="I611">
    <cfRule type="cellIs" dxfId="7577" priority="895" operator="lessThan">
      <formula>0</formula>
    </cfRule>
  </conditionalFormatting>
  <conditionalFormatting sqref="N439">
    <cfRule type="cellIs" dxfId="7576" priority="649" operator="lessThan">
      <formula>0</formula>
    </cfRule>
  </conditionalFormatting>
  <conditionalFormatting sqref="C612:J612">
    <cfRule type="cellIs" dxfId="7575" priority="894" operator="lessThan">
      <formula>0</formula>
    </cfRule>
  </conditionalFormatting>
  <conditionalFormatting sqref="B610">
    <cfRule type="cellIs" dxfId="7574" priority="888" operator="lessThan">
      <formula>0</formula>
    </cfRule>
  </conditionalFormatting>
  <conditionalFormatting sqref="B435:N435">
    <cfRule type="cellIs" dxfId="7573" priority="655" operator="lessThan">
      <formula>0</formula>
    </cfRule>
  </conditionalFormatting>
  <conditionalFormatting sqref="C445:M445">
    <cfRule type="cellIs" dxfId="7572" priority="646" operator="lessThan">
      <formula>0</formula>
    </cfRule>
  </conditionalFormatting>
  <conditionalFormatting sqref="C445:M445">
    <cfRule type="cellIs" dxfId="7571" priority="647" operator="lessThan">
      <formula>0</formula>
    </cfRule>
  </conditionalFormatting>
  <conditionalFormatting sqref="B435:N435">
    <cfRule type="cellIs" dxfId="7570" priority="654" operator="lessThan">
      <formula>0</formula>
    </cfRule>
  </conditionalFormatting>
  <conditionalFormatting sqref="N438">
    <cfRule type="cellIs" dxfId="7569" priority="650" operator="lessThan">
      <formula>0</formula>
    </cfRule>
  </conditionalFormatting>
  <conditionalFormatting sqref="B435:N435">
    <cfRule type="cellIs" dxfId="7568" priority="653" operator="lessThan">
      <formula>0</formula>
    </cfRule>
  </conditionalFormatting>
  <conditionalFormatting sqref="B435:N435">
    <cfRule type="cellIs" dxfId="7567" priority="651" operator="lessThan">
      <formula>0</formula>
    </cfRule>
  </conditionalFormatting>
  <conditionalFormatting sqref="B598">
    <cfRule type="cellIs" dxfId="7566" priority="887" operator="lessThan">
      <formula>0</formula>
    </cfRule>
  </conditionalFormatting>
  <conditionalFormatting sqref="N439">
    <cfRule type="cellIs" dxfId="7565" priority="648" operator="lessThan">
      <formula>0</formula>
    </cfRule>
  </conditionalFormatting>
  <conditionalFormatting sqref="B435:N435">
    <cfRule type="cellIs" dxfId="7564" priority="652" operator="lessThan">
      <formula>0</formula>
    </cfRule>
  </conditionalFormatting>
  <conditionalFormatting sqref="B598">
    <cfRule type="cellIs" dxfId="7563" priority="886" operator="lessThan">
      <formula>0</formula>
    </cfRule>
  </conditionalFormatting>
  <conditionalFormatting sqref="B641">
    <cfRule type="cellIs" dxfId="7562" priority="874" operator="lessThan">
      <formula>0</formula>
    </cfRule>
  </conditionalFormatting>
  <conditionalFormatting sqref="B591">
    <cfRule type="cellIs" dxfId="7561" priority="884" operator="lessThan">
      <formula>0</formula>
    </cfRule>
  </conditionalFormatting>
  <conditionalFormatting sqref="B591">
    <cfRule type="cellIs" dxfId="7560" priority="885" operator="lessThan">
      <formula>0</formula>
    </cfRule>
  </conditionalFormatting>
  <conditionalFormatting sqref="B609">
    <cfRule type="cellIs" dxfId="7559" priority="882" operator="lessThan">
      <formula>0</formula>
    </cfRule>
  </conditionalFormatting>
  <conditionalFormatting sqref="B609">
    <cfRule type="cellIs" dxfId="7558"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557" priority="881" operator="lessThan">
      <formula>0</formula>
    </cfRule>
  </conditionalFormatting>
  <conditionalFormatting sqref="B646">
    <cfRule type="cellIs" dxfId="7556" priority="878" operator="lessThan">
      <formula>0</formula>
    </cfRule>
  </conditionalFormatting>
  <conditionalFormatting sqref="B631">
    <cfRule type="cellIs" dxfId="7555" priority="880" operator="lessThan">
      <formula>0</formula>
    </cfRule>
  </conditionalFormatting>
  <conditionalFormatting sqref="B635">
    <cfRule type="cellIs" dxfId="7554" priority="879" operator="lessThan">
      <formula>0</formula>
    </cfRule>
  </conditionalFormatting>
  <conditionalFormatting sqref="B662">
    <cfRule type="cellIs" dxfId="7553" priority="877" operator="lessThan">
      <formula>0</formula>
    </cfRule>
  </conditionalFormatting>
  <conditionalFormatting sqref="B671">
    <cfRule type="cellIs" dxfId="7552" priority="876" operator="lessThan">
      <formula>0</formula>
    </cfRule>
  </conditionalFormatting>
  <conditionalFormatting sqref="I674:N674 P672:Q675">
    <cfRule type="cellIs" dxfId="7551" priority="875" operator="lessThan">
      <formula>0</formula>
    </cfRule>
  </conditionalFormatting>
  <conditionalFormatting sqref="P641">
    <cfRule type="cellIs" dxfId="7550" priority="872" operator="lessThan">
      <formula>0</formula>
    </cfRule>
  </conditionalFormatting>
  <conditionalFormatting sqref="P641">
    <cfRule type="cellIs" dxfId="7549" priority="873" operator="lessThan">
      <formula>0</formula>
    </cfRule>
  </conditionalFormatting>
  <conditionalFormatting sqref="P422:Q422 Q423:Q425">
    <cfRule type="cellIs" dxfId="7548" priority="859" operator="lessThan">
      <formula>0</formula>
    </cfRule>
  </conditionalFormatting>
  <conditionalFormatting sqref="B416">
    <cfRule type="cellIs" dxfId="7547" priority="860" operator="lessThan">
      <formula>0</formula>
    </cfRule>
  </conditionalFormatting>
  <conditionalFormatting sqref="P423:P425">
    <cfRule type="cellIs" dxfId="7546" priority="857" operator="lessThan">
      <formula>0</formula>
    </cfRule>
  </conditionalFormatting>
  <conditionalFormatting sqref="P422">
    <cfRule type="cellIs" dxfId="7545" priority="858" operator="lessThan">
      <formula>0</formula>
    </cfRule>
  </conditionalFormatting>
  <conditionalFormatting sqref="Q426">
    <cfRule type="cellIs" dxfId="7544" priority="855" operator="lessThan">
      <formula>0</formula>
    </cfRule>
  </conditionalFormatting>
  <conditionalFormatting sqref="Q427">
    <cfRule type="cellIs" dxfId="7543" priority="856" operator="lessThan">
      <formula>0</formula>
    </cfRule>
  </conditionalFormatting>
  <conditionalFormatting sqref="B422">
    <cfRule type="cellIs" dxfId="7542" priority="853" operator="lessThan">
      <formula>0</formula>
    </cfRule>
  </conditionalFormatting>
  <conditionalFormatting sqref="Q426">
    <cfRule type="cellIs" dxfId="7541" priority="854" operator="lessThan">
      <formula>0</formula>
    </cfRule>
  </conditionalFormatting>
  <conditionalFormatting sqref="B454:N454">
    <cfRule type="cellIs" dxfId="7540" priority="609" operator="lessThan">
      <formula>0</formula>
    </cfRule>
  </conditionalFormatting>
  <conditionalFormatting sqref="B454:N454">
    <cfRule type="cellIs" dxfId="7539" priority="610" operator="lessThan">
      <formula>0</formula>
    </cfRule>
  </conditionalFormatting>
  <conditionalFormatting sqref="C652:I652">
    <cfRule type="cellIs" dxfId="7538" priority="871" operator="lessThan">
      <formula>0</formula>
    </cfRule>
  </conditionalFormatting>
  <conditionalFormatting sqref="C653:I653">
    <cfRule type="cellIs" dxfId="7537" priority="870" operator="lessThan">
      <formula>0</formula>
    </cfRule>
  </conditionalFormatting>
  <conditionalFormatting sqref="C658:M658">
    <cfRule type="cellIs" dxfId="7536" priority="869" operator="lessThan">
      <formula>0</formula>
    </cfRule>
  </conditionalFormatting>
  <conditionalFormatting sqref="C647:N647">
    <cfRule type="cellIs" dxfId="7535" priority="868" operator="lessThan">
      <formula>0</formula>
    </cfRule>
  </conditionalFormatting>
  <conditionalFormatting sqref="P650">
    <cfRule type="cellIs" dxfId="7534" priority="867" operator="lessThan">
      <formula>0</formula>
    </cfRule>
  </conditionalFormatting>
  <conditionalFormatting sqref="P417:P419">
    <cfRule type="cellIs" dxfId="7533" priority="864" operator="lessThan">
      <formula>0</formula>
    </cfRule>
  </conditionalFormatting>
  <conditionalFormatting sqref="Q420">
    <cfRule type="cellIs" dxfId="7532" priority="861" operator="lessThan">
      <formula>0</formula>
    </cfRule>
  </conditionalFormatting>
  <conditionalFormatting sqref="Q421">
    <cfRule type="cellIs" dxfId="7531" priority="863" operator="lessThan">
      <formula>0</formula>
    </cfRule>
  </conditionalFormatting>
  <conditionalFormatting sqref="P416:Q416 Q417:Q419">
    <cfRule type="cellIs" dxfId="7530" priority="866" operator="lessThan">
      <formula>0</formula>
    </cfRule>
  </conditionalFormatting>
  <conditionalFormatting sqref="P416">
    <cfRule type="cellIs" dxfId="7529" priority="865" operator="lessThan">
      <formula>0</formula>
    </cfRule>
  </conditionalFormatting>
  <conditionalFormatting sqref="Q420">
    <cfRule type="cellIs" dxfId="7528" priority="862" operator="lessThan">
      <formula>0</formula>
    </cfRule>
  </conditionalFormatting>
  <conditionalFormatting sqref="B454:N454">
    <cfRule type="cellIs" dxfId="7527" priority="608" operator="lessThan">
      <formula>0</formula>
    </cfRule>
  </conditionalFormatting>
  <conditionalFormatting sqref="B454:N454">
    <cfRule type="cellIs" dxfId="7526" priority="607" operator="lessThan">
      <formula>0</formula>
    </cfRule>
  </conditionalFormatting>
  <conditionalFormatting sqref="B454:N454">
    <cfRule type="cellIs" dxfId="7525" priority="606" operator="lessThan">
      <formula>0</formula>
    </cfRule>
  </conditionalFormatting>
  <conditionalFormatting sqref="B454:N454">
    <cfRule type="cellIs" dxfId="7524" priority="604" operator="lessThan">
      <formula>0</formula>
    </cfRule>
  </conditionalFormatting>
  <conditionalFormatting sqref="B454:N454">
    <cfRule type="cellIs" dxfId="7523" priority="605" operator="lessThan">
      <formula>0</formula>
    </cfRule>
  </conditionalFormatting>
  <conditionalFormatting sqref="N457">
    <cfRule type="cellIs" dxfId="7522" priority="602" operator="lessThan">
      <formula>0</formula>
    </cfRule>
  </conditionalFormatting>
  <conditionalFormatting sqref="B454:N454">
    <cfRule type="cellIs" dxfId="7521" priority="603" operator="lessThan">
      <formula>0</formula>
    </cfRule>
  </conditionalFormatting>
  <conditionalFormatting sqref="N458">
    <cfRule type="cellIs" dxfId="7520" priority="601" operator="lessThan">
      <formula>0</formula>
    </cfRule>
  </conditionalFormatting>
  <conditionalFormatting sqref="P530">
    <cfRule type="cellIs" dxfId="7519" priority="323" operator="lessThan">
      <formula>0</formula>
    </cfRule>
  </conditionalFormatting>
  <conditionalFormatting sqref="N458">
    <cfRule type="cellIs" dxfId="7518" priority="600" operator="lessThan">
      <formula>0</formula>
    </cfRule>
  </conditionalFormatting>
  <conditionalFormatting sqref="D461:N464">
    <cfRule type="cellIs" dxfId="7517" priority="597" operator="lessThan">
      <formula>0</formula>
    </cfRule>
  </conditionalFormatting>
  <conditionalFormatting sqref="P538">
    <cfRule type="cellIs" dxfId="7516" priority="320" operator="lessThan">
      <formula>0</formula>
    </cfRule>
  </conditionalFormatting>
  <conditionalFormatting sqref="B461:B464">
    <cfRule type="cellIs" dxfId="7515" priority="594" operator="lessThan">
      <formula>0</formula>
    </cfRule>
  </conditionalFormatting>
  <conditionalFormatting sqref="P553">
    <cfRule type="cellIs" dxfId="7514" priority="317" operator="lessThan">
      <formula>0</formula>
    </cfRule>
  </conditionalFormatting>
  <conditionalFormatting sqref="B512">
    <cfRule type="cellIs" dxfId="7513" priority="591" operator="lessThan">
      <formula>0</formula>
    </cfRule>
  </conditionalFormatting>
  <conditionalFormatting sqref="C512">
    <cfRule type="cellIs" dxfId="7512" priority="588" operator="lessThan">
      <formula>0</formula>
    </cfRule>
  </conditionalFormatting>
  <conditionalFormatting sqref="P561">
    <cfRule type="cellIs" dxfId="7511" priority="314" operator="lessThan">
      <formula>0</formula>
    </cfRule>
  </conditionalFormatting>
  <conditionalFormatting sqref="P590">
    <cfRule type="cellIs" dxfId="7510" priority="311" operator="lessThan">
      <formula>0</formula>
    </cfRule>
  </conditionalFormatting>
  <conditionalFormatting sqref="N365">
    <cfRule type="cellIs" dxfId="7509" priority="852" operator="lessThan">
      <formula>0</formula>
    </cfRule>
  </conditionalFormatting>
  <conditionalFormatting sqref="N371">
    <cfRule type="cellIs" dxfId="7508" priority="851" operator="lessThan">
      <formula>0</formula>
    </cfRule>
  </conditionalFormatting>
  <conditionalFormatting sqref="N377">
    <cfRule type="cellIs" dxfId="7507" priority="850" operator="lessThan">
      <formula>0</formula>
    </cfRule>
  </conditionalFormatting>
  <conditionalFormatting sqref="B376">
    <cfRule type="cellIs" dxfId="7506" priority="837" operator="lessThan">
      <formula>0</formula>
    </cfRule>
  </conditionalFormatting>
  <conditionalFormatting sqref="B588">
    <cfRule type="cellIs" dxfId="7505" priority="844" operator="lessThan">
      <formula>0</formula>
    </cfRule>
  </conditionalFormatting>
  <conditionalFormatting sqref="B371:B372">
    <cfRule type="cellIs" dxfId="7504" priority="842" operator="lessThan">
      <formula>0</formula>
    </cfRule>
  </conditionalFormatting>
  <conditionalFormatting sqref="B377:B378">
    <cfRule type="cellIs" dxfId="7503" priority="839" operator="lessThan">
      <formula>0</formula>
    </cfRule>
  </conditionalFormatting>
  <conditionalFormatting sqref="C351:M354">
    <cfRule type="cellIs" dxfId="7502" priority="849" operator="lessThan">
      <formula>0</formula>
    </cfRule>
  </conditionalFormatting>
  <conditionalFormatting sqref="B428">
    <cfRule type="cellIs" dxfId="7501" priority="848" operator="lessThan">
      <formula>0</formula>
    </cfRule>
  </conditionalFormatting>
  <conditionalFormatting sqref="B428">
    <cfRule type="cellIs" dxfId="7500" priority="847" operator="lessThan">
      <formula>0</formula>
    </cfRule>
  </conditionalFormatting>
  <conditionalFormatting sqref="B391 B397 B381:B385 B375:B379 B369:B373 B363:B367 B361 B351:B355">
    <cfRule type="cellIs" dxfId="7499" priority="846" operator="lessThan">
      <formula>0</formula>
    </cfRule>
  </conditionalFormatting>
  <conditionalFormatting sqref="B585:B587">
    <cfRule type="cellIs" dxfId="7498" priority="845" operator="lessThan">
      <formula>0</formula>
    </cfRule>
  </conditionalFormatting>
  <conditionalFormatting sqref="B584">
    <cfRule type="cellIs" dxfId="7497" priority="843" operator="lessThan">
      <formula>0</formula>
    </cfRule>
  </conditionalFormatting>
  <conditionalFormatting sqref="B397">
    <cfRule type="cellIs" dxfId="7496" priority="833" operator="lessThan">
      <formula>0</formula>
    </cfRule>
  </conditionalFormatting>
  <conditionalFormatting sqref="B369">
    <cfRule type="cellIs" dxfId="7495" priority="841" operator="lessThan">
      <formula>0</formula>
    </cfRule>
  </conditionalFormatting>
  <conditionalFormatting sqref="B370">
    <cfRule type="cellIs" dxfId="7494" priority="840" operator="lessThan">
      <formula>0</formula>
    </cfRule>
  </conditionalFormatting>
  <conditionalFormatting sqref="B375">
    <cfRule type="cellIs" dxfId="7493" priority="838" operator="lessThan">
      <formula>0</formula>
    </cfRule>
  </conditionalFormatting>
  <conditionalFormatting sqref="B383:B384">
    <cfRule type="cellIs" dxfId="7492" priority="836" operator="lessThan">
      <formula>0</formula>
    </cfRule>
  </conditionalFormatting>
  <conditionalFormatting sqref="B381">
    <cfRule type="cellIs" dxfId="7491" priority="835" operator="lessThan">
      <formula>0</formula>
    </cfRule>
  </conditionalFormatting>
  <conditionalFormatting sqref="B382">
    <cfRule type="cellIs" dxfId="7490" priority="834" operator="lessThan">
      <formula>0</formula>
    </cfRule>
  </conditionalFormatting>
  <conditionalFormatting sqref="B391">
    <cfRule type="cellIs" dxfId="7489" priority="832" operator="lessThan">
      <formula>0</formula>
    </cfRule>
  </conditionalFormatting>
  <conditionalFormatting sqref="B385">
    <cfRule type="cellIs" dxfId="7488" priority="831" operator="lessThan">
      <formula>0</formula>
    </cfRule>
  </conditionalFormatting>
  <conditionalFormatting sqref="B379">
    <cfRule type="cellIs" dxfId="7487" priority="830" operator="lessThan">
      <formula>0</formula>
    </cfRule>
  </conditionalFormatting>
  <conditionalFormatting sqref="B373">
    <cfRule type="cellIs" dxfId="7486" priority="829" operator="lessThan">
      <formula>0</formula>
    </cfRule>
  </conditionalFormatting>
  <conditionalFormatting sqref="B361">
    <cfRule type="cellIs" dxfId="7485" priority="828" operator="lessThan">
      <formula>0</formula>
    </cfRule>
  </conditionalFormatting>
  <conditionalFormatting sqref="B621:B624">
    <cfRule type="cellIs" dxfId="7484" priority="823" operator="lessThan">
      <formula>0</formula>
    </cfRule>
  </conditionalFormatting>
  <conditionalFormatting sqref="B616:B619">
    <cfRule type="cellIs" dxfId="7483" priority="826" operator="lessThan">
      <formula>0</formula>
    </cfRule>
  </conditionalFormatting>
  <conditionalFormatting sqref="B617">
    <cfRule type="cellIs" dxfId="7482" priority="825" operator="lessThan">
      <formula>0</formula>
    </cfRule>
  </conditionalFormatting>
  <conditionalFormatting sqref="B618:B619">
    <cfRule type="cellIs" dxfId="7481" priority="827" operator="lessThan">
      <formula>0</formula>
    </cfRule>
  </conditionalFormatting>
  <conditionalFormatting sqref="B628:B629">
    <cfRule type="cellIs" dxfId="7480" priority="821" operator="lessThan">
      <formula>0</formula>
    </cfRule>
  </conditionalFormatting>
  <conditionalFormatting sqref="B622">
    <cfRule type="cellIs" dxfId="7479" priority="822" operator="lessThan">
      <formula>0</formula>
    </cfRule>
  </conditionalFormatting>
  <conditionalFormatting sqref="B623:B624">
    <cfRule type="cellIs" dxfId="7478" priority="824" operator="lessThan">
      <formula>0</formula>
    </cfRule>
  </conditionalFormatting>
  <conditionalFormatting sqref="B626:B629">
    <cfRule type="cellIs" dxfId="7477" priority="820" operator="lessThan">
      <formula>0</formula>
    </cfRule>
  </conditionalFormatting>
  <conditionalFormatting sqref="B627">
    <cfRule type="cellIs" dxfId="7476" priority="819" operator="lessThan">
      <formula>0</formula>
    </cfRule>
  </conditionalFormatting>
  <conditionalFormatting sqref="B365:B366">
    <cfRule type="cellIs" dxfId="7475" priority="814" operator="lessThan">
      <formula>0</formula>
    </cfRule>
  </conditionalFormatting>
  <conditionalFormatting sqref="B355">
    <cfRule type="cellIs" dxfId="7474" priority="815" operator="lessThan">
      <formula>0</formula>
    </cfRule>
  </conditionalFormatting>
  <conditionalFormatting sqref="B393:N393">
    <cfRule type="cellIs" dxfId="7473" priority="770" operator="lessThan">
      <formula>0</formula>
    </cfRule>
  </conditionalFormatting>
  <conditionalFormatting sqref="B387:N387">
    <cfRule type="cellIs" dxfId="7472" priority="781" operator="lessThan">
      <formula>0</formula>
    </cfRule>
  </conditionalFormatting>
  <conditionalFormatting sqref="B387:N387">
    <cfRule type="cellIs" dxfId="7471" priority="780" operator="lessThan">
      <formula>0</formula>
    </cfRule>
  </conditionalFormatting>
  <conditionalFormatting sqref="B353:B354">
    <cfRule type="cellIs" dxfId="7470" priority="818" operator="lessThan">
      <formula>0</formula>
    </cfRule>
  </conditionalFormatting>
  <conditionalFormatting sqref="B351">
    <cfRule type="cellIs" dxfId="7469" priority="817" operator="lessThan">
      <formula>0</formula>
    </cfRule>
  </conditionalFormatting>
  <conditionalFormatting sqref="B352">
    <cfRule type="cellIs" dxfId="7468" priority="816" operator="lessThan">
      <formula>0</formula>
    </cfRule>
  </conditionalFormatting>
  <conditionalFormatting sqref="B363">
    <cfRule type="cellIs" dxfId="7467" priority="813" operator="lessThan">
      <formula>0</formula>
    </cfRule>
  </conditionalFormatting>
  <conditionalFormatting sqref="B364">
    <cfRule type="cellIs" dxfId="7466" priority="812" operator="lessThan">
      <formula>0</formula>
    </cfRule>
  </conditionalFormatting>
  <conditionalFormatting sqref="B367">
    <cfRule type="cellIs" dxfId="7465" priority="811" operator="lessThan">
      <formula>0</formula>
    </cfRule>
  </conditionalFormatting>
  <conditionalFormatting sqref="B593:B596">
    <cfRule type="cellIs" dxfId="7464" priority="809" operator="lessThan">
      <formula>0</formula>
    </cfRule>
  </conditionalFormatting>
  <conditionalFormatting sqref="B594">
    <cfRule type="cellIs" dxfId="7463" priority="808" operator="lessThan">
      <formula>0</formula>
    </cfRule>
  </conditionalFormatting>
  <conditionalFormatting sqref="B595:B596">
    <cfRule type="cellIs" dxfId="7462" priority="810" operator="lessThan">
      <formula>0</formula>
    </cfRule>
  </conditionalFormatting>
  <conditionalFormatting sqref="B603">
    <cfRule type="cellIs" dxfId="7461" priority="803" operator="lessThan">
      <formula>0</formula>
    </cfRule>
  </conditionalFormatting>
  <conditionalFormatting sqref="B603">
    <cfRule type="cellIs" dxfId="7460" priority="804" operator="lessThan">
      <formula>0</formula>
    </cfRule>
  </conditionalFormatting>
  <conditionalFormatting sqref="B599:B602">
    <cfRule type="cellIs" dxfId="7459" priority="806" operator="lessThan">
      <formula>0</formula>
    </cfRule>
  </conditionalFormatting>
  <conditionalFormatting sqref="B600">
    <cfRule type="cellIs" dxfId="7458" priority="805" operator="lessThan">
      <formula>0</formula>
    </cfRule>
  </conditionalFormatting>
  <conditionalFormatting sqref="B601:B602">
    <cfRule type="cellIs" dxfId="7457" priority="807" operator="lessThan">
      <formula>0</formula>
    </cfRule>
  </conditionalFormatting>
  <conditionalFormatting sqref="N390">
    <cfRule type="cellIs" dxfId="7456" priority="775" operator="lessThan">
      <formula>0</formula>
    </cfRule>
  </conditionalFormatting>
  <conditionalFormatting sqref="B393:N393">
    <cfRule type="cellIs" dxfId="7455" priority="773" operator="lessThan">
      <formula>0</formula>
    </cfRule>
  </conditionalFormatting>
  <conditionalFormatting sqref="B571:B573">
    <cfRule type="cellIs" dxfId="7454" priority="802" operator="lessThan">
      <formula>0</formula>
    </cfRule>
  </conditionalFormatting>
  <conditionalFormatting sqref="B574">
    <cfRule type="cellIs" dxfId="7453" priority="801" operator="lessThan">
      <formula>0</formula>
    </cfRule>
  </conditionalFormatting>
  <conditionalFormatting sqref="B570">
    <cfRule type="cellIs" dxfId="7452" priority="800" operator="lessThan">
      <formula>0</formula>
    </cfRule>
  </conditionalFormatting>
  <conditionalFormatting sqref="B607:B608">
    <cfRule type="cellIs" dxfId="7451" priority="799" operator="lessThan">
      <formula>0</formula>
    </cfRule>
  </conditionalFormatting>
  <conditionalFormatting sqref="B605:B608">
    <cfRule type="cellIs" dxfId="7450" priority="798" operator="lessThan">
      <formula>0</formula>
    </cfRule>
  </conditionalFormatting>
  <conditionalFormatting sqref="B589">
    <cfRule type="cellIs" dxfId="7449" priority="525" operator="lessThan">
      <formula>0</formula>
    </cfRule>
  </conditionalFormatting>
  <conditionalFormatting sqref="B613:B614">
    <cfRule type="cellIs" dxfId="7448" priority="796" operator="lessThan">
      <formula>0</formula>
    </cfRule>
  </conditionalFormatting>
  <conditionalFormatting sqref="B606">
    <cfRule type="cellIs" dxfId="7447" priority="797" operator="lessThan">
      <formula>0</formula>
    </cfRule>
  </conditionalFormatting>
  <conditionalFormatting sqref="B611:B614">
    <cfRule type="cellIs" dxfId="7446" priority="795" operator="lessThan">
      <formula>0</formula>
    </cfRule>
  </conditionalFormatting>
  <conditionalFormatting sqref="O616:O619">
    <cfRule type="cellIs" dxfId="7445" priority="277" operator="lessThan">
      <formula>0</formula>
    </cfRule>
  </conditionalFormatting>
  <conditionalFormatting sqref="O599 O601:O602">
    <cfRule type="cellIs" dxfId="7444" priority="279" operator="lessThan">
      <formula>0</formula>
    </cfRule>
  </conditionalFormatting>
  <conditionalFormatting sqref="B612">
    <cfRule type="cellIs" dxfId="7443" priority="794" operator="lessThan">
      <formula>0</formula>
    </cfRule>
  </conditionalFormatting>
  <conditionalFormatting sqref="D589">
    <cfRule type="cellIs" dxfId="7442" priority="519" operator="lessThan">
      <formula>0</formula>
    </cfRule>
  </conditionalFormatting>
  <conditionalFormatting sqref="O605:O607">
    <cfRule type="cellIs" dxfId="7441" priority="271" operator="lessThan">
      <formula>0</formula>
    </cfRule>
  </conditionalFormatting>
  <conditionalFormatting sqref="O626:O629">
    <cfRule type="cellIs" dxfId="7440" priority="273" operator="lessThan">
      <formula>0</formula>
    </cfRule>
  </conditionalFormatting>
  <conditionalFormatting sqref="B650 B655:B657 B663 B665:B668 B642:B645 B670">
    <cfRule type="cellIs" dxfId="7439" priority="793" operator="lessThan">
      <formula>0</formula>
    </cfRule>
  </conditionalFormatting>
  <conditionalFormatting sqref="N378">
    <cfRule type="cellIs" dxfId="7438" priority="785" operator="lessThan">
      <formula>0</formula>
    </cfRule>
  </conditionalFormatting>
  <conditionalFormatting sqref="N372">
    <cfRule type="cellIs" dxfId="7437" priority="786" operator="lessThan">
      <formula>0</formula>
    </cfRule>
  </conditionalFormatting>
  <conditionalFormatting sqref="B387:N387">
    <cfRule type="cellIs" dxfId="7436" priority="783" operator="lessThan">
      <formula>0</formula>
    </cfRule>
  </conditionalFormatting>
  <conditionalFormatting sqref="N384">
    <cfRule type="cellIs" dxfId="7435" priority="784" operator="lessThan">
      <formula>0</formula>
    </cfRule>
  </conditionalFormatting>
  <conditionalFormatting sqref="B387:N387">
    <cfRule type="cellIs" dxfId="7434" priority="782" operator="lessThan">
      <formula>0</formula>
    </cfRule>
  </conditionalFormatting>
  <conditionalFormatting sqref="B387:N387">
    <cfRule type="cellIs" dxfId="7433" priority="779" operator="lessThan">
      <formula>0</formula>
    </cfRule>
  </conditionalFormatting>
  <conditionalFormatting sqref="B652">
    <cfRule type="cellIs" dxfId="7432" priority="792" operator="lessThan">
      <formula>0</formula>
    </cfRule>
  </conditionalFormatting>
  <conditionalFormatting sqref="B653">
    <cfRule type="cellIs" dxfId="7431" priority="791" operator="lessThan">
      <formula>0</formula>
    </cfRule>
  </conditionalFormatting>
  <conditionalFormatting sqref="B658">
    <cfRule type="cellIs" dxfId="7430" priority="790" operator="lessThan">
      <formula>0</formula>
    </cfRule>
  </conditionalFormatting>
  <conditionalFormatting sqref="B647">
    <cfRule type="cellIs" dxfId="7429" priority="789" operator="lessThan">
      <formula>0</formula>
    </cfRule>
  </conditionalFormatting>
  <conditionalFormatting sqref="O365">
    <cfRule type="cellIs" dxfId="7428" priority="265" operator="lessThan">
      <formula>0</formula>
    </cfRule>
  </conditionalFormatting>
  <conditionalFormatting sqref="O371">
    <cfRule type="cellIs" dxfId="7427" priority="264" operator="lessThan">
      <formula>0</formula>
    </cfRule>
  </conditionalFormatting>
  <conditionalFormatting sqref="G589">
    <cfRule type="cellIs" dxfId="7426" priority="510" operator="lessThan">
      <formula>0</formula>
    </cfRule>
  </conditionalFormatting>
  <conditionalFormatting sqref="H589">
    <cfRule type="cellIs" dxfId="7425" priority="507" operator="lessThan">
      <formula>0</formula>
    </cfRule>
  </conditionalFormatting>
  <conditionalFormatting sqref="B351:B354">
    <cfRule type="cellIs" dxfId="7424" priority="788" operator="lessThan">
      <formula>0</formula>
    </cfRule>
  </conditionalFormatting>
  <conditionalFormatting sqref="N366">
    <cfRule type="cellIs" dxfId="7423" priority="787" operator="lessThan">
      <formula>0</formula>
    </cfRule>
  </conditionalFormatting>
  <conditionalFormatting sqref="B387:N387">
    <cfRule type="cellIs" dxfId="7422" priority="778" operator="lessThan">
      <formula>0</formula>
    </cfRule>
  </conditionalFormatting>
  <conditionalFormatting sqref="B387:N387">
    <cfRule type="cellIs" dxfId="7421" priority="777" operator="lessThan">
      <formula>0</formula>
    </cfRule>
  </conditionalFormatting>
  <conditionalFormatting sqref="B387:N387">
    <cfRule type="cellIs" dxfId="7420" priority="776" operator="lessThan">
      <formula>0</formula>
    </cfRule>
  </conditionalFormatting>
  <conditionalFormatting sqref="B393:N393">
    <cfRule type="cellIs" dxfId="7419" priority="771" operator="lessThan">
      <formula>0</formula>
    </cfRule>
  </conditionalFormatting>
  <conditionalFormatting sqref="B393:N393">
    <cfRule type="cellIs" dxfId="7418" priority="774" operator="lessThan">
      <formula>0</formula>
    </cfRule>
  </conditionalFormatting>
  <conditionalFormatting sqref="B393:N393">
    <cfRule type="cellIs" dxfId="7417" priority="769" operator="lessThan">
      <formula>0</formula>
    </cfRule>
  </conditionalFormatting>
  <conditionalFormatting sqref="B393:N393">
    <cfRule type="cellIs" dxfId="7416" priority="772" operator="lessThan">
      <formula>0</formula>
    </cfRule>
  </conditionalFormatting>
  <conditionalFormatting sqref="B393:N393">
    <cfRule type="cellIs" dxfId="7415" priority="767" operator="lessThan">
      <formula>0</formula>
    </cfRule>
  </conditionalFormatting>
  <conditionalFormatting sqref="B393:N393">
    <cfRule type="cellIs" dxfId="7414" priority="768" operator="lessThan">
      <formula>0</formula>
    </cfRule>
  </conditionalFormatting>
  <conditionalFormatting sqref="B399:N399">
    <cfRule type="cellIs" dxfId="7413" priority="765" operator="lessThan">
      <formula>0</formula>
    </cfRule>
  </conditionalFormatting>
  <conditionalFormatting sqref="N396">
    <cfRule type="cellIs" dxfId="7412" priority="766" operator="lessThan">
      <formula>0</formula>
    </cfRule>
  </conditionalFormatting>
  <conditionalFormatting sqref="B399:N399">
    <cfRule type="cellIs" dxfId="7411" priority="764" operator="lessThan">
      <formula>0</formula>
    </cfRule>
  </conditionalFormatting>
  <conditionalFormatting sqref="B399:N399">
    <cfRule type="cellIs" dxfId="7410" priority="763" operator="lessThan">
      <formula>0</formula>
    </cfRule>
  </conditionalFormatting>
  <conditionalFormatting sqref="B399:N399">
    <cfRule type="cellIs" dxfId="7409" priority="762" operator="lessThan">
      <formula>0</formula>
    </cfRule>
  </conditionalFormatting>
  <conditionalFormatting sqref="B399:N399">
    <cfRule type="cellIs" dxfId="7408" priority="761" operator="lessThan">
      <formula>0</formula>
    </cfRule>
  </conditionalFormatting>
  <conditionalFormatting sqref="B399:N399">
    <cfRule type="cellIs" dxfId="7407" priority="760" operator="lessThan">
      <formula>0</formula>
    </cfRule>
  </conditionalFormatting>
  <conditionalFormatting sqref="B399:N399">
    <cfRule type="cellIs" dxfId="7406" priority="759" operator="lessThan">
      <formula>0</formula>
    </cfRule>
  </conditionalFormatting>
  <conditionalFormatting sqref="B399:N399">
    <cfRule type="cellIs" dxfId="7405" priority="758" operator="lessThan">
      <formula>0</formula>
    </cfRule>
  </conditionalFormatting>
  <conditionalFormatting sqref="N402">
    <cfRule type="cellIs" dxfId="7404" priority="757" operator="lessThan">
      <formula>0</formula>
    </cfRule>
  </conditionalFormatting>
  <conditionalFormatting sqref="N355">
    <cfRule type="cellIs" dxfId="7403" priority="756" operator="lessThan">
      <formula>0</formula>
    </cfRule>
  </conditionalFormatting>
  <conditionalFormatting sqref="N361">
    <cfRule type="cellIs" dxfId="7402" priority="755" operator="lessThan">
      <formula>0</formula>
    </cfRule>
  </conditionalFormatting>
  <conditionalFormatting sqref="N361">
    <cfRule type="cellIs" dxfId="7401" priority="754" operator="lessThan">
      <formula>0</formula>
    </cfRule>
  </conditionalFormatting>
  <conditionalFormatting sqref="N367">
    <cfRule type="cellIs" dxfId="7400" priority="753" operator="lessThan">
      <formula>0</formula>
    </cfRule>
  </conditionalFormatting>
  <conditionalFormatting sqref="N367">
    <cfRule type="cellIs" dxfId="7399" priority="752" operator="lessThan">
      <formula>0</formula>
    </cfRule>
  </conditionalFormatting>
  <conditionalFormatting sqref="N373">
    <cfRule type="cellIs" dxfId="7398" priority="751" operator="lessThan">
      <formula>0</formula>
    </cfRule>
  </conditionalFormatting>
  <conditionalFormatting sqref="N373">
    <cfRule type="cellIs" dxfId="7397" priority="750" operator="lessThan">
      <formula>0</formula>
    </cfRule>
  </conditionalFormatting>
  <conditionalFormatting sqref="N379">
    <cfRule type="cellIs" dxfId="7396" priority="749" operator="lessThan">
      <formula>0</formula>
    </cfRule>
  </conditionalFormatting>
  <conditionalFormatting sqref="N379">
    <cfRule type="cellIs" dxfId="7395" priority="748" operator="lessThan">
      <formula>0</formula>
    </cfRule>
  </conditionalFormatting>
  <conditionalFormatting sqref="N385">
    <cfRule type="cellIs" dxfId="7394" priority="747" operator="lessThan">
      <formula>0</formula>
    </cfRule>
  </conditionalFormatting>
  <conditionalFormatting sqref="N385">
    <cfRule type="cellIs" dxfId="7393" priority="746" operator="lessThan">
      <formula>0</formula>
    </cfRule>
  </conditionalFormatting>
  <conditionalFormatting sqref="N391">
    <cfRule type="cellIs" dxfId="7392" priority="745" operator="lessThan">
      <formula>0</formula>
    </cfRule>
  </conditionalFormatting>
  <conditionalFormatting sqref="N391">
    <cfRule type="cellIs" dxfId="7391" priority="744" operator="lessThan">
      <formula>0</formula>
    </cfRule>
  </conditionalFormatting>
  <conditionalFormatting sqref="N397">
    <cfRule type="cellIs" dxfId="7390" priority="743" operator="lessThan">
      <formula>0</formula>
    </cfRule>
  </conditionalFormatting>
  <conditionalFormatting sqref="N397">
    <cfRule type="cellIs" dxfId="7389" priority="742" operator="lessThan">
      <formula>0</formula>
    </cfRule>
  </conditionalFormatting>
  <conditionalFormatting sqref="C409:M409">
    <cfRule type="cellIs" dxfId="7388" priority="741" operator="lessThan">
      <formula>0</formula>
    </cfRule>
  </conditionalFormatting>
  <conditionalFormatting sqref="C409:M409">
    <cfRule type="cellIs" dxfId="7387" priority="740" operator="lessThan">
      <formula>0</formula>
    </cfRule>
  </conditionalFormatting>
  <conditionalFormatting sqref="H409">
    <cfRule type="cellIs" dxfId="7386" priority="739" operator="lessThan">
      <formula>0</formula>
    </cfRule>
  </conditionalFormatting>
  <conditionalFormatting sqref="B409">
    <cfRule type="cellIs" dxfId="7385" priority="738" operator="lessThan">
      <formula>0</formula>
    </cfRule>
  </conditionalFormatting>
  <conditionalFormatting sqref="B409">
    <cfRule type="cellIs" dxfId="7384" priority="737" operator="lessThan">
      <formula>0</formula>
    </cfRule>
  </conditionalFormatting>
  <conditionalFormatting sqref="B405:N405">
    <cfRule type="cellIs" dxfId="7383" priority="736" operator="lessThan">
      <formula>0</formula>
    </cfRule>
  </conditionalFormatting>
  <conditionalFormatting sqref="B405:N405">
    <cfRule type="cellIs" dxfId="7382" priority="735" operator="lessThan">
      <formula>0</formula>
    </cfRule>
  </conditionalFormatting>
  <conditionalFormatting sqref="B405:N405">
    <cfRule type="cellIs" dxfId="7381" priority="734" operator="lessThan">
      <formula>0</formula>
    </cfRule>
  </conditionalFormatting>
  <conditionalFormatting sqref="B405:N405">
    <cfRule type="cellIs" dxfId="7380" priority="733" operator="lessThan">
      <formula>0</formula>
    </cfRule>
  </conditionalFormatting>
  <conditionalFormatting sqref="B405:N405">
    <cfRule type="cellIs" dxfId="7379" priority="732" operator="lessThan">
      <formula>0</formula>
    </cfRule>
  </conditionalFormatting>
  <conditionalFormatting sqref="B405:N405">
    <cfRule type="cellIs" dxfId="7378" priority="731" operator="lessThan">
      <formula>0</formula>
    </cfRule>
  </conditionalFormatting>
  <conditionalFormatting sqref="B405:N405">
    <cfRule type="cellIs" dxfId="7377" priority="730" operator="lessThan">
      <formula>0</formula>
    </cfRule>
  </conditionalFormatting>
  <conditionalFormatting sqref="B405:N405">
    <cfRule type="cellIs" dxfId="7376" priority="729" operator="lessThan">
      <formula>0</formula>
    </cfRule>
  </conditionalFormatting>
  <conditionalFormatting sqref="N408">
    <cfRule type="cellIs" dxfId="7375" priority="728" operator="lessThan">
      <formula>0</formula>
    </cfRule>
  </conditionalFormatting>
  <conditionalFormatting sqref="N409">
    <cfRule type="cellIs" dxfId="7374" priority="727" operator="lessThan">
      <formula>0</formula>
    </cfRule>
  </conditionalFormatting>
  <conditionalFormatting sqref="N409">
    <cfRule type="cellIs" dxfId="7373" priority="726" operator="lessThan">
      <formula>0</formula>
    </cfRule>
  </conditionalFormatting>
  <conditionalFormatting sqref="C415:M415">
    <cfRule type="cellIs" dxfId="7372" priority="725" operator="lessThan">
      <formula>0</formula>
    </cfRule>
  </conditionalFormatting>
  <conditionalFormatting sqref="C415:M415">
    <cfRule type="cellIs" dxfId="7371" priority="724" operator="lessThan">
      <formula>0</formula>
    </cfRule>
  </conditionalFormatting>
  <conditionalFormatting sqref="H415">
    <cfRule type="cellIs" dxfId="7370" priority="723" operator="lessThan">
      <formula>0</formula>
    </cfRule>
  </conditionalFormatting>
  <conditionalFormatting sqref="B415">
    <cfRule type="cellIs" dxfId="7369" priority="722" operator="lessThan">
      <formula>0</formula>
    </cfRule>
  </conditionalFormatting>
  <conditionalFormatting sqref="B415">
    <cfRule type="cellIs" dxfId="7368" priority="721" operator="lessThan">
      <formula>0</formula>
    </cfRule>
  </conditionalFormatting>
  <conditionalFormatting sqref="B411:N411">
    <cfRule type="cellIs" dxfId="7367" priority="720" operator="lessThan">
      <formula>0</formula>
    </cfRule>
  </conditionalFormatting>
  <conditionalFormatting sqref="B411:N411">
    <cfRule type="cellIs" dxfId="7366" priority="719" operator="lessThan">
      <formula>0</formula>
    </cfRule>
  </conditionalFormatting>
  <conditionalFormatting sqref="B411:N411">
    <cfRule type="cellIs" dxfId="7365" priority="718" operator="lessThan">
      <formula>0</formula>
    </cfRule>
  </conditionalFormatting>
  <conditionalFormatting sqref="B411:N411">
    <cfRule type="cellIs" dxfId="7364" priority="717" operator="lessThan">
      <formula>0</formula>
    </cfRule>
  </conditionalFormatting>
  <conditionalFormatting sqref="B411:N411">
    <cfRule type="cellIs" dxfId="7363" priority="716" operator="lessThan">
      <formula>0</formula>
    </cfRule>
  </conditionalFormatting>
  <conditionalFormatting sqref="B411:N411">
    <cfRule type="cellIs" dxfId="7362" priority="715" operator="lessThan">
      <formula>0</formula>
    </cfRule>
  </conditionalFormatting>
  <conditionalFormatting sqref="B411:N411">
    <cfRule type="cellIs" dxfId="7361" priority="714" operator="lessThan">
      <formula>0</formula>
    </cfRule>
  </conditionalFormatting>
  <conditionalFormatting sqref="B411:N411">
    <cfRule type="cellIs" dxfId="7360" priority="713" operator="lessThan">
      <formula>0</formula>
    </cfRule>
  </conditionalFormatting>
  <conditionalFormatting sqref="N414">
    <cfRule type="cellIs" dxfId="7359" priority="712" operator="lessThan">
      <formula>0</formula>
    </cfRule>
  </conditionalFormatting>
  <conditionalFormatting sqref="N415">
    <cfRule type="cellIs" dxfId="7358" priority="711" operator="lessThan">
      <formula>0</formula>
    </cfRule>
  </conditionalFormatting>
  <conditionalFormatting sqref="N415">
    <cfRule type="cellIs" dxfId="7357" priority="710" operator="lessThan">
      <formula>0</formula>
    </cfRule>
  </conditionalFormatting>
  <conditionalFormatting sqref="C421:M421">
    <cfRule type="cellIs" dxfId="7356" priority="709" operator="lessThan">
      <formula>0</formula>
    </cfRule>
  </conditionalFormatting>
  <conditionalFormatting sqref="C421:M421">
    <cfRule type="cellIs" dxfId="7355" priority="708" operator="lessThan">
      <formula>0</formula>
    </cfRule>
  </conditionalFormatting>
  <conditionalFormatting sqref="H421">
    <cfRule type="cellIs" dxfId="7354" priority="707" operator="lessThan">
      <formula>0</formula>
    </cfRule>
  </conditionalFormatting>
  <conditionalFormatting sqref="B421">
    <cfRule type="cellIs" dxfId="7353" priority="706" operator="lessThan">
      <formula>0</formula>
    </cfRule>
  </conditionalFormatting>
  <conditionalFormatting sqref="B421">
    <cfRule type="cellIs" dxfId="7352" priority="705" operator="lessThan">
      <formula>0</formula>
    </cfRule>
  </conditionalFormatting>
  <conditionalFormatting sqref="B417:N417">
    <cfRule type="cellIs" dxfId="7351" priority="704" operator="lessThan">
      <formula>0</formula>
    </cfRule>
  </conditionalFormatting>
  <conditionalFormatting sqref="B417:N417">
    <cfRule type="cellIs" dxfId="7350" priority="703" operator="lessThan">
      <formula>0</formula>
    </cfRule>
  </conditionalFormatting>
  <conditionalFormatting sqref="B417:N417">
    <cfRule type="cellIs" dxfId="7349" priority="702" operator="lessThan">
      <formula>0</formula>
    </cfRule>
  </conditionalFormatting>
  <conditionalFormatting sqref="B417:N417">
    <cfRule type="cellIs" dxfId="7348" priority="701" operator="lessThan">
      <formula>0</formula>
    </cfRule>
  </conditionalFormatting>
  <conditionalFormatting sqref="B417:N417">
    <cfRule type="cellIs" dxfId="7347" priority="700" operator="lessThan">
      <formula>0</formula>
    </cfRule>
  </conditionalFormatting>
  <conditionalFormatting sqref="B417:N417">
    <cfRule type="cellIs" dxfId="7346" priority="699" operator="lessThan">
      <formula>0</formula>
    </cfRule>
  </conditionalFormatting>
  <conditionalFormatting sqref="B417:N417">
    <cfRule type="cellIs" dxfId="7345" priority="698" operator="lessThan">
      <formula>0</formula>
    </cfRule>
  </conditionalFormatting>
  <conditionalFormatting sqref="B417:N417">
    <cfRule type="cellIs" dxfId="7344" priority="697" operator="lessThan">
      <formula>0</formula>
    </cfRule>
  </conditionalFormatting>
  <conditionalFormatting sqref="N420">
    <cfRule type="cellIs" dxfId="7343" priority="696" operator="lessThan">
      <formula>0</formula>
    </cfRule>
  </conditionalFormatting>
  <conditionalFormatting sqref="N421">
    <cfRule type="cellIs" dxfId="7342" priority="695" operator="lessThan">
      <formula>0</formula>
    </cfRule>
  </conditionalFormatting>
  <conditionalFormatting sqref="N421">
    <cfRule type="cellIs" dxfId="7341" priority="694" operator="lessThan">
      <formula>0</formula>
    </cfRule>
  </conditionalFormatting>
  <conditionalFormatting sqref="C427:M427">
    <cfRule type="cellIs" dxfId="7340" priority="693" operator="lessThan">
      <formula>0</formula>
    </cfRule>
  </conditionalFormatting>
  <conditionalFormatting sqref="C427:M427">
    <cfRule type="cellIs" dxfId="7339" priority="692" operator="lessThan">
      <formula>0</formula>
    </cfRule>
  </conditionalFormatting>
  <conditionalFormatting sqref="H427">
    <cfRule type="cellIs" dxfId="7338" priority="691" operator="lessThan">
      <formula>0</formula>
    </cfRule>
  </conditionalFormatting>
  <conditionalFormatting sqref="B427">
    <cfRule type="cellIs" dxfId="7337" priority="690" operator="lessThan">
      <formula>0</formula>
    </cfRule>
  </conditionalFormatting>
  <conditionalFormatting sqref="B427">
    <cfRule type="cellIs" dxfId="7336" priority="689" operator="lessThan">
      <formula>0</formula>
    </cfRule>
  </conditionalFormatting>
  <conditionalFormatting sqref="B423:N423">
    <cfRule type="cellIs" dxfId="7335" priority="688" operator="lessThan">
      <formula>0</formula>
    </cfRule>
  </conditionalFormatting>
  <conditionalFormatting sqref="B423:N423">
    <cfRule type="cellIs" dxfId="7334" priority="687" operator="lessThan">
      <formula>0</formula>
    </cfRule>
  </conditionalFormatting>
  <conditionalFormatting sqref="B423:N423">
    <cfRule type="cellIs" dxfId="7333" priority="686" operator="lessThan">
      <formula>0</formula>
    </cfRule>
  </conditionalFormatting>
  <conditionalFormatting sqref="B423:N423">
    <cfRule type="cellIs" dxfId="7332" priority="685" operator="lessThan">
      <formula>0</formula>
    </cfRule>
  </conditionalFormatting>
  <conditionalFormatting sqref="B423:N423">
    <cfRule type="cellIs" dxfId="7331" priority="684" operator="lessThan">
      <formula>0</formula>
    </cfRule>
  </conditionalFormatting>
  <conditionalFormatting sqref="B423:N423">
    <cfRule type="cellIs" dxfId="7330" priority="683" operator="lessThan">
      <formula>0</formula>
    </cfRule>
  </conditionalFormatting>
  <conditionalFormatting sqref="B423:N423">
    <cfRule type="cellIs" dxfId="7329" priority="682" operator="lessThan">
      <formula>0</formula>
    </cfRule>
  </conditionalFormatting>
  <conditionalFormatting sqref="B423:N423">
    <cfRule type="cellIs" dxfId="7328" priority="681" operator="lessThan">
      <formula>0</formula>
    </cfRule>
  </conditionalFormatting>
  <conditionalFormatting sqref="N426">
    <cfRule type="cellIs" dxfId="7327" priority="680" operator="lessThan">
      <formula>0</formula>
    </cfRule>
  </conditionalFormatting>
  <conditionalFormatting sqref="C537:N537">
    <cfRule type="cellIs" dxfId="7326" priority="400" operator="lessThan">
      <formula>0</formula>
    </cfRule>
  </conditionalFormatting>
  <conditionalFormatting sqref="C568:N568">
    <cfRule type="cellIs" dxfId="7325" priority="397" operator="lessThan">
      <formula>0</formula>
    </cfRule>
  </conditionalFormatting>
  <conditionalFormatting sqref="I552:N552">
    <cfRule type="cellIs" dxfId="7324" priority="394" operator="lessThan">
      <formula>0</formula>
    </cfRule>
  </conditionalFormatting>
  <conditionalFormatting sqref="I560:N560">
    <cfRule type="cellIs" dxfId="7323" priority="391" operator="lessThan">
      <formula>0</formula>
    </cfRule>
  </conditionalFormatting>
  <conditionalFormatting sqref="B429:N429">
    <cfRule type="cellIs" dxfId="7322" priority="668" operator="lessThan">
      <formula>0</formula>
    </cfRule>
  </conditionalFormatting>
  <conditionalFormatting sqref="B429:N429">
    <cfRule type="cellIs" dxfId="7321" priority="667" operator="lessThan">
      <formula>0</formula>
    </cfRule>
  </conditionalFormatting>
  <conditionalFormatting sqref="B429:N429">
    <cfRule type="cellIs" dxfId="7320" priority="666" operator="lessThan">
      <formula>0</formula>
    </cfRule>
  </conditionalFormatting>
  <conditionalFormatting sqref="B429:N429">
    <cfRule type="cellIs" dxfId="7319" priority="665" operator="lessThan">
      <formula>0</formula>
    </cfRule>
  </conditionalFormatting>
  <conditionalFormatting sqref="N432">
    <cfRule type="cellIs" dxfId="7318" priority="664" operator="lessThan">
      <formula>0</formula>
    </cfRule>
  </conditionalFormatting>
  <conditionalFormatting sqref="C439:M439">
    <cfRule type="cellIs" dxfId="7317" priority="663" operator="lessThan">
      <formula>0</formula>
    </cfRule>
  </conditionalFormatting>
  <conditionalFormatting sqref="C439:M439">
    <cfRule type="cellIs" dxfId="7316" priority="662" operator="lessThan">
      <formula>0</formula>
    </cfRule>
  </conditionalFormatting>
  <conditionalFormatting sqref="H439">
    <cfRule type="cellIs" dxfId="7315" priority="661" operator="lessThan">
      <formula>0</formula>
    </cfRule>
  </conditionalFormatting>
  <conditionalFormatting sqref="B439">
    <cfRule type="cellIs" dxfId="7314" priority="660" operator="lessThan">
      <formula>0</formula>
    </cfRule>
  </conditionalFormatting>
  <conditionalFormatting sqref="B439">
    <cfRule type="cellIs" dxfId="7313" priority="659" operator="lessThan">
      <formula>0</formula>
    </cfRule>
  </conditionalFormatting>
  <conditionalFormatting sqref="B435:N435">
    <cfRule type="cellIs" dxfId="7312" priority="658" operator="lessThan">
      <formula>0</formula>
    </cfRule>
  </conditionalFormatting>
  <conditionalFormatting sqref="B435:N435">
    <cfRule type="cellIs" dxfId="7311" priority="657" operator="lessThan">
      <formula>0</formula>
    </cfRule>
  </conditionalFormatting>
  <conditionalFormatting sqref="C641:N645">
    <cfRule type="cellIs" dxfId="7310" priority="376" operator="lessThan">
      <formula>0</formula>
    </cfRule>
  </conditionalFormatting>
  <conditionalFormatting sqref="C597:N597">
    <cfRule type="cellIs" dxfId="7309" priority="375" operator="lessThan">
      <formula>0</formula>
    </cfRule>
  </conditionalFormatting>
  <conditionalFormatting sqref="C603:N603">
    <cfRule type="cellIs" dxfId="7308" priority="372" operator="lessThan">
      <formula>0</formula>
    </cfRule>
  </conditionalFormatting>
  <conditionalFormatting sqref="C603:N603">
    <cfRule type="cellIs" dxfId="7307" priority="371" operator="lessThan">
      <formula>0</formula>
    </cfRule>
  </conditionalFormatting>
  <conditionalFormatting sqref="C603:N603">
    <cfRule type="cellIs" dxfId="7306" priority="370" operator="lessThan">
      <formula>0</formula>
    </cfRule>
  </conditionalFormatting>
  <conditionalFormatting sqref="H445">
    <cfRule type="cellIs" dxfId="7305" priority="645" operator="lessThan">
      <formula>0</formula>
    </cfRule>
  </conditionalFormatting>
  <conditionalFormatting sqref="B445">
    <cfRule type="cellIs" dxfId="7304" priority="644" operator="lessThan">
      <formula>0</formula>
    </cfRule>
  </conditionalFormatting>
  <conditionalFormatting sqref="B445">
    <cfRule type="cellIs" dxfId="7303" priority="643" operator="lessThan">
      <formula>0</formula>
    </cfRule>
  </conditionalFormatting>
  <conditionalFormatting sqref="B441:N441">
    <cfRule type="cellIs" dxfId="7302" priority="642" operator="lessThan">
      <formula>0</formula>
    </cfRule>
  </conditionalFormatting>
  <conditionalFormatting sqref="B441:N441">
    <cfRule type="cellIs" dxfId="7301" priority="641" operator="lessThan">
      <formula>0</formula>
    </cfRule>
  </conditionalFormatting>
  <conditionalFormatting sqref="B441:N441">
    <cfRule type="cellIs" dxfId="7300" priority="640" operator="lessThan">
      <formula>0</formula>
    </cfRule>
  </conditionalFormatting>
  <conditionalFormatting sqref="B441:N441">
    <cfRule type="cellIs" dxfId="7299" priority="639" operator="lessThan">
      <formula>0</formula>
    </cfRule>
  </conditionalFormatting>
  <conditionalFormatting sqref="B441:N441">
    <cfRule type="cellIs" dxfId="7298" priority="638" operator="lessThan">
      <formula>0</formula>
    </cfRule>
  </conditionalFormatting>
  <conditionalFormatting sqref="B441:N441">
    <cfRule type="cellIs" dxfId="7297" priority="637" operator="lessThan">
      <formula>0</formula>
    </cfRule>
  </conditionalFormatting>
  <conditionalFormatting sqref="B441:N441">
    <cfRule type="cellIs" dxfId="7296" priority="636" operator="lessThan">
      <formula>0</formula>
    </cfRule>
  </conditionalFormatting>
  <conditionalFormatting sqref="B441:N441">
    <cfRule type="cellIs" dxfId="7295" priority="635" operator="lessThan">
      <formula>0</formula>
    </cfRule>
  </conditionalFormatting>
  <conditionalFormatting sqref="N444">
    <cfRule type="cellIs" dxfId="7294" priority="634" operator="lessThan">
      <formula>0</formula>
    </cfRule>
  </conditionalFormatting>
  <conditionalFormatting sqref="N445">
    <cfRule type="cellIs" dxfId="7293" priority="633" operator="lessThan">
      <formula>0</formula>
    </cfRule>
  </conditionalFormatting>
  <conditionalFormatting sqref="N445">
    <cfRule type="cellIs" dxfId="7292" priority="632" operator="lessThan">
      <formula>0</formula>
    </cfRule>
  </conditionalFormatting>
  <conditionalFormatting sqref="C452:M452">
    <cfRule type="cellIs" dxfId="7291" priority="631" operator="lessThan">
      <formula>0</formula>
    </cfRule>
  </conditionalFormatting>
  <conditionalFormatting sqref="C452:M452">
    <cfRule type="cellIs" dxfId="7290" priority="630" operator="lessThan">
      <formula>0</formula>
    </cfRule>
  </conditionalFormatting>
  <conditionalFormatting sqref="H452">
    <cfRule type="cellIs" dxfId="7289" priority="629" operator="lessThan">
      <formula>0</formula>
    </cfRule>
  </conditionalFormatting>
  <conditionalFormatting sqref="B452">
    <cfRule type="cellIs" dxfId="7288" priority="628" operator="lessThan">
      <formula>0</formula>
    </cfRule>
  </conditionalFormatting>
  <conditionalFormatting sqref="B452">
    <cfRule type="cellIs" dxfId="7287" priority="627" operator="lessThan">
      <formula>0</formula>
    </cfRule>
  </conditionalFormatting>
  <conditionalFormatting sqref="B448:N448">
    <cfRule type="cellIs" dxfId="7286" priority="626" operator="lessThan">
      <formula>0</formula>
    </cfRule>
  </conditionalFormatting>
  <conditionalFormatting sqref="B448:N448">
    <cfRule type="cellIs" dxfId="7285" priority="625" operator="lessThan">
      <formula>0</formula>
    </cfRule>
  </conditionalFormatting>
  <conditionalFormatting sqref="B448:N448">
    <cfRule type="cellIs" dxfId="7284" priority="624" operator="lessThan">
      <formula>0</formula>
    </cfRule>
  </conditionalFormatting>
  <conditionalFormatting sqref="B448:N448">
    <cfRule type="cellIs" dxfId="7283" priority="623" operator="lessThan">
      <formula>0</formula>
    </cfRule>
  </conditionalFormatting>
  <conditionalFormatting sqref="B448:N448">
    <cfRule type="cellIs" dxfId="7282" priority="622" operator="lessThan">
      <formula>0</formula>
    </cfRule>
  </conditionalFormatting>
  <conditionalFormatting sqref="B448:N448">
    <cfRule type="cellIs" dxfId="7281" priority="621" operator="lessThan">
      <formula>0</formula>
    </cfRule>
  </conditionalFormatting>
  <conditionalFormatting sqref="B448:N448">
    <cfRule type="cellIs" dxfId="7280" priority="620" operator="lessThan">
      <formula>0</formula>
    </cfRule>
  </conditionalFormatting>
  <conditionalFormatting sqref="B448:N448">
    <cfRule type="cellIs" dxfId="7279" priority="619" operator="lessThan">
      <formula>0</formula>
    </cfRule>
  </conditionalFormatting>
  <conditionalFormatting sqref="N451">
    <cfRule type="cellIs" dxfId="7278" priority="618" operator="lessThan">
      <formula>0</formula>
    </cfRule>
  </conditionalFormatting>
  <conditionalFormatting sqref="N452">
    <cfRule type="cellIs" dxfId="7277" priority="617" operator="lessThan">
      <formula>0</formula>
    </cfRule>
  </conditionalFormatting>
  <conditionalFormatting sqref="N452">
    <cfRule type="cellIs" dxfId="7276" priority="616" operator="lessThan">
      <formula>0</formula>
    </cfRule>
  </conditionalFormatting>
  <conditionalFormatting sqref="C458:M458">
    <cfRule type="cellIs" dxfId="7275" priority="615" operator="lessThan">
      <formula>0</formula>
    </cfRule>
  </conditionalFormatting>
  <conditionalFormatting sqref="C458:M458">
    <cfRule type="cellIs" dxfId="7274" priority="614" operator="lessThan">
      <formula>0</formula>
    </cfRule>
  </conditionalFormatting>
  <conditionalFormatting sqref="H458">
    <cfRule type="cellIs" dxfId="7273" priority="613" operator="lessThan">
      <formula>0</formula>
    </cfRule>
  </conditionalFormatting>
  <conditionalFormatting sqref="B458">
    <cfRule type="cellIs" dxfId="7272" priority="612" operator="lessThan">
      <formula>0</formula>
    </cfRule>
  </conditionalFormatting>
  <conditionalFormatting sqref="B458">
    <cfRule type="cellIs" dxfId="7271" priority="611" operator="lessThan">
      <formula>0</formula>
    </cfRule>
  </conditionalFormatting>
  <conditionalFormatting sqref="Q505">
    <cfRule type="cellIs" dxfId="7270" priority="333" operator="lessThan">
      <formula>0</formula>
    </cfRule>
  </conditionalFormatting>
  <conditionalFormatting sqref="P505">
    <cfRule type="cellIs" dxfId="7269" priority="332" operator="lessThan">
      <formula>0</formula>
    </cfRule>
  </conditionalFormatting>
  <conditionalFormatting sqref="Q513">
    <cfRule type="cellIs" dxfId="7268" priority="330" operator="lessThan">
      <formula>0</formula>
    </cfRule>
  </conditionalFormatting>
  <conditionalFormatting sqref="P513">
    <cfRule type="cellIs" dxfId="7267" priority="329" operator="lessThan">
      <formula>0</formula>
    </cfRule>
  </conditionalFormatting>
  <conditionalFormatting sqref="Q522">
    <cfRule type="cellIs" dxfId="7266" priority="327" operator="lessThan">
      <formula>0</formula>
    </cfRule>
  </conditionalFormatting>
  <conditionalFormatting sqref="P522">
    <cfRule type="cellIs" dxfId="7265" priority="326" operator="lessThan">
      <formula>0</formula>
    </cfRule>
  </conditionalFormatting>
  <conditionalFormatting sqref="Q530">
    <cfRule type="cellIs" dxfId="7264" priority="324" operator="lessThan">
      <formula>0</formula>
    </cfRule>
  </conditionalFormatting>
  <conditionalFormatting sqref="C461:C464">
    <cfRule type="expression" dxfId="7263" priority="598">
      <formula>C461/B461&gt;1</formula>
    </cfRule>
    <cfRule type="expression" dxfId="7262" priority="599">
      <formula>C461/B461&lt;1</formula>
    </cfRule>
  </conditionalFormatting>
  <conditionalFormatting sqref="Q538">
    <cfRule type="cellIs" dxfId="7261" priority="321" operator="lessThan">
      <formula>0</formula>
    </cfRule>
  </conditionalFormatting>
  <conditionalFormatting sqref="D461:N464">
    <cfRule type="expression" dxfId="7260" priority="595">
      <formula>D461/C461&gt;1</formula>
    </cfRule>
    <cfRule type="expression" dxfId="7259" priority="596">
      <formula>D461/C461&lt;1</formula>
    </cfRule>
  </conditionalFormatting>
  <conditionalFormatting sqref="Q553">
    <cfRule type="cellIs" dxfId="7258" priority="318" operator="lessThan">
      <formula>0</formula>
    </cfRule>
  </conditionalFormatting>
  <conditionalFormatting sqref="B461:B464 B552:N552 B560:N560 B575:N575 B589:N589">
    <cfRule type="expression" dxfId="7257" priority="592">
      <formula>B461/#REF!&gt;1</formula>
    </cfRule>
    <cfRule type="expression" dxfId="7256" priority="593">
      <formula>B461/#REF!&lt;1</formula>
    </cfRule>
  </conditionalFormatting>
  <conditionalFormatting sqref="Q561">
    <cfRule type="cellIs" dxfId="7255" priority="315" operator="lessThan">
      <formula>0</formula>
    </cfRule>
  </conditionalFormatting>
  <conditionalFormatting sqref="B512">
    <cfRule type="expression" dxfId="7254" priority="589">
      <formula>B512/#REF!&gt;1</formula>
    </cfRule>
    <cfRule type="expression" dxfId="7253" priority="590">
      <formula>B512/#REF!&lt;1</formula>
    </cfRule>
  </conditionalFormatting>
  <conditionalFormatting sqref="Q590">
    <cfRule type="cellIs" dxfId="7252" priority="312" operator="lessThan">
      <formula>0</formula>
    </cfRule>
  </conditionalFormatting>
  <conditionalFormatting sqref="C512">
    <cfRule type="expression" dxfId="7251" priority="586">
      <formula>C512/B512&gt;1</formula>
    </cfRule>
    <cfRule type="expression" dxfId="7250" priority="587">
      <formula>C512/B512&lt;1</formula>
    </cfRule>
  </conditionalFormatting>
  <conditionalFormatting sqref="D512">
    <cfRule type="cellIs" dxfId="7249" priority="585" operator="lessThan">
      <formula>0</formula>
    </cfRule>
  </conditionalFormatting>
  <conditionalFormatting sqref="D512">
    <cfRule type="expression" dxfId="7248" priority="583">
      <formula>D512/C512&gt;1</formula>
    </cfRule>
    <cfRule type="expression" dxfId="7247" priority="584">
      <formula>D512/C512&lt;1</formula>
    </cfRule>
  </conditionalFormatting>
  <conditionalFormatting sqref="E512">
    <cfRule type="cellIs" dxfId="7246" priority="582" operator="lessThan">
      <formula>0</formula>
    </cfRule>
  </conditionalFormatting>
  <conditionalFormatting sqref="E512">
    <cfRule type="expression" dxfId="7245" priority="580">
      <formula>E512/D512&gt;1</formula>
    </cfRule>
    <cfRule type="expression" dxfId="7244" priority="581">
      <formula>E512/D512&lt;1</formula>
    </cfRule>
  </conditionalFormatting>
  <conditionalFormatting sqref="F512">
    <cfRule type="cellIs" dxfId="7243" priority="579" operator="lessThan">
      <formula>0</formula>
    </cfRule>
  </conditionalFormatting>
  <conditionalFormatting sqref="F512">
    <cfRule type="expression" dxfId="7242" priority="577">
      <formula>F512/E512&gt;1</formula>
    </cfRule>
    <cfRule type="expression" dxfId="7241" priority="578">
      <formula>F512/E512&lt;1</formula>
    </cfRule>
  </conditionalFormatting>
  <conditionalFormatting sqref="G512">
    <cfRule type="cellIs" dxfId="7240" priority="576" operator="lessThan">
      <formula>0</formula>
    </cfRule>
  </conditionalFormatting>
  <conditionalFormatting sqref="G512">
    <cfRule type="expression" dxfId="7239" priority="574">
      <formula>G512/F512&gt;1</formula>
    </cfRule>
    <cfRule type="expression" dxfId="7238" priority="575">
      <formula>G512/F512&lt;1</formula>
    </cfRule>
  </conditionalFormatting>
  <conditionalFormatting sqref="H512">
    <cfRule type="cellIs" dxfId="7237" priority="573" operator="lessThan">
      <formula>0</formula>
    </cfRule>
  </conditionalFormatting>
  <conditionalFormatting sqref="H512">
    <cfRule type="expression" dxfId="7236" priority="571">
      <formula>H512/G512&gt;1</formula>
    </cfRule>
    <cfRule type="expression" dxfId="7235" priority="572">
      <formula>H512/G512&lt;1</formula>
    </cfRule>
  </conditionalFormatting>
  <conditionalFormatting sqref="I512:N512">
    <cfRule type="cellIs" dxfId="7234" priority="570" operator="lessThan">
      <formula>0</formula>
    </cfRule>
  </conditionalFormatting>
  <conditionalFormatting sqref="I512:N512">
    <cfRule type="expression" dxfId="7233" priority="568">
      <formula>I512/H512&gt;1</formula>
    </cfRule>
    <cfRule type="expression" dxfId="7232" priority="569">
      <formula>I512/H512&lt;1</formula>
    </cfRule>
  </conditionalFormatting>
  <conditionalFormatting sqref="B552">
    <cfRule type="cellIs" dxfId="7231" priority="567" operator="lessThan">
      <formula>0</formula>
    </cfRule>
  </conditionalFormatting>
  <conditionalFormatting sqref="B552">
    <cfRule type="expression" dxfId="7230" priority="565">
      <formula>B552/#REF!&gt;1</formula>
    </cfRule>
    <cfRule type="expression" dxfId="7229" priority="566">
      <formula>B552/#REF!&lt;1</formula>
    </cfRule>
  </conditionalFormatting>
  <conditionalFormatting sqref="C552">
    <cfRule type="cellIs" dxfId="7228" priority="564" operator="lessThan">
      <formula>0</formula>
    </cfRule>
  </conditionalFormatting>
  <conditionalFormatting sqref="C552">
    <cfRule type="expression" dxfId="7227" priority="562">
      <formula>C552/B552&gt;1</formula>
    </cfRule>
    <cfRule type="expression" dxfId="7226" priority="563">
      <formula>C552/B552&lt;1</formula>
    </cfRule>
  </conditionalFormatting>
  <conditionalFormatting sqref="D552">
    <cfRule type="cellIs" dxfId="7225" priority="561" operator="lessThan">
      <formula>0</formula>
    </cfRule>
  </conditionalFormatting>
  <conditionalFormatting sqref="D552">
    <cfRule type="expression" dxfId="7224" priority="559">
      <formula>D552/C552&gt;1</formula>
    </cfRule>
    <cfRule type="expression" dxfId="7223" priority="560">
      <formula>D552/C552&lt;1</formula>
    </cfRule>
  </conditionalFormatting>
  <conditionalFormatting sqref="E552">
    <cfRule type="cellIs" dxfId="7222" priority="558" operator="lessThan">
      <formula>0</formula>
    </cfRule>
  </conditionalFormatting>
  <conditionalFormatting sqref="E552">
    <cfRule type="expression" dxfId="7221" priority="556">
      <formula>E552/D552&gt;1</formula>
    </cfRule>
    <cfRule type="expression" dxfId="7220" priority="557">
      <formula>E552/D552&lt;1</formula>
    </cfRule>
  </conditionalFormatting>
  <conditionalFormatting sqref="F552">
    <cfRule type="cellIs" dxfId="7219" priority="555" operator="lessThan">
      <formula>0</formula>
    </cfRule>
  </conditionalFormatting>
  <conditionalFormatting sqref="F552">
    <cfRule type="expression" dxfId="7218" priority="553">
      <formula>F552/E552&gt;1</formula>
    </cfRule>
    <cfRule type="expression" dxfId="7217" priority="554">
      <formula>F552/E552&lt;1</formula>
    </cfRule>
  </conditionalFormatting>
  <conditionalFormatting sqref="G552">
    <cfRule type="cellIs" dxfId="7216" priority="552" operator="lessThan">
      <formula>0</formula>
    </cfRule>
  </conditionalFormatting>
  <conditionalFormatting sqref="G552">
    <cfRule type="expression" dxfId="7215" priority="550">
      <formula>G552/F552&gt;1</formula>
    </cfRule>
    <cfRule type="expression" dxfId="7214" priority="551">
      <formula>G552/F552&lt;1</formula>
    </cfRule>
  </conditionalFormatting>
  <conditionalFormatting sqref="H552">
    <cfRule type="cellIs" dxfId="7213" priority="549" operator="lessThan">
      <formula>0</formula>
    </cfRule>
  </conditionalFormatting>
  <conditionalFormatting sqref="H552">
    <cfRule type="expression" dxfId="7212" priority="547">
      <formula>H552/G552&gt;1</formula>
    </cfRule>
    <cfRule type="expression" dxfId="7211" priority="548">
      <formula>H552/G552&lt;1</formula>
    </cfRule>
  </conditionalFormatting>
  <conditionalFormatting sqref="B560">
    <cfRule type="cellIs" dxfId="7210" priority="546" operator="lessThan">
      <formula>0</formula>
    </cfRule>
  </conditionalFormatting>
  <conditionalFormatting sqref="B560">
    <cfRule type="expression" dxfId="7209" priority="544">
      <formula>B560/#REF!&gt;1</formula>
    </cfRule>
    <cfRule type="expression" dxfId="7208" priority="545">
      <formula>B560/#REF!&lt;1</formula>
    </cfRule>
  </conditionalFormatting>
  <conditionalFormatting sqref="C560">
    <cfRule type="cellIs" dxfId="7207" priority="543" operator="lessThan">
      <formula>0</formula>
    </cfRule>
  </conditionalFormatting>
  <conditionalFormatting sqref="C560">
    <cfRule type="expression" dxfId="7206" priority="541">
      <formula>C560/B560&gt;1</formula>
    </cfRule>
    <cfRule type="expression" dxfId="7205" priority="542">
      <formula>C560/B560&lt;1</formula>
    </cfRule>
  </conditionalFormatting>
  <conditionalFormatting sqref="D560">
    <cfRule type="cellIs" dxfId="7204" priority="540" operator="lessThan">
      <formula>0</formula>
    </cfRule>
  </conditionalFormatting>
  <conditionalFormatting sqref="D560">
    <cfRule type="expression" dxfId="7203" priority="538">
      <formula>D560/C560&gt;1</formula>
    </cfRule>
    <cfRule type="expression" dxfId="7202" priority="539">
      <formula>D560/C560&lt;1</formula>
    </cfRule>
  </conditionalFormatting>
  <conditionalFormatting sqref="E560">
    <cfRule type="cellIs" dxfId="7201" priority="537" operator="lessThan">
      <formula>0</formula>
    </cfRule>
  </conditionalFormatting>
  <conditionalFormatting sqref="E560">
    <cfRule type="expression" dxfId="7200" priority="535">
      <formula>E560/D560&gt;1</formula>
    </cfRule>
    <cfRule type="expression" dxfId="7199" priority="536">
      <formula>E560/D560&lt;1</formula>
    </cfRule>
  </conditionalFormatting>
  <conditionalFormatting sqref="F560">
    <cfRule type="cellIs" dxfId="7198" priority="534" operator="lessThan">
      <formula>0</formula>
    </cfRule>
  </conditionalFormatting>
  <conditionalFormatting sqref="F560">
    <cfRule type="expression" dxfId="7197" priority="532">
      <formula>F560/E560&gt;1</formula>
    </cfRule>
    <cfRule type="expression" dxfId="7196" priority="533">
      <formula>F560/E560&lt;1</formula>
    </cfRule>
  </conditionalFormatting>
  <conditionalFormatting sqref="G560">
    <cfRule type="cellIs" dxfId="7195" priority="531" operator="lessThan">
      <formula>0</formula>
    </cfRule>
  </conditionalFormatting>
  <conditionalFormatting sqref="G560">
    <cfRule type="expression" dxfId="7194" priority="529">
      <formula>G560/F560&gt;1</formula>
    </cfRule>
    <cfRule type="expression" dxfId="7193" priority="530">
      <formula>G560/F560&lt;1</formula>
    </cfRule>
  </conditionalFormatting>
  <conditionalFormatting sqref="H560">
    <cfRule type="cellIs" dxfId="7192" priority="528" operator="lessThan">
      <formula>0</formula>
    </cfRule>
  </conditionalFormatting>
  <conditionalFormatting sqref="H560">
    <cfRule type="expression" dxfId="7191" priority="526">
      <formula>H560/G560&gt;1</formula>
    </cfRule>
    <cfRule type="expression" dxfId="7190" priority="527">
      <formula>H560/G560&lt;1</formula>
    </cfRule>
  </conditionalFormatting>
  <conditionalFormatting sqref="O616:O619">
    <cfRule type="cellIs" dxfId="7189" priority="278" operator="lessThan">
      <formula>0</formula>
    </cfRule>
  </conditionalFormatting>
  <conditionalFormatting sqref="B589">
    <cfRule type="expression" dxfId="7188" priority="523">
      <formula>B589/#REF!&gt;1</formula>
    </cfRule>
    <cfRule type="expression" dxfId="7187" priority="524">
      <formula>B589/#REF!&lt;1</formula>
    </cfRule>
  </conditionalFormatting>
  <conditionalFormatting sqref="C589">
    <cfRule type="cellIs" dxfId="7186" priority="522" operator="lessThan">
      <formula>0</formula>
    </cfRule>
  </conditionalFormatting>
  <conditionalFormatting sqref="C589">
    <cfRule type="expression" dxfId="7185" priority="520">
      <formula>C589/B589&gt;1</formula>
    </cfRule>
    <cfRule type="expression" dxfId="7184" priority="521">
      <formula>C589/B589&lt;1</formula>
    </cfRule>
  </conditionalFormatting>
  <conditionalFormatting sqref="O605:O607">
    <cfRule type="cellIs" dxfId="7183" priority="272" operator="lessThan">
      <formula>0</formula>
    </cfRule>
  </conditionalFormatting>
  <conditionalFormatting sqref="D589">
    <cfRule type="expression" dxfId="7182" priority="517">
      <formula>D589/C589&gt;1</formula>
    </cfRule>
    <cfRule type="expression" dxfId="7181" priority="518">
      <formula>D589/C589&lt;1</formula>
    </cfRule>
  </conditionalFormatting>
  <conditionalFormatting sqref="E589">
    <cfRule type="cellIs" dxfId="7180" priority="516" operator="lessThan">
      <formula>0</formula>
    </cfRule>
  </conditionalFormatting>
  <conditionalFormatting sqref="E589">
    <cfRule type="expression" dxfId="7179" priority="514">
      <formula>E589/D589&gt;1</formula>
    </cfRule>
    <cfRule type="expression" dxfId="7178" priority="515">
      <formula>E589/D589&lt;1</formula>
    </cfRule>
  </conditionalFormatting>
  <conditionalFormatting sqref="F589">
    <cfRule type="cellIs" dxfId="7177" priority="513" operator="lessThan">
      <formula>0</formula>
    </cfRule>
  </conditionalFormatting>
  <conditionalFormatting sqref="F589">
    <cfRule type="expression" dxfId="7176" priority="511">
      <formula>F589/E589&gt;1</formula>
    </cfRule>
    <cfRule type="expression" dxfId="7175" priority="512">
      <formula>F589/E589&lt;1</formula>
    </cfRule>
  </conditionalFormatting>
  <conditionalFormatting sqref="O377">
    <cfRule type="cellIs" dxfId="7174" priority="263" operator="lessThan">
      <formula>0</formula>
    </cfRule>
  </conditionalFormatting>
  <conditionalFormatting sqref="G589">
    <cfRule type="expression" dxfId="7173" priority="508">
      <formula>G589/F589&gt;1</formula>
    </cfRule>
    <cfRule type="expression" dxfId="7172" priority="509">
      <formula>G589/F589&lt;1</formula>
    </cfRule>
  </conditionalFormatting>
  <conditionalFormatting sqref="O366">
    <cfRule type="cellIs" dxfId="7171" priority="262" operator="lessThan">
      <formula>0</formula>
    </cfRule>
  </conditionalFormatting>
  <conditionalFormatting sqref="H589">
    <cfRule type="expression" dxfId="7170" priority="505">
      <formula>H589/G589&gt;1</formula>
    </cfRule>
    <cfRule type="expression" dxfId="7169" priority="506">
      <formula>H589/G589&lt;1</formula>
    </cfRule>
  </conditionalFormatting>
  <conditionalFormatting sqref="N596">
    <cfRule type="cellIs" dxfId="7168" priority="504" operator="lessThan">
      <formula>0</formula>
    </cfRule>
  </conditionalFormatting>
  <conditionalFormatting sqref="O387">
    <cfRule type="cellIs" dxfId="7167" priority="257" operator="lessThan">
      <formula>0</formula>
    </cfRule>
  </conditionalFormatting>
  <conditionalFormatting sqref="O387">
    <cfRule type="cellIs" dxfId="7166" priority="258" operator="lessThan">
      <formula>0</formula>
    </cfRule>
  </conditionalFormatting>
  <conditionalFormatting sqref="O387">
    <cfRule type="cellIs" dxfId="7165" priority="255" operator="lessThan">
      <formula>0</formula>
    </cfRule>
  </conditionalFormatting>
  <conditionalFormatting sqref="O387">
    <cfRule type="cellIs" dxfId="7164" priority="256" operator="lessThan">
      <formula>0</formula>
    </cfRule>
  </conditionalFormatting>
  <conditionalFormatting sqref="N600">
    <cfRule type="cellIs" dxfId="7163" priority="503" operator="lessThan">
      <formula>0</formula>
    </cfRule>
  </conditionalFormatting>
  <conditionalFormatting sqref="N600">
    <cfRule type="cellIs" dxfId="7162" priority="502" operator="lessThan">
      <formula>0</formula>
    </cfRule>
  </conditionalFormatting>
  <conditionalFormatting sqref="P363">
    <cfRule type="cellIs" dxfId="7161" priority="501" operator="lessThan">
      <formula>0</formula>
    </cfRule>
  </conditionalFormatting>
  <conditionalFormatting sqref="P364:P365">
    <cfRule type="cellIs" dxfId="7160" priority="500" operator="lessThan">
      <formula>0</formula>
    </cfRule>
  </conditionalFormatting>
  <conditionalFormatting sqref="P461:P464">
    <cfRule type="cellIs" dxfId="7159" priority="499" operator="lessThan">
      <formula>0</formula>
    </cfRule>
  </conditionalFormatting>
  <conditionalFormatting sqref="P361">
    <cfRule type="cellIs" dxfId="7158" priority="498" operator="lessThan">
      <formula>0</formula>
    </cfRule>
  </conditionalFormatting>
  <conditionalFormatting sqref="P366:P367">
    <cfRule type="cellIs" dxfId="7157" priority="497" operator="lessThan">
      <formula>0</formula>
    </cfRule>
  </conditionalFormatting>
  <conditionalFormatting sqref="P369:P373">
    <cfRule type="cellIs" dxfId="7156" priority="496" operator="lessThan">
      <formula>0</formula>
    </cfRule>
  </conditionalFormatting>
  <conditionalFormatting sqref="P378:P379">
    <cfRule type="cellIs" dxfId="7155" priority="495" operator="lessThan">
      <formula>0</formula>
    </cfRule>
  </conditionalFormatting>
  <conditionalFormatting sqref="P384:P385">
    <cfRule type="cellIs" dxfId="7154" priority="494" operator="lessThan">
      <formula>0</formula>
    </cfRule>
  </conditionalFormatting>
  <conditionalFormatting sqref="P390:P391">
    <cfRule type="cellIs" dxfId="7153" priority="493" operator="lessThan">
      <formula>0</formula>
    </cfRule>
  </conditionalFormatting>
  <conditionalFormatting sqref="P396:P397">
    <cfRule type="cellIs" dxfId="7152" priority="492" operator="lessThan">
      <formula>0</formula>
    </cfRule>
  </conditionalFormatting>
  <conditionalFormatting sqref="P402">
    <cfRule type="cellIs" dxfId="7151" priority="491" operator="lessThan">
      <formula>0</formula>
    </cfRule>
  </conditionalFormatting>
  <conditionalFormatting sqref="P408:P409">
    <cfRule type="cellIs" dxfId="7150" priority="490" operator="lessThan">
      <formula>0</formula>
    </cfRule>
  </conditionalFormatting>
  <conditionalFormatting sqref="P414:P415">
    <cfRule type="cellIs" dxfId="7149" priority="489" operator="lessThan">
      <formula>0</formula>
    </cfRule>
  </conditionalFormatting>
  <conditionalFormatting sqref="P420:P421">
    <cfRule type="cellIs" dxfId="7148" priority="488" operator="lessThan">
      <formula>0</formula>
    </cfRule>
  </conditionalFormatting>
  <conditionalFormatting sqref="P426:P427">
    <cfRule type="cellIs" dxfId="7147" priority="487" operator="lessThan">
      <formula>0</formula>
    </cfRule>
  </conditionalFormatting>
  <conditionalFormatting sqref="P432:P433">
    <cfRule type="cellIs" dxfId="7146" priority="486" operator="lessThan">
      <formula>0</formula>
    </cfRule>
  </conditionalFormatting>
  <conditionalFormatting sqref="P438:P439">
    <cfRule type="cellIs" dxfId="7145" priority="485" operator="lessThan">
      <formula>0</formula>
    </cfRule>
  </conditionalFormatting>
  <conditionalFormatting sqref="P444:P445">
    <cfRule type="cellIs" dxfId="7144" priority="484" operator="lessThan">
      <formula>0</formula>
    </cfRule>
  </conditionalFormatting>
  <conditionalFormatting sqref="P451:P452">
    <cfRule type="cellIs" dxfId="7143" priority="483" operator="lessThan">
      <formula>0</formula>
    </cfRule>
  </conditionalFormatting>
  <conditionalFormatting sqref="P457:P458">
    <cfRule type="cellIs" dxfId="7142" priority="482" operator="lessThan">
      <formula>0</formula>
    </cfRule>
  </conditionalFormatting>
  <conditionalFormatting sqref="P465">
    <cfRule type="cellIs" dxfId="7141" priority="481" operator="lessThan">
      <formula>0</formula>
    </cfRule>
  </conditionalFormatting>
  <conditionalFormatting sqref="P472">
    <cfRule type="cellIs" dxfId="7140" priority="480" operator="lessThan">
      <formula>0</formula>
    </cfRule>
  </conditionalFormatting>
  <conditionalFormatting sqref="P503:P504">
    <cfRule type="cellIs" dxfId="7139" priority="479" operator="lessThan">
      <formula>0</formula>
    </cfRule>
  </conditionalFormatting>
  <conditionalFormatting sqref="P511:P512">
    <cfRule type="cellIs" dxfId="7138" priority="478" operator="lessThan">
      <formula>0</formula>
    </cfRule>
  </conditionalFormatting>
  <conditionalFormatting sqref="P520:P521">
    <cfRule type="cellIs" dxfId="7137" priority="477" operator="lessThan">
      <formula>0</formula>
    </cfRule>
  </conditionalFormatting>
  <conditionalFormatting sqref="P528:P529">
    <cfRule type="cellIs" dxfId="7136" priority="476" operator="lessThan">
      <formula>0</formula>
    </cfRule>
  </conditionalFormatting>
  <conditionalFormatting sqref="P544:P545">
    <cfRule type="cellIs" dxfId="7135" priority="475" operator="lessThan">
      <formula>0</formula>
    </cfRule>
  </conditionalFormatting>
  <conditionalFormatting sqref="P536:P537">
    <cfRule type="cellIs" dxfId="7134" priority="474" operator="lessThan">
      <formula>0</formula>
    </cfRule>
  </conditionalFormatting>
  <conditionalFormatting sqref="P551:P552">
    <cfRule type="cellIs" dxfId="7133" priority="473" operator="lessThan">
      <formula>0</formula>
    </cfRule>
  </conditionalFormatting>
  <conditionalFormatting sqref="P559:P560">
    <cfRule type="cellIs" dxfId="7132" priority="472" operator="lessThan">
      <formula>0</formula>
    </cfRule>
  </conditionalFormatting>
  <conditionalFormatting sqref="P567:P568">
    <cfRule type="cellIs" dxfId="7131" priority="471" operator="lessThan">
      <formula>0</formula>
    </cfRule>
  </conditionalFormatting>
  <conditionalFormatting sqref="P574:P575">
    <cfRule type="cellIs" dxfId="7130" priority="470" operator="lessThan">
      <formula>0</formula>
    </cfRule>
  </conditionalFormatting>
  <conditionalFormatting sqref="P581:P582">
    <cfRule type="cellIs" dxfId="7129" priority="469" operator="lessThan">
      <formula>0</formula>
    </cfRule>
  </conditionalFormatting>
  <conditionalFormatting sqref="P588:P589">
    <cfRule type="cellIs" dxfId="7128" priority="468" operator="lessThan">
      <formula>0</formula>
    </cfRule>
  </conditionalFormatting>
  <conditionalFormatting sqref="P596:P597">
    <cfRule type="cellIs" dxfId="7127" priority="467" operator="lessThan">
      <formula>0</formula>
    </cfRule>
  </conditionalFormatting>
  <conditionalFormatting sqref="P603">
    <cfRule type="cellIs" dxfId="7126" priority="466" operator="lessThan">
      <formula>0</formula>
    </cfRule>
  </conditionalFormatting>
  <conditionalFormatting sqref="P608">
    <cfRule type="cellIs" dxfId="7125" priority="465" operator="lessThan">
      <formula>0</formula>
    </cfRule>
  </conditionalFormatting>
  <conditionalFormatting sqref="O405">
    <cfRule type="cellIs" dxfId="7124" priority="215" operator="lessThan">
      <formula>0</formula>
    </cfRule>
  </conditionalFormatting>
  <conditionalFormatting sqref="P632:P634">
    <cfRule type="cellIs" dxfId="7123" priority="464" operator="lessThan">
      <formula>0</formula>
    </cfRule>
  </conditionalFormatting>
  <conditionalFormatting sqref="I710:N710 P708:Q711">
    <cfRule type="cellIs" dxfId="7122" priority="458" operator="lessThan">
      <formula>0</formula>
    </cfRule>
  </conditionalFormatting>
  <conditionalFormatting sqref="P636:P637 P641:P645">
    <cfRule type="cellIs" dxfId="7121" priority="463" operator="lessThan">
      <formula>0</formula>
    </cfRule>
  </conditionalFormatting>
  <conditionalFormatting sqref="P648">
    <cfRule type="cellIs" dxfId="7120" priority="462" operator="lessThan">
      <formula>0</formula>
    </cfRule>
  </conditionalFormatting>
  <conditionalFormatting sqref="P649">
    <cfRule type="cellIs" dxfId="7119" priority="461" operator="lessThan">
      <formula>0</formula>
    </cfRule>
  </conditionalFormatting>
  <conditionalFormatting sqref="P651">
    <cfRule type="cellIs" dxfId="7118" priority="460" operator="lessThan">
      <formula>0</formula>
    </cfRule>
  </conditionalFormatting>
  <conditionalFormatting sqref="P652">
    <cfRule type="cellIs" dxfId="7117" priority="459" operator="lessThan">
      <formula>0</formula>
    </cfRule>
  </conditionalFormatting>
  <conditionalFormatting sqref="D654:N654 D651:N651 D648:N649 D632:N634">
    <cfRule type="expression" dxfId="7116" priority="431">
      <formula>D632/C632&gt;1</formula>
    </cfRule>
    <cfRule type="expression" dxfId="7115" priority="432">
      <formula>D632/C632&lt;1</formula>
    </cfRule>
  </conditionalFormatting>
  <conditionalFormatting sqref="C507:C510">
    <cfRule type="cellIs" dxfId="7114" priority="457" operator="lessThan">
      <formula>0</formula>
    </cfRule>
  </conditionalFormatting>
  <conditionalFormatting sqref="C507:C510">
    <cfRule type="expression" dxfId="7113" priority="455">
      <formula>C507/B507&gt;1</formula>
    </cfRule>
    <cfRule type="expression" dxfId="7112" priority="456">
      <formula>C507/B507&lt;1</formula>
    </cfRule>
  </conditionalFormatting>
  <conditionalFormatting sqref="D507:N510">
    <cfRule type="cellIs" dxfId="7111" priority="454" operator="lessThan">
      <formula>0</formula>
    </cfRule>
  </conditionalFormatting>
  <conditionalFormatting sqref="D507:N510">
    <cfRule type="expression" dxfId="7110" priority="452">
      <formula>D507/C507&gt;1</formula>
    </cfRule>
    <cfRule type="expression" dxfId="7109" priority="453">
      <formula>D507/C507&lt;1</formula>
    </cfRule>
  </conditionalFormatting>
  <conditionalFormatting sqref="B507:B510">
    <cfRule type="cellIs" dxfId="7108" priority="451" operator="lessThan">
      <formula>0</formula>
    </cfRule>
  </conditionalFormatting>
  <conditionalFormatting sqref="B507:B510">
    <cfRule type="expression" dxfId="7107" priority="449">
      <formula>B507/#REF!&gt;1</formula>
    </cfRule>
    <cfRule type="expression" dxfId="7106" priority="450">
      <formula>B507/#REF!&lt;1</formula>
    </cfRule>
  </conditionalFormatting>
  <conditionalFormatting sqref="J588:N588 J574:N574 J559:N559 J551:N551">
    <cfRule type="cellIs" dxfId="7105" priority="448" operator="lessThan">
      <formula>0</formula>
    </cfRule>
  </conditionalFormatting>
  <conditionalFormatting sqref="C588:I588 C584:C587 C574:I574 C570:C573 C559:I559 C555:C558 C551:I551 C547:C550">
    <cfRule type="cellIs" dxfId="7104" priority="447" operator="lessThan">
      <formula>0</formula>
    </cfRule>
  </conditionalFormatting>
  <conditionalFormatting sqref="C588:M588 C574:M574 C559:M559 C551:M551">
    <cfRule type="cellIs" dxfId="7103" priority="446" operator="lessThan">
      <formula>0</formula>
    </cfRule>
  </conditionalFormatting>
  <conditionalFormatting sqref="C584:C587 C570:C573 C555:C558 C547:C550">
    <cfRule type="expression" dxfId="7102" priority="444">
      <formula>C547/B547&gt;1</formula>
    </cfRule>
    <cfRule type="expression" dxfId="7101" priority="445">
      <formula>C547/B547&lt;1</formula>
    </cfRule>
  </conditionalFormatting>
  <conditionalFormatting sqref="D584:N587 D570:N573 D555:N558 D547:N550">
    <cfRule type="cellIs" dxfId="7100" priority="443" operator="lessThan">
      <formula>0</formula>
    </cfRule>
  </conditionalFormatting>
  <conditionalFormatting sqref="D584:N587 D570:N573 D555:N558 D547:N550">
    <cfRule type="expression" dxfId="7099" priority="441">
      <formula>D547/C547&gt;1</formula>
    </cfRule>
    <cfRule type="expression" dxfId="7098" priority="442">
      <formula>D547/C547&lt;1</formula>
    </cfRule>
  </conditionalFormatting>
  <conditionalFormatting sqref="C588:N588 C574:N574 C559:N559 C551:N551">
    <cfRule type="cellIs" dxfId="7097" priority="440" operator="lessThan">
      <formula>0</formula>
    </cfRule>
  </conditionalFormatting>
  <conditionalFormatting sqref="C588:N588 C574:N574 C559:N559 C551:N551">
    <cfRule type="expression" dxfId="7096" priority="438">
      <formula>C551/B551&gt;1</formula>
    </cfRule>
    <cfRule type="expression" dxfId="7095" priority="439">
      <formula>C551/B551&lt;1</formula>
    </cfRule>
  </conditionalFormatting>
  <conditionalFormatting sqref="B654 B651 B648:B649 B632:B634 B641:B645">
    <cfRule type="cellIs" dxfId="7094" priority="437" operator="lessThan">
      <formula>0</formula>
    </cfRule>
  </conditionalFormatting>
  <conditionalFormatting sqref="C654 C651 C648:C649 C632:C634">
    <cfRule type="cellIs" dxfId="7093" priority="436" operator="lessThan">
      <formula>0</formula>
    </cfRule>
  </conditionalFormatting>
  <conditionalFormatting sqref="C654 C651 C648:C649 C632:C634">
    <cfRule type="expression" dxfId="7092" priority="434">
      <formula>C632/B632&gt;1</formula>
    </cfRule>
    <cfRule type="expression" dxfId="7091" priority="435">
      <formula>C632/B632&lt;1</formula>
    </cfRule>
  </conditionalFormatting>
  <conditionalFormatting sqref="D654:N654 D651:N651 D648:N649 D632:N634">
    <cfRule type="cellIs" dxfId="7090" priority="433" operator="lessThan">
      <formula>0</formula>
    </cfRule>
  </conditionalFormatting>
  <conditionalFormatting sqref="B504:N504 B537 B568 B597">
    <cfRule type="expression" dxfId="7089" priority="1193">
      <formula>B504/#REF!&gt;1</formula>
    </cfRule>
    <cfRule type="expression" dxfId="7088" priority="1194">
      <formula>B504/#REF!&lt;1</formula>
    </cfRule>
  </conditionalFormatting>
  <conditionalFormatting sqref="C465">
    <cfRule type="cellIs" dxfId="7087" priority="430" operator="lessThan">
      <formula>0</formula>
    </cfRule>
  </conditionalFormatting>
  <conditionalFormatting sqref="C465">
    <cfRule type="expression" dxfId="7086" priority="428">
      <formula>C465/B465&gt;1</formula>
    </cfRule>
    <cfRule type="expression" dxfId="7085" priority="429">
      <formula>C465/B465&lt;1</formula>
    </cfRule>
  </conditionalFormatting>
  <conditionalFormatting sqref="D465:N465">
    <cfRule type="cellIs" dxfId="7084" priority="427" operator="lessThan">
      <formula>0</formula>
    </cfRule>
  </conditionalFormatting>
  <conditionalFormatting sqref="D465:N465">
    <cfRule type="expression" dxfId="7083" priority="425">
      <formula>D465/C465&gt;1</formula>
    </cfRule>
    <cfRule type="expression" dxfId="7082" priority="426">
      <formula>D465/C465&lt;1</formula>
    </cfRule>
  </conditionalFormatting>
  <conditionalFormatting sqref="B465">
    <cfRule type="cellIs" dxfId="7081" priority="424" operator="lessThan">
      <formula>0</formula>
    </cfRule>
  </conditionalFormatting>
  <conditionalFormatting sqref="B465">
    <cfRule type="expression" dxfId="7080" priority="422">
      <formula>B465/#REF!&gt;1</formula>
    </cfRule>
    <cfRule type="expression" dxfId="7079" priority="423">
      <formula>B465/#REF!&lt;1</formula>
    </cfRule>
  </conditionalFormatting>
  <conditionalFormatting sqref="C511">
    <cfRule type="cellIs" dxfId="7078" priority="421" operator="lessThan">
      <formula>0</formula>
    </cfRule>
  </conditionalFormatting>
  <conditionalFormatting sqref="D511:N511">
    <cfRule type="cellIs" dxfId="7077" priority="418" operator="lessThan">
      <formula>0</formula>
    </cfRule>
  </conditionalFormatting>
  <conditionalFormatting sqref="C511">
    <cfRule type="expression" dxfId="7076" priority="419">
      <formula>C511/B511&gt;1</formula>
    </cfRule>
    <cfRule type="expression" dxfId="7075" priority="420">
      <formula>C511/B511&lt;1</formula>
    </cfRule>
  </conditionalFormatting>
  <conditionalFormatting sqref="D511:N511">
    <cfRule type="expression" dxfId="7074" priority="416">
      <formula>D511/C511&gt;1</formula>
    </cfRule>
    <cfRule type="expression" dxfId="7073" priority="417">
      <formula>D511/C511&lt;1</formula>
    </cfRule>
  </conditionalFormatting>
  <conditionalFormatting sqref="B511">
    <cfRule type="cellIs" dxfId="7072" priority="415" operator="lessThan">
      <formula>0</formula>
    </cfRule>
  </conditionalFormatting>
  <conditionalFormatting sqref="B511">
    <cfRule type="expression" dxfId="7071" priority="413">
      <formula>B511/#REF!&gt;1</formula>
    </cfRule>
    <cfRule type="expression" dxfId="7070" priority="414">
      <formula>B511/#REF!&lt;1</formula>
    </cfRule>
  </conditionalFormatting>
  <conditionalFormatting sqref="B529 B521">
    <cfRule type="cellIs" dxfId="7069" priority="412" operator="lessThan">
      <formula>0</formula>
    </cfRule>
  </conditionalFormatting>
  <conditionalFormatting sqref="B529 B521">
    <cfRule type="expression" dxfId="7068" priority="410">
      <formula>B521/#REF!&gt;1</formula>
    </cfRule>
    <cfRule type="expression" dxfId="7067" priority="411">
      <formula>B521/#REF!&lt;1</formula>
    </cfRule>
  </conditionalFormatting>
  <conditionalFormatting sqref="C521">
    <cfRule type="cellIs" dxfId="7066" priority="409" operator="lessThan">
      <formula>0</formula>
    </cfRule>
  </conditionalFormatting>
  <conditionalFormatting sqref="C521 B636:O637">
    <cfRule type="expression" dxfId="7065" priority="407">
      <formula>B521/A521&gt;1</formula>
    </cfRule>
    <cfRule type="expression" dxfId="7064" priority="408">
      <formula>B521/A521&lt;1</formula>
    </cfRule>
  </conditionalFormatting>
  <conditionalFormatting sqref="C603:N603">
    <cfRule type="expression" dxfId="7063" priority="368">
      <formula>C603/B603&gt;1</formula>
    </cfRule>
    <cfRule type="expression" dxfId="7062" priority="369">
      <formula>C603/B603&lt;1</formula>
    </cfRule>
  </conditionalFormatting>
  <conditionalFormatting sqref="I552:N552">
    <cfRule type="expression" dxfId="7061" priority="392">
      <formula>I552/H552&gt;1</formula>
    </cfRule>
    <cfRule type="expression" dxfId="7060" priority="393">
      <formula>I552/H552&lt;1</formula>
    </cfRule>
  </conditionalFormatting>
  <conditionalFormatting sqref="I560:N560">
    <cfRule type="expression" dxfId="7059" priority="389">
      <formula>I560/H560&gt;1</formula>
    </cfRule>
    <cfRule type="expression" dxfId="7058" priority="390">
      <formula>I560/H560&lt;1</formula>
    </cfRule>
  </conditionalFormatting>
  <conditionalFormatting sqref="B575:N575">
    <cfRule type="cellIs" dxfId="7057" priority="388" operator="lessThan">
      <formula>0</formula>
    </cfRule>
  </conditionalFormatting>
  <conditionalFormatting sqref="B575:N575">
    <cfRule type="expression" dxfId="7056" priority="386">
      <formula>B575/A575&gt;1</formula>
    </cfRule>
    <cfRule type="expression" dxfId="7055" priority="387">
      <formula>B575/A575&lt;1</formula>
    </cfRule>
  </conditionalFormatting>
  <conditionalFormatting sqref="B589:N589">
    <cfRule type="cellIs" dxfId="7054" priority="385" operator="lessThan">
      <formula>0</formula>
    </cfRule>
  </conditionalFormatting>
  <conditionalFormatting sqref="B589:N589">
    <cfRule type="expression" dxfId="7053" priority="383">
      <formula>B589/A589&gt;1</formula>
    </cfRule>
    <cfRule type="expression" dxfId="7052" priority="384">
      <formula>B589/A589&lt;1</formula>
    </cfRule>
  </conditionalFormatting>
  <conditionalFormatting sqref="N608">
    <cfRule type="cellIs" dxfId="7051" priority="361" operator="lessThan">
      <formula>0</formula>
    </cfRule>
  </conditionalFormatting>
  <conditionalFormatting sqref="D521:N521">
    <cfRule type="cellIs" dxfId="7050" priority="406" operator="lessThan">
      <formula>0</formula>
    </cfRule>
  </conditionalFormatting>
  <conditionalFormatting sqref="D521:N521">
    <cfRule type="expression" dxfId="7049" priority="404">
      <formula>D521/C521&gt;1</formula>
    </cfRule>
    <cfRule type="expression" dxfId="7048" priority="405">
      <formula>D521/C521&lt;1</formula>
    </cfRule>
  </conditionalFormatting>
  <conditionalFormatting sqref="C529:N529">
    <cfRule type="cellIs" dxfId="7047" priority="403" operator="lessThan">
      <formula>0</formula>
    </cfRule>
  </conditionalFormatting>
  <conditionalFormatting sqref="C529:N529">
    <cfRule type="expression" dxfId="7046" priority="401">
      <formula>C529/B529&gt;1</formula>
    </cfRule>
    <cfRule type="expression" dxfId="7045" priority="402">
      <formula>C529/B529&lt;1</formula>
    </cfRule>
  </conditionalFormatting>
  <conditionalFormatting sqref="C582:N582">
    <cfRule type="expression" dxfId="7044" priority="377">
      <formula>C582/B582&gt;1</formula>
    </cfRule>
    <cfRule type="expression" dxfId="7043" priority="378">
      <formula>C582/B582&lt;1</formula>
    </cfRule>
  </conditionalFormatting>
  <conditionalFormatting sqref="C537:N537">
    <cfRule type="expression" dxfId="7042" priority="398">
      <formula>C537/B537&gt;1</formula>
    </cfRule>
    <cfRule type="expression" dxfId="7041" priority="399">
      <formula>C537/B537&lt;1</formula>
    </cfRule>
  </conditionalFormatting>
  <conditionalFormatting sqref="C568:N568">
    <cfRule type="expression" dxfId="7040" priority="395">
      <formula>C568/B568&gt;1</formula>
    </cfRule>
    <cfRule type="expression" dxfId="7039" priority="396">
      <formula>C568/B568&lt;1</formula>
    </cfRule>
  </conditionalFormatting>
  <conditionalFormatting sqref="C608:M608">
    <cfRule type="expression" dxfId="7038" priority="363">
      <formula>C608/B608&gt;1</formula>
    </cfRule>
    <cfRule type="expression" dxfId="7037" priority="364">
      <formula>C608/B608&lt;1</formula>
    </cfRule>
  </conditionalFormatting>
  <conditionalFormatting sqref="N608">
    <cfRule type="expression" dxfId="7036" priority="358">
      <formula>N608/M608&gt;1</formula>
    </cfRule>
    <cfRule type="expression" dxfId="7035" priority="359">
      <formula>N608/M608&lt;1</formula>
    </cfRule>
  </conditionalFormatting>
  <conditionalFormatting sqref="C608:M608">
    <cfRule type="cellIs" dxfId="7034" priority="367" operator="lessThan">
      <formula>0</formula>
    </cfRule>
  </conditionalFormatting>
  <conditionalFormatting sqref="C608:M608">
    <cfRule type="cellIs" dxfId="7033" priority="366" operator="lessThan">
      <formula>0</formula>
    </cfRule>
  </conditionalFormatting>
  <conditionalFormatting sqref="B582">
    <cfRule type="cellIs" dxfId="7032" priority="380" operator="lessThan">
      <formula>0</formula>
    </cfRule>
  </conditionalFormatting>
  <conditionalFormatting sqref="B582">
    <cfRule type="expression" dxfId="7031" priority="381">
      <formula>B582/#REF!&gt;1</formula>
    </cfRule>
    <cfRule type="expression" dxfId="7030" priority="382">
      <formula>B582/#REF!&lt;1</formula>
    </cfRule>
  </conditionalFormatting>
  <conditionalFormatting sqref="C582:N582">
    <cfRule type="cellIs" dxfId="7029" priority="379" operator="lessThan">
      <formula>0</formula>
    </cfRule>
  </conditionalFormatting>
  <conditionalFormatting sqref="C597:N597">
    <cfRule type="expression" dxfId="7028" priority="373">
      <formula>C597/B597&gt;1</formula>
    </cfRule>
    <cfRule type="expression" dxfId="7027" priority="374">
      <formula>C597/B597&lt;1</formula>
    </cfRule>
  </conditionalFormatting>
  <conditionalFormatting sqref="N608">
    <cfRule type="cellIs" dxfId="7026" priority="362" operator="lessThan">
      <formula>0</formula>
    </cfRule>
  </conditionalFormatting>
  <conditionalFormatting sqref="C608:M608">
    <cfRule type="cellIs" dxfId="7025" priority="365" operator="lessThan">
      <formula>0</formula>
    </cfRule>
  </conditionalFormatting>
  <conditionalFormatting sqref="N608">
    <cfRule type="cellIs" dxfId="7024" priority="360" operator="lessThan">
      <formula>0</formula>
    </cfRule>
  </conditionalFormatting>
  <conditionalFormatting sqref="B676:N679">
    <cfRule type="cellIs" dxfId="7023" priority="357" operator="lessThan">
      <formula>0</formula>
    </cfRule>
  </conditionalFormatting>
  <conditionalFormatting sqref="I678:N678 P676:Q679">
    <cfRule type="cellIs" dxfId="7022" priority="356" operator="lessThan">
      <formula>0</formula>
    </cfRule>
  </conditionalFormatting>
  <conditionalFormatting sqref="B680:N683">
    <cfRule type="cellIs" dxfId="7021" priority="355" operator="lessThan">
      <formula>0</formula>
    </cfRule>
  </conditionalFormatting>
  <conditionalFormatting sqref="I682:N682 P680:Q683">
    <cfRule type="cellIs" dxfId="7020" priority="354" operator="lessThan">
      <formula>0</formula>
    </cfRule>
  </conditionalFormatting>
  <conditionalFormatting sqref="B684:N687">
    <cfRule type="cellIs" dxfId="7019" priority="353" operator="lessThan">
      <formula>0</formula>
    </cfRule>
  </conditionalFormatting>
  <conditionalFormatting sqref="I686:N686 P684:Q687">
    <cfRule type="cellIs" dxfId="7018" priority="352" operator="lessThan">
      <formula>0</formula>
    </cfRule>
  </conditionalFormatting>
  <conditionalFormatting sqref="B688:N691">
    <cfRule type="cellIs" dxfId="7017" priority="351" operator="lessThan">
      <formula>0</formula>
    </cfRule>
  </conditionalFormatting>
  <conditionalFormatting sqref="I690:N690 P688:Q691">
    <cfRule type="cellIs" dxfId="7016" priority="350" operator="lessThan">
      <formula>0</formula>
    </cfRule>
  </conditionalFormatting>
  <conditionalFormatting sqref="B692:N695 O694">
    <cfRule type="cellIs" dxfId="7015" priority="349" operator="lessThan">
      <formula>0</formula>
    </cfRule>
  </conditionalFormatting>
  <conditionalFormatting sqref="P692:Q695 I694:O694">
    <cfRule type="cellIs" dxfId="7014" priority="348" operator="lessThan">
      <formula>0</formula>
    </cfRule>
  </conditionalFormatting>
  <conditionalFormatting sqref="B696:N699">
    <cfRule type="cellIs" dxfId="7013" priority="347" operator="lessThan">
      <formula>0</formula>
    </cfRule>
  </conditionalFormatting>
  <conditionalFormatting sqref="I698:N698 P696:Q699">
    <cfRule type="cellIs" dxfId="7012" priority="346" operator="lessThan">
      <formula>0</formula>
    </cfRule>
  </conditionalFormatting>
  <conditionalFormatting sqref="B700:N703">
    <cfRule type="cellIs" dxfId="7011" priority="345" operator="lessThan">
      <formula>0</formula>
    </cfRule>
  </conditionalFormatting>
  <conditionalFormatting sqref="I702:N702 P700:Q703">
    <cfRule type="cellIs" dxfId="7010" priority="344" operator="lessThan">
      <formula>0</formula>
    </cfRule>
  </conditionalFormatting>
  <conditionalFormatting sqref="B704:N707">
    <cfRule type="cellIs" dxfId="7009" priority="343" operator="lessThan">
      <formula>0</formula>
    </cfRule>
  </conditionalFormatting>
  <conditionalFormatting sqref="I706:N706 P704:Q707">
    <cfRule type="cellIs" dxfId="7008" priority="342" operator="lessThan">
      <formula>0</formula>
    </cfRule>
  </conditionalFormatting>
  <conditionalFormatting sqref="B712:N715">
    <cfRule type="cellIs" dxfId="7007" priority="341" operator="lessThan">
      <formula>0</formula>
    </cfRule>
  </conditionalFormatting>
  <conditionalFormatting sqref="I714:N714 P712:Q715">
    <cfRule type="cellIs" dxfId="7006" priority="340" operator="lessThan">
      <formula>0</formula>
    </cfRule>
  </conditionalFormatting>
  <conditionalFormatting sqref="B716:N719">
    <cfRule type="cellIs" dxfId="7005" priority="339" operator="lessThan">
      <formula>0</formula>
    </cfRule>
  </conditionalFormatting>
  <conditionalFormatting sqref="I718:N718 P716:Q719">
    <cfRule type="cellIs" dxfId="7004" priority="338" operator="lessThan">
      <formula>0</formula>
    </cfRule>
  </conditionalFormatting>
  <conditionalFormatting sqref="P654">
    <cfRule type="cellIs" dxfId="7003" priority="337" operator="lessThan">
      <formula>0</formula>
    </cfRule>
  </conditionalFormatting>
  <conditionalFormatting sqref="Q466">
    <cfRule type="cellIs" dxfId="7002" priority="336" operator="lessThan">
      <formula>0</formula>
    </cfRule>
  </conditionalFormatting>
  <conditionalFormatting sqref="P466">
    <cfRule type="cellIs" dxfId="7001" priority="335" operator="lessThan">
      <formula>0</formula>
    </cfRule>
  </conditionalFormatting>
  <conditionalFormatting sqref="B466:N466">
    <cfRule type="cellIs" dxfId="7000" priority="334" operator="lessThan">
      <formula>0</formula>
    </cfRule>
  </conditionalFormatting>
  <conditionalFormatting sqref="B505:N505">
    <cfRule type="cellIs" dxfId="6999" priority="331" operator="lessThan">
      <formula>0</formula>
    </cfRule>
  </conditionalFormatting>
  <conditionalFormatting sqref="B513:N513">
    <cfRule type="cellIs" dxfId="6998" priority="328" operator="lessThan">
      <formula>0</formula>
    </cfRule>
  </conditionalFormatting>
  <conditionalFormatting sqref="B522:N522">
    <cfRule type="cellIs" dxfId="6997" priority="325" operator="lessThan">
      <formula>0</formula>
    </cfRule>
  </conditionalFormatting>
  <conditionalFormatting sqref="B530:N530">
    <cfRule type="cellIs" dxfId="6996" priority="322" operator="lessThan">
      <formula>0</formula>
    </cfRule>
  </conditionalFormatting>
  <conditionalFormatting sqref="B538:N538">
    <cfRule type="cellIs" dxfId="6995" priority="319" operator="lessThan">
      <formula>0</formula>
    </cfRule>
  </conditionalFormatting>
  <conditionalFormatting sqref="B553:N553">
    <cfRule type="cellIs" dxfId="6994" priority="316" operator="lessThan">
      <formula>0</formula>
    </cfRule>
  </conditionalFormatting>
  <conditionalFormatting sqref="B561:N561">
    <cfRule type="cellIs" dxfId="6993" priority="313" operator="lessThan">
      <formula>0</formula>
    </cfRule>
  </conditionalFormatting>
  <conditionalFormatting sqref="B590:N590">
    <cfRule type="cellIs" dxfId="6992" priority="310" operator="lessThan">
      <formula>0</formula>
    </cfRule>
  </conditionalFormatting>
  <conditionalFormatting sqref="O608">
    <cfRule type="cellIs" dxfId="6991" priority="51" operator="lessThan">
      <formula>0</formula>
    </cfRule>
  </conditionalFormatting>
  <conditionalFormatting sqref="O608">
    <cfRule type="cellIs" dxfId="6990" priority="52" operator="lessThan">
      <formula>0</formula>
    </cfRule>
  </conditionalFormatting>
  <conditionalFormatting sqref="O603">
    <cfRule type="cellIs" dxfId="6989" priority="55" operator="lessThan">
      <formula>0</formula>
    </cfRule>
  </conditionalFormatting>
  <conditionalFormatting sqref="O603">
    <cfRule type="cellIs" dxfId="6988" priority="56" operator="lessThan">
      <formula>0</formula>
    </cfRule>
  </conditionalFormatting>
  <conditionalFormatting sqref="O603">
    <cfRule type="cellIs" dxfId="6987" priority="57" operator="lessThan">
      <formula>0</formula>
    </cfRule>
  </conditionalFormatting>
  <conditionalFormatting sqref="O608">
    <cfRule type="cellIs" dxfId="6986" priority="50" operator="lessThan">
      <formula>0</formula>
    </cfRule>
  </conditionalFormatting>
  <conditionalFormatting sqref="P491:Q491">
    <cfRule type="cellIs" dxfId="6985" priority="309" operator="lessThan">
      <formula>0</formula>
    </cfRule>
  </conditionalFormatting>
  <conditionalFormatting sqref="Q492:Q496">
    <cfRule type="cellIs" dxfId="6984" priority="308" operator="lessThan">
      <formula>0</formula>
    </cfRule>
  </conditionalFormatting>
  <conditionalFormatting sqref="P492:P495">
    <cfRule type="cellIs" dxfId="6983" priority="307" operator="lessThan">
      <formula>0</formula>
    </cfRule>
  </conditionalFormatting>
  <conditionalFormatting sqref="P496">
    <cfRule type="cellIs" dxfId="6982" priority="306" operator="lessThan">
      <formula>0</formula>
    </cfRule>
  </conditionalFormatting>
  <conditionalFormatting sqref="P473:Q473 B473">
    <cfRule type="cellIs" dxfId="6981" priority="305" operator="lessThan">
      <formula>0</formula>
    </cfRule>
  </conditionalFormatting>
  <conditionalFormatting sqref="Q474:Q478">
    <cfRule type="cellIs" dxfId="6980" priority="304" operator="lessThan">
      <formula>0</formula>
    </cfRule>
  </conditionalFormatting>
  <conditionalFormatting sqref="P474:P477">
    <cfRule type="cellIs" dxfId="6979" priority="303" operator="lessThan">
      <formula>0</formula>
    </cfRule>
  </conditionalFormatting>
  <conditionalFormatting sqref="P478">
    <cfRule type="cellIs" dxfId="6978" priority="302" operator="lessThan">
      <formula>0</formula>
    </cfRule>
  </conditionalFormatting>
  <conditionalFormatting sqref="P479:Q479 B479">
    <cfRule type="cellIs" dxfId="6977" priority="301" operator="lessThan">
      <formula>0</formula>
    </cfRule>
  </conditionalFormatting>
  <conditionalFormatting sqref="Q480:Q484">
    <cfRule type="cellIs" dxfId="6976" priority="300" operator="lessThan">
      <formula>0</formula>
    </cfRule>
  </conditionalFormatting>
  <conditionalFormatting sqref="P480:P483">
    <cfRule type="cellIs" dxfId="6975" priority="299" operator="lessThan">
      <formula>0</formula>
    </cfRule>
  </conditionalFormatting>
  <conditionalFormatting sqref="P484">
    <cfRule type="cellIs" dxfId="6974" priority="298" operator="lessThan">
      <formula>0</formula>
    </cfRule>
  </conditionalFormatting>
  <conditionalFormatting sqref="P485:Q485 B485">
    <cfRule type="cellIs" dxfId="6973" priority="297" operator="lessThan">
      <formula>0</formula>
    </cfRule>
  </conditionalFormatting>
  <conditionalFormatting sqref="Q486:Q490">
    <cfRule type="cellIs" dxfId="6972" priority="296" operator="lessThan">
      <formula>0</formula>
    </cfRule>
  </conditionalFormatting>
  <conditionalFormatting sqref="P486:P489">
    <cfRule type="cellIs" dxfId="6971" priority="295" operator="lessThan">
      <formula>0</formula>
    </cfRule>
  </conditionalFormatting>
  <conditionalFormatting sqref="P490">
    <cfRule type="cellIs" dxfId="6970"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969" priority="291" operator="lessThan">
      <formula>0</formula>
    </cfRule>
  </conditionalFormatting>
  <conditionalFormatting sqref="O348">
    <cfRule type="cellIs" dxfId="6968" priority="290" operator="lessThan">
      <formula>0</formula>
    </cfRule>
  </conditionalFormatting>
  <conditionalFormatting sqref="O348">
    <cfRule type="cellIs" dxfId="6967" priority="289" operator="lessThan">
      <formula>0</formula>
    </cfRule>
  </conditionalFormatting>
  <conditionalFormatting sqref="O351:O354">
    <cfRule type="cellIs" dxfId="6966" priority="288" operator="lessThan">
      <formula>0</formula>
    </cfRule>
  </conditionalFormatting>
  <conditionalFormatting sqref="O363:O364">
    <cfRule type="cellIs" dxfId="6965" priority="287" operator="lessThan">
      <formula>0</formula>
    </cfRule>
  </conditionalFormatting>
  <conditionalFormatting sqref="O369:O370">
    <cfRule type="cellIs" dxfId="6964" priority="286" operator="lessThan">
      <formula>0</formula>
    </cfRule>
  </conditionalFormatting>
  <conditionalFormatting sqref="O375:O376">
    <cfRule type="cellIs" dxfId="6963" priority="285" operator="lessThan">
      <formula>0</formula>
    </cfRule>
  </conditionalFormatting>
  <conditionalFormatting sqref="O381:O383">
    <cfRule type="cellIs" dxfId="6962" priority="284" operator="lessThan">
      <formula>0</formula>
    </cfRule>
  </conditionalFormatting>
  <conditionalFormatting sqref="O355">
    <cfRule type="cellIs" dxfId="6961" priority="283" operator="lessThan">
      <formula>0</formula>
    </cfRule>
  </conditionalFormatting>
  <conditionalFormatting sqref="O593:O595">
    <cfRule type="cellIs" dxfId="6960" priority="281" operator="lessThan">
      <formula>0</formula>
    </cfRule>
  </conditionalFormatting>
  <conditionalFormatting sqref="O593:O595">
    <cfRule type="cellIs" dxfId="6959" priority="282" operator="lessThan">
      <formula>0</formula>
    </cfRule>
  </conditionalFormatting>
  <conditionalFormatting sqref="O601:O602 O599">
    <cfRule type="cellIs" dxfId="6958" priority="280" operator="lessThan">
      <formula>0</formula>
    </cfRule>
  </conditionalFormatting>
  <conditionalFormatting sqref="O621:O624">
    <cfRule type="cellIs" dxfId="6957" priority="275" operator="lessThan">
      <formula>0</formula>
    </cfRule>
  </conditionalFormatting>
  <conditionalFormatting sqref="O621:O624">
    <cfRule type="cellIs" dxfId="6956" priority="276" operator="lessThan">
      <formula>0</formula>
    </cfRule>
  </conditionalFormatting>
  <conditionalFormatting sqref="O626:O629">
    <cfRule type="cellIs" dxfId="6955" priority="274" operator="lessThan">
      <formula>0</formula>
    </cfRule>
  </conditionalFormatting>
  <conditionalFormatting sqref="O611:O614">
    <cfRule type="cellIs" dxfId="6954" priority="269" operator="lessThan">
      <formula>0</formula>
    </cfRule>
  </conditionalFormatting>
  <conditionalFormatting sqref="O611:O614">
    <cfRule type="cellIs" dxfId="6953" priority="270" operator="lessThan">
      <formula>0</formula>
    </cfRule>
  </conditionalFormatting>
  <conditionalFormatting sqref="O650 O663 O655:O661 O642:O645 O652:O653 O672:O675 O708:O711 O665:O670">
    <cfRule type="cellIs" dxfId="6952" priority="268" operator="lessThan">
      <formula>0</formula>
    </cfRule>
  </conditionalFormatting>
  <conditionalFormatting sqref="O674">
    <cfRule type="cellIs" dxfId="6951" priority="267" operator="lessThan">
      <formula>0</formula>
    </cfRule>
  </conditionalFormatting>
  <conditionalFormatting sqref="O647">
    <cfRule type="cellIs" dxfId="6950" priority="266" operator="lessThan">
      <formula>0</formula>
    </cfRule>
  </conditionalFormatting>
  <conditionalFormatting sqref="O393">
    <cfRule type="cellIs" dxfId="6949" priority="245" operator="lessThan">
      <formula>0</formula>
    </cfRule>
  </conditionalFormatting>
  <conditionalFormatting sqref="O390">
    <cfRule type="cellIs" dxfId="6948" priority="250" operator="lessThan">
      <formula>0</formula>
    </cfRule>
  </conditionalFormatting>
  <conditionalFormatting sqref="O393">
    <cfRule type="cellIs" dxfId="6947" priority="248" operator="lessThan">
      <formula>0</formula>
    </cfRule>
  </conditionalFormatting>
  <conditionalFormatting sqref="O378">
    <cfRule type="cellIs" dxfId="6946" priority="260" operator="lessThan">
      <formula>0</formula>
    </cfRule>
  </conditionalFormatting>
  <conditionalFormatting sqref="O372">
    <cfRule type="cellIs" dxfId="6945" priority="261" operator="lessThan">
      <formula>0</formula>
    </cfRule>
  </conditionalFormatting>
  <conditionalFormatting sqref="O384">
    <cfRule type="cellIs" dxfId="6944" priority="259" operator="lessThan">
      <formula>0</formula>
    </cfRule>
  </conditionalFormatting>
  <conditionalFormatting sqref="O387">
    <cfRule type="cellIs" dxfId="6943" priority="254" operator="lessThan">
      <formula>0</formula>
    </cfRule>
  </conditionalFormatting>
  <conditionalFormatting sqref="O387">
    <cfRule type="cellIs" dxfId="6942" priority="253" operator="lessThan">
      <formula>0</formula>
    </cfRule>
  </conditionalFormatting>
  <conditionalFormatting sqref="O387">
    <cfRule type="cellIs" dxfId="6941" priority="252" operator="lessThan">
      <formula>0</formula>
    </cfRule>
  </conditionalFormatting>
  <conditionalFormatting sqref="O387">
    <cfRule type="cellIs" dxfId="6940" priority="251" operator="lessThan">
      <formula>0</formula>
    </cfRule>
  </conditionalFormatting>
  <conditionalFormatting sqref="O393">
    <cfRule type="cellIs" dxfId="6939" priority="246" operator="lessThan">
      <formula>0</formula>
    </cfRule>
  </conditionalFormatting>
  <conditionalFormatting sqref="O393">
    <cfRule type="cellIs" dxfId="6938" priority="249" operator="lessThan">
      <formula>0</formula>
    </cfRule>
  </conditionalFormatting>
  <conditionalFormatting sqref="O393">
    <cfRule type="cellIs" dxfId="6937" priority="244" operator="lessThan">
      <formula>0</formula>
    </cfRule>
  </conditionalFormatting>
  <conditionalFormatting sqref="O393">
    <cfRule type="cellIs" dxfId="6936" priority="247" operator="lessThan">
      <formula>0</formula>
    </cfRule>
  </conditionalFormatting>
  <conditionalFormatting sqref="O393">
    <cfRule type="cellIs" dxfId="6935" priority="242" operator="lessThan">
      <formula>0</formula>
    </cfRule>
  </conditionalFormatting>
  <conditionalFormatting sqref="O393">
    <cfRule type="cellIs" dxfId="6934" priority="243" operator="lessThan">
      <formula>0</formula>
    </cfRule>
  </conditionalFormatting>
  <conditionalFormatting sqref="O399">
    <cfRule type="cellIs" dxfId="6933" priority="240" operator="lessThan">
      <formula>0</formula>
    </cfRule>
  </conditionalFormatting>
  <conditionalFormatting sqref="O396">
    <cfRule type="cellIs" dxfId="6932" priority="241" operator="lessThan">
      <formula>0</formula>
    </cfRule>
  </conditionalFormatting>
  <conditionalFormatting sqref="O399">
    <cfRule type="cellIs" dxfId="6931" priority="239" operator="lessThan">
      <formula>0</formula>
    </cfRule>
  </conditionalFormatting>
  <conditionalFormatting sqref="O399">
    <cfRule type="cellIs" dxfId="6930" priority="238" operator="lessThan">
      <formula>0</formula>
    </cfRule>
  </conditionalFormatting>
  <conditionalFormatting sqref="O399">
    <cfRule type="cellIs" dxfId="6929" priority="237" operator="lessThan">
      <formula>0</formula>
    </cfRule>
  </conditionalFormatting>
  <conditionalFormatting sqref="O399">
    <cfRule type="cellIs" dxfId="6928" priority="236" operator="lessThan">
      <formula>0</formula>
    </cfRule>
  </conditionalFormatting>
  <conditionalFormatting sqref="O399">
    <cfRule type="cellIs" dxfId="6927" priority="235" operator="lessThan">
      <formula>0</formula>
    </cfRule>
  </conditionalFormatting>
  <conditionalFormatting sqref="O399">
    <cfRule type="cellIs" dxfId="6926" priority="234" operator="lessThan">
      <formula>0</formula>
    </cfRule>
  </conditionalFormatting>
  <conditionalFormatting sqref="O399">
    <cfRule type="cellIs" dxfId="6925" priority="233" operator="lessThan">
      <formula>0</formula>
    </cfRule>
  </conditionalFormatting>
  <conditionalFormatting sqref="O402">
    <cfRule type="cellIs" dxfId="6924" priority="232" operator="lessThan">
      <formula>0</formula>
    </cfRule>
  </conditionalFormatting>
  <conditionalFormatting sqref="O355">
    <cfRule type="cellIs" dxfId="6923" priority="231" operator="lessThan">
      <formula>0</formula>
    </cfRule>
  </conditionalFormatting>
  <conditionalFormatting sqref="O361">
    <cfRule type="cellIs" dxfId="6922" priority="230" operator="lessThan">
      <formula>0</formula>
    </cfRule>
  </conditionalFormatting>
  <conditionalFormatting sqref="O361">
    <cfRule type="cellIs" dxfId="6921" priority="229" operator="lessThan">
      <formula>0</formula>
    </cfRule>
  </conditionalFormatting>
  <conditionalFormatting sqref="O367">
    <cfRule type="cellIs" dxfId="6920" priority="228" operator="lessThan">
      <formula>0</formula>
    </cfRule>
  </conditionalFormatting>
  <conditionalFormatting sqref="O367">
    <cfRule type="cellIs" dxfId="6919" priority="227" operator="lessThan">
      <formula>0</formula>
    </cfRule>
  </conditionalFormatting>
  <conditionalFormatting sqref="O373">
    <cfRule type="cellIs" dxfId="6918" priority="226" operator="lessThan">
      <formula>0</formula>
    </cfRule>
  </conditionalFormatting>
  <conditionalFormatting sqref="O373">
    <cfRule type="cellIs" dxfId="6917" priority="225" operator="lessThan">
      <formula>0</formula>
    </cfRule>
  </conditionalFormatting>
  <conditionalFormatting sqref="O379">
    <cfRule type="cellIs" dxfId="6916" priority="224" operator="lessThan">
      <formula>0</formula>
    </cfRule>
  </conditionalFormatting>
  <conditionalFormatting sqref="O379">
    <cfRule type="cellIs" dxfId="6915" priority="223" operator="lessThan">
      <formula>0</formula>
    </cfRule>
  </conditionalFormatting>
  <conditionalFormatting sqref="O385">
    <cfRule type="cellIs" dxfId="6914" priority="222" operator="lessThan">
      <formula>0</formula>
    </cfRule>
  </conditionalFormatting>
  <conditionalFormatting sqref="O385">
    <cfRule type="cellIs" dxfId="6913" priority="221" operator="lessThan">
      <formula>0</formula>
    </cfRule>
  </conditionalFormatting>
  <conditionalFormatting sqref="O391">
    <cfRule type="cellIs" dxfId="6912" priority="220" operator="lessThan">
      <formula>0</formula>
    </cfRule>
  </conditionalFormatting>
  <conditionalFormatting sqref="O391">
    <cfRule type="cellIs" dxfId="6911" priority="219" operator="lessThan">
      <formula>0</formula>
    </cfRule>
  </conditionalFormatting>
  <conditionalFormatting sqref="O397">
    <cfRule type="cellIs" dxfId="6910" priority="218" operator="lessThan">
      <formula>0</formula>
    </cfRule>
  </conditionalFormatting>
  <conditionalFormatting sqref="O397">
    <cfRule type="cellIs" dxfId="6909" priority="217" operator="lessThan">
      <formula>0</formula>
    </cfRule>
  </conditionalFormatting>
  <conditionalFormatting sqref="O405">
    <cfRule type="cellIs" dxfId="6908" priority="216" operator="lessThan">
      <formula>0</formula>
    </cfRule>
  </conditionalFormatting>
  <conditionalFormatting sqref="O405">
    <cfRule type="cellIs" dxfId="6907" priority="214" operator="lessThan">
      <formula>0</formula>
    </cfRule>
  </conditionalFormatting>
  <conditionalFormatting sqref="O405">
    <cfRule type="cellIs" dxfId="6906" priority="213" operator="lessThan">
      <formula>0</formula>
    </cfRule>
  </conditionalFormatting>
  <conditionalFormatting sqref="O405">
    <cfRule type="cellIs" dxfId="6905" priority="212" operator="lessThan">
      <formula>0</formula>
    </cfRule>
  </conditionalFormatting>
  <conditionalFormatting sqref="O405">
    <cfRule type="cellIs" dxfId="6904" priority="211" operator="lessThan">
      <formula>0</formula>
    </cfRule>
  </conditionalFormatting>
  <conditionalFormatting sqref="O405">
    <cfRule type="cellIs" dxfId="6903" priority="210" operator="lessThan">
      <formula>0</formula>
    </cfRule>
  </conditionalFormatting>
  <conditionalFormatting sqref="O405">
    <cfRule type="cellIs" dxfId="6902" priority="209" operator="lessThan">
      <formula>0</formula>
    </cfRule>
  </conditionalFormatting>
  <conditionalFormatting sqref="O408">
    <cfRule type="cellIs" dxfId="6901" priority="208" operator="lessThan">
      <formula>0</formula>
    </cfRule>
  </conditionalFormatting>
  <conditionalFormatting sqref="O409">
    <cfRule type="cellIs" dxfId="6900" priority="207" operator="lessThan">
      <formula>0</formula>
    </cfRule>
  </conditionalFormatting>
  <conditionalFormatting sqref="O409">
    <cfRule type="cellIs" dxfId="6899" priority="206" operator="lessThan">
      <formula>0</formula>
    </cfRule>
  </conditionalFormatting>
  <conditionalFormatting sqref="O411">
    <cfRule type="cellIs" dxfId="6898" priority="205" operator="lessThan">
      <formula>0</formula>
    </cfRule>
  </conditionalFormatting>
  <conditionalFormatting sqref="O411">
    <cfRule type="cellIs" dxfId="6897" priority="204" operator="lessThan">
      <formula>0</formula>
    </cfRule>
  </conditionalFormatting>
  <conditionalFormatting sqref="O411">
    <cfRule type="cellIs" dxfId="6896" priority="203" operator="lessThan">
      <formula>0</formula>
    </cfRule>
  </conditionalFormatting>
  <conditionalFormatting sqref="O411">
    <cfRule type="cellIs" dxfId="6895" priority="202" operator="lessThan">
      <formula>0</formula>
    </cfRule>
  </conditionalFormatting>
  <conditionalFormatting sqref="O411">
    <cfRule type="cellIs" dxfId="6894" priority="201" operator="lessThan">
      <formula>0</formula>
    </cfRule>
  </conditionalFormatting>
  <conditionalFormatting sqref="O411">
    <cfRule type="cellIs" dxfId="6893" priority="200" operator="lessThan">
      <formula>0</formula>
    </cfRule>
  </conditionalFormatting>
  <conditionalFormatting sqref="O411">
    <cfRule type="cellIs" dxfId="6892" priority="199" operator="lessThan">
      <formula>0</formula>
    </cfRule>
  </conditionalFormatting>
  <conditionalFormatting sqref="O411">
    <cfRule type="cellIs" dxfId="6891" priority="198" operator="lessThan">
      <formula>0</formula>
    </cfRule>
  </conditionalFormatting>
  <conditionalFormatting sqref="O414">
    <cfRule type="cellIs" dxfId="6890" priority="197" operator="lessThan">
      <formula>0</formula>
    </cfRule>
  </conditionalFormatting>
  <conditionalFormatting sqref="O415">
    <cfRule type="cellIs" dxfId="6889" priority="196" operator="lessThan">
      <formula>0</formula>
    </cfRule>
  </conditionalFormatting>
  <conditionalFormatting sqref="O415">
    <cfRule type="cellIs" dxfId="6888" priority="195" operator="lessThan">
      <formula>0</formula>
    </cfRule>
  </conditionalFormatting>
  <conditionalFormatting sqref="O417">
    <cfRule type="cellIs" dxfId="6887" priority="194" operator="lessThan">
      <formula>0</formula>
    </cfRule>
  </conditionalFormatting>
  <conditionalFormatting sqref="O417">
    <cfRule type="cellIs" dxfId="6886" priority="193" operator="lessThan">
      <formula>0</formula>
    </cfRule>
  </conditionalFormatting>
  <conditionalFormatting sqref="O417">
    <cfRule type="cellIs" dxfId="6885" priority="192" operator="lessThan">
      <formula>0</formula>
    </cfRule>
  </conditionalFormatting>
  <conditionalFormatting sqref="O417">
    <cfRule type="cellIs" dxfId="6884" priority="191" operator="lessThan">
      <formula>0</formula>
    </cfRule>
  </conditionalFormatting>
  <conditionalFormatting sqref="O417">
    <cfRule type="cellIs" dxfId="6883" priority="190" operator="lessThan">
      <formula>0</formula>
    </cfRule>
  </conditionalFormatting>
  <conditionalFormatting sqref="O417">
    <cfRule type="cellIs" dxfId="6882" priority="189" operator="lessThan">
      <formula>0</formula>
    </cfRule>
  </conditionalFormatting>
  <conditionalFormatting sqref="O417">
    <cfRule type="cellIs" dxfId="6881" priority="188" operator="lessThan">
      <formula>0</formula>
    </cfRule>
  </conditionalFormatting>
  <conditionalFormatting sqref="O417">
    <cfRule type="cellIs" dxfId="6880" priority="187" operator="lessThan">
      <formula>0</formula>
    </cfRule>
  </conditionalFormatting>
  <conditionalFormatting sqref="O420">
    <cfRule type="cellIs" dxfId="6879" priority="186" operator="lessThan">
      <formula>0</formula>
    </cfRule>
  </conditionalFormatting>
  <conditionalFormatting sqref="O421">
    <cfRule type="cellIs" dxfId="6878" priority="185" operator="lessThan">
      <formula>0</formula>
    </cfRule>
  </conditionalFormatting>
  <conditionalFormatting sqref="O421">
    <cfRule type="cellIs" dxfId="6877" priority="184" operator="lessThan">
      <formula>0</formula>
    </cfRule>
  </conditionalFormatting>
  <conditionalFormatting sqref="O423">
    <cfRule type="cellIs" dxfId="6876" priority="183" operator="lessThan">
      <formula>0</formula>
    </cfRule>
  </conditionalFormatting>
  <conditionalFormatting sqref="O423">
    <cfRule type="cellIs" dxfId="6875" priority="182" operator="lessThan">
      <formula>0</formula>
    </cfRule>
  </conditionalFormatting>
  <conditionalFormatting sqref="O423">
    <cfRule type="cellIs" dxfId="6874" priority="181" operator="lessThan">
      <formula>0</formula>
    </cfRule>
  </conditionalFormatting>
  <conditionalFormatting sqref="O423">
    <cfRule type="cellIs" dxfId="6873" priority="180" operator="lessThan">
      <formula>0</formula>
    </cfRule>
  </conditionalFormatting>
  <conditionalFormatting sqref="O423">
    <cfRule type="cellIs" dxfId="6872" priority="179" operator="lessThan">
      <formula>0</formula>
    </cfRule>
  </conditionalFormatting>
  <conditionalFormatting sqref="O423">
    <cfRule type="cellIs" dxfId="6871" priority="178" operator="lessThan">
      <formula>0</formula>
    </cfRule>
  </conditionalFormatting>
  <conditionalFormatting sqref="O423">
    <cfRule type="cellIs" dxfId="6870" priority="177" operator="lessThan">
      <formula>0</formula>
    </cfRule>
  </conditionalFormatting>
  <conditionalFormatting sqref="O423">
    <cfRule type="cellIs" dxfId="6869" priority="176" operator="lessThan">
      <formula>0</formula>
    </cfRule>
  </conditionalFormatting>
  <conditionalFormatting sqref="O426">
    <cfRule type="cellIs" dxfId="6868" priority="175" operator="lessThan">
      <formula>0</formula>
    </cfRule>
  </conditionalFormatting>
  <conditionalFormatting sqref="O427">
    <cfRule type="cellIs" dxfId="6867" priority="174" operator="lessThan">
      <formula>0</formula>
    </cfRule>
  </conditionalFormatting>
  <conditionalFormatting sqref="O427">
    <cfRule type="cellIs" dxfId="6866" priority="173" operator="lessThan">
      <formula>0</formula>
    </cfRule>
  </conditionalFormatting>
  <conditionalFormatting sqref="O429">
    <cfRule type="cellIs" dxfId="6865" priority="172" operator="lessThan">
      <formula>0</formula>
    </cfRule>
  </conditionalFormatting>
  <conditionalFormatting sqref="O429">
    <cfRule type="cellIs" dxfId="6864" priority="171" operator="lessThan">
      <formula>0</formula>
    </cfRule>
  </conditionalFormatting>
  <conditionalFormatting sqref="O429">
    <cfRule type="cellIs" dxfId="6863" priority="170" operator="lessThan">
      <formula>0</formula>
    </cfRule>
  </conditionalFormatting>
  <conditionalFormatting sqref="O429">
    <cfRule type="cellIs" dxfId="6862" priority="169" operator="lessThan">
      <formula>0</formula>
    </cfRule>
  </conditionalFormatting>
  <conditionalFormatting sqref="O429">
    <cfRule type="cellIs" dxfId="6861" priority="168" operator="lessThan">
      <formula>0</formula>
    </cfRule>
  </conditionalFormatting>
  <conditionalFormatting sqref="O429">
    <cfRule type="cellIs" dxfId="6860" priority="167" operator="lessThan">
      <formula>0</formula>
    </cfRule>
  </conditionalFormatting>
  <conditionalFormatting sqref="O429">
    <cfRule type="cellIs" dxfId="6859" priority="166" operator="lessThan">
      <formula>0</formula>
    </cfRule>
  </conditionalFormatting>
  <conditionalFormatting sqref="O429">
    <cfRule type="cellIs" dxfId="6858" priority="165" operator="lessThan">
      <formula>0</formula>
    </cfRule>
  </conditionalFormatting>
  <conditionalFormatting sqref="O432">
    <cfRule type="cellIs" dxfId="6857" priority="164" operator="lessThan">
      <formula>0</formula>
    </cfRule>
  </conditionalFormatting>
  <conditionalFormatting sqref="O435">
    <cfRule type="cellIs" dxfId="6856" priority="163" operator="lessThan">
      <formula>0</formula>
    </cfRule>
  </conditionalFormatting>
  <conditionalFormatting sqref="O435">
    <cfRule type="cellIs" dxfId="6855" priority="162" operator="lessThan">
      <formula>0</formula>
    </cfRule>
  </conditionalFormatting>
  <conditionalFormatting sqref="O435">
    <cfRule type="cellIs" dxfId="6854" priority="161" operator="lessThan">
      <formula>0</formula>
    </cfRule>
  </conditionalFormatting>
  <conditionalFormatting sqref="O435">
    <cfRule type="cellIs" dxfId="6853" priority="160" operator="lessThan">
      <formula>0</formula>
    </cfRule>
  </conditionalFormatting>
  <conditionalFormatting sqref="O435">
    <cfRule type="cellIs" dxfId="6852" priority="159" operator="lessThan">
      <formula>0</formula>
    </cfRule>
  </conditionalFormatting>
  <conditionalFormatting sqref="O435">
    <cfRule type="cellIs" dxfId="6851" priority="158" operator="lessThan">
      <formula>0</formula>
    </cfRule>
  </conditionalFormatting>
  <conditionalFormatting sqref="O435">
    <cfRule type="cellIs" dxfId="6850" priority="157" operator="lessThan">
      <formula>0</formula>
    </cfRule>
  </conditionalFormatting>
  <conditionalFormatting sqref="O435">
    <cfRule type="cellIs" dxfId="6849" priority="156" operator="lessThan">
      <formula>0</formula>
    </cfRule>
  </conditionalFormatting>
  <conditionalFormatting sqref="O438">
    <cfRule type="cellIs" dxfId="6848" priority="155" operator="lessThan">
      <formula>0</formula>
    </cfRule>
  </conditionalFormatting>
  <conditionalFormatting sqref="O439">
    <cfRule type="cellIs" dxfId="6847" priority="154" operator="lessThan">
      <formula>0</formula>
    </cfRule>
  </conditionalFormatting>
  <conditionalFormatting sqref="O439">
    <cfRule type="cellIs" dxfId="6846" priority="153" operator="lessThan">
      <formula>0</formula>
    </cfRule>
  </conditionalFormatting>
  <conditionalFormatting sqref="O441">
    <cfRule type="cellIs" dxfId="6845" priority="152" operator="lessThan">
      <formula>0</formula>
    </cfRule>
  </conditionalFormatting>
  <conditionalFormatting sqref="O441">
    <cfRule type="cellIs" dxfId="6844" priority="151" operator="lessThan">
      <formula>0</formula>
    </cfRule>
  </conditionalFormatting>
  <conditionalFormatting sqref="O441">
    <cfRule type="cellIs" dxfId="6843" priority="150" operator="lessThan">
      <formula>0</formula>
    </cfRule>
  </conditionalFormatting>
  <conditionalFormatting sqref="O441">
    <cfRule type="cellIs" dxfId="6842" priority="149" operator="lessThan">
      <formula>0</formula>
    </cfRule>
  </conditionalFormatting>
  <conditionalFormatting sqref="O441">
    <cfRule type="cellIs" dxfId="6841" priority="148" operator="lessThan">
      <formula>0</formula>
    </cfRule>
  </conditionalFormatting>
  <conditionalFormatting sqref="O441">
    <cfRule type="cellIs" dxfId="6840" priority="147" operator="lessThan">
      <formula>0</formula>
    </cfRule>
  </conditionalFormatting>
  <conditionalFormatting sqref="O441">
    <cfRule type="cellIs" dxfId="6839" priority="146" operator="lessThan">
      <formula>0</formula>
    </cfRule>
  </conditionalFormatting>
  <conditionalFormatting sqref="O441">
    <cfRule type="cellIs" dxfId="6838" priority="145" operator="lessThan">
      <formula>0</formula>
    </cfRule>
  </conditionalFormatting>
  <conditionalFormatting sqref="O444">
    <cfRule type="cellIs" dxfId="6837" priority="144" operator="lessThan">
      <formula>0</formula>
    </cfRule>
  </conditionalFormatting>
  <conditionalFormatting sqref="O445">
    <cfRule type="cellIs" dxfId="6836" priority="143" operator="lessThan">
      <formula>0</formula>
    </cfRule>
  </conditionalFormatting>
  <conditionalFormatting sqref="O445">
    <cfRule type="cellIs" dxfId="6835" priority="142" operator="lessThan">
      <formula>0</formula>
    </cfRule>
  </conditionalFormatting>
  <conditionalFormatting sqref="O448">
    <cfRule type="cellIs" dxfId="6834" priority="141" operator="lessThan">
      <formula>0</formula>
    </cfRule>
  </conditionalFormatting>
  <conditionalFormatting sqref="O448">
    <cfRule type="cellIs" dxfId="6833" priority="140" operator="lessThan">
      <formula>0</formula>
    </cfRule>
  </conditionalFormatting>
  <conditionalFormatting sqref="O448">
    <cfRule type="cellIs" dxfId="6832" priority="139" operator="lessThan">
      <formula>0</formula>
    </cfRule>
  </conditionalFormatting>
  <conditionalFormatting sqref="O448">
    <cfRule type="cellIs" dxfId="6831" priority="138" operator="lessThan">
      <formula>0</formula>
    </cfRule>
  </conditionalFormatting>
  <conditionalFormatting sqref="O448">
    <cfRule type="cellIs" dxfId="6830" priority="137" operator="lessThan">
      <formula>0</formula>
    </cfRule>
  </conditionalFormatting>
  <conditionalFormatting sqref="O448">
    <cfRule type="cellIs" dxfId="6829" priority="136" operator="lessThan">
      <formula>0</formula>
    </cfRule>
  </conditionalFormatting>
  <conditionalFormatting sqref="O448">
    <cfRule type="cellIs" dxfId="6828" priority="135" operator="lessThan">
      <formula>0</formula>
    </cfRule>
  </conditionalFormatting>
  <conditionalFormatting sqref="O448">
    <cfRule type="cellIs" dxfId="6827" priority="134" operator="lessThan">
      <formula>0</formula>
    </cfRule>
  </conditionalFormatting>
  <conditionalFormatting sqref="O451">
    <cfRule type="cellIs" dxfId="6826" priority="133" operator="lessThan">
      <formula>0</formula>
    </cfRule>
  </conditionalFormatting>
  <conditionalFormatting sqref="O452">
    <cfRule type="cellIs" dxfId="6825" priority="132" operator="lessThan">
      <formula>0</formula>
    </cfRule>
  </conditionalFormatting>
  <conditionalFormatting sqref="O452">
    <cfRule type="cellIs" dxfId="6824" priority="131" operator="lessThan">
      <formula>0</formula>
    </cfRule>
  </conditionalFormatting>
  <conditionalFormatting sqref="O454">
    <cfRule type="cellIs" dxfId="6823" priority="130" operator="lessThan">
      <formula>0</formula>
    </cfRule>
  </conditionalFormatting>
  <conditionalFormatting sqref="O454">
    <cfRule type="cellIs" dxfId="6822" priority="129" operator="lessThan">
      <formula>0</formula>
    </cfRule>
  </conditionalFormatting>
  <conditionalFormatting sqref="O454">
    <cfRule type="cellIs" dxfId="6821" priority="128" operator="lessThan">
      <formula>0</formula>
    </cfRule>
  </conditionalFormatting>
  <conditionalFormatting sqref="O454">
    <cfRule type="cellIs" dxfId="6820" priority="127" operator="lessThan">
      <formula>0</formula>
    </cfRule>
  </conditionalFormatting>
  <conditionalFormatting sqref="O454">
    <cfRule type="cellIs" dxfId="6819" priority="126" operator="lessThan">
      <formula>0</formula>
    </cfRule>
  </conditionalFormatting>
  <conditionalFormatting sqref="O454">
    <cfRule type="cellIs" dxfId="6818" priority="125" operator="lessThan">
      <formula>0</formula>
    </cfRule>
  </conditionalFormatting>
  <conditionalFormatting sqref="O454">
    <cfRule type="cellIs" dxfId="6817" priority="124" operator="lessThan">
      <formula>0</formula>
    </cfRule>
  </conditionalFormatting>
  <conditionalFormatting sqref="O454">
    <cfRule type="cellIs" dxfId="6816" priority="123" operator="lessThan">
      <formula>0</formula>
    </cfRule>
  </conditionalFormatting>
  <conditionalFormatting sqref="O457">
    <cfRule type="cellIs" dxfId="6815" priority="122" operator="lessThan">
      <formula>0</formula>
    </cfRule>
  </conditionalFormatting>
  <conditionalFormatting sqref="O458">
    <cfRule type="cellIs" dxfId="6814" priority="121" operator="lessThan">
      <formula>0</formula>
    </cfRule>
  </conditionalFormatting>
  <conditionalFormatting sqref="O458">
    <cfRule type="cellIs" dxfId="6813" priority="120" operator="lessThan">
      <formula>0</formula>
    </cfRule>
  </conditionalFormatting>
  <conditionalFormatting sqref="O461:O464">
    <cfRule type="cellIs" dxfId="6812" priority="119" operator="lessThan">
      <formula>0</formula>
    </cfRule>
  </conditionalFormatting>
  <conditionalFormatting sqref="O461:O464">
    <cfRule type="expression" dxfId="6811" priority="117">
      <formula>O461/N461&gt;1</formula>
    </cfRule>
    <cfRule type="expression" dxfId="6810" priority="118">
      <formula>O461/N461&lt;1</formula>
    </cfRule>
  </conditionalFormatting>
  <conditionalFormatting sqref="O552 O560 O575 O589">
    <cfRule type="expression" dxfId="6809" priority="115">
      <formula>O552/#REF!&gt;1</formula>
    </cfRule>
    <cfRule type="expression" dxfId="6808" priority="116">
      <formula>O552/#REF!&lt;1</formula>
    </cfRule>
  </conditionalFormatting>
  <conditionalFormatting sqref="O512">
    <cfRule type="cellIs" dxfId="6807" priority="114" operator="lessThan">
      <formula>0</formula>
    </cfRule>
  </conditionalFormatting>
  <conditionalFormatting sqref="O512">
    <cfRule type="expression" dxfId="6806" priority="112">
      <formula>O512/N512&gt;1</formula>
    </cfRule>
    <cfRule type="expression" dxfId="6805" priority="113">
      <formula>O512/N512&lt;1</formula>
    </cfRule>
  </conditionalFormatting>
  <conditionalFormatting sqref="O596">
    <cfRule type="cellIs" dxfId="6804" priority="111" operator="lessThan">
      <formula>0</formula>
    </cfRule>
  </conditionalFormatting>
  <conditionalFormatting sqref="O600">
    <cfRule type="cellIs" dxfId="6803" priority="110" operator="lessThan">
      <formula>0</formula>
    </cfRule>
  </conditionalFormatting>
  <conditionalFormatting sqref="O600">
    <cfRule type="cellIs" dxfId="6802" priority="109" operator="lessThan">
      <formula>0</formula>
    </cfRule>
  </conditionalFormatting>
  <conditionalFormatting sqref="O710">
    <cfRule type="cellIs" dxfId="6801" priority="108" operator="lessThan">
      <formula>0</formula>
    </cfRule>
  </conditionalFormatting>
  <conditionalFormatting sqref="O654 O651 O648:O649 O632:O634">
    <cfRule type="expression" dxfId="6800" priority="95">
      <formula>O632/N632&gt;1</formula>
    </cfRule>
    <cfRule type="expression" dxfId="6799" priority="96">
      <formula>O632/N632&lt;1</formula>
    </cfRule>
  </conditionalFormatting>
  <conditionalFormatting sqref="O507:O510">
    <cfRule type="cellIs" dxfId="6798" priority="107" operator="lessThan">
      <formula>0</formula>
    </cfRule>
  </conditionalFormatting>
  <conditionalFormatting sqref="O507:O510">
    <cfRule type="expression" dxfId="6797" priority="105">
      <formula>O507/N507&gt;1</formula>
    </cfRule>
    <cfRule type="expression" dxfId="6796" priority="106">
      <formula>O507/N507&lt;1</formula>
    </cfRule>
  </conditionalFormatting>
  <conditionalFormatting sqref="O588 O574 O559 O551">
    <cfRule type="cellIs" dxfId="6795" priority="104" operator="lessThan">
      <formula>0</formula>
    </cfRule>
  </conditionalFormatting>
  <conditionalFormatting sqref="O584:O587 O570:O573 O555:O558 O547:O550">
    <cfRule type="cellIs" dxfId="6794" priority="103" operator="lessThan">
      <formula>0</formula>
    </cfRule>
  </conditionalFormatting>
  <conditionalFormatting sqref="O584:O587 O570:O573 O555:O558 O547:O550">
    <cfRule type="expression" dxfId="6793" priority="101">
      <formula>O547/N547&gt;1</formula>
    </cfRule>
    <cfRule type="expression" dxfId="6792" priority="102">
      <formula>O547/N547&lt;1</formula>
    </cfRule>
  </conditionalFormatting>
  <conditionalFormatting sqref="O588 O574 O559 O551">
    <cfRule type="cellIs" dxfId="6791" priority="100" operator="lessThan">
      <formula>0</formula>
    </cfRule>
  </conditionalFormatting>
  <conditionalFormatting sqref="O588 O574 O559 O551">
    <cfRule type="expression" dxfId="6790" priority="98">
      <formula>O551/N551&gt;1</formula>
    </cfRule>
    <cfRule type="expression" dxfId="6789" priority="99">
      <formula>O551/N551&lt;1</formula>
    </cfRule>
  </conditionalFormatting>
  <conditionalFormatting sqref="O654 O651 O648:O649 O632:O634">
    <cfRule type="cellIs" dxfId="6788" priority="97" operator="lessThan">
      <formula>0</formula>
    </cfRule>
  </conditionalFormatting>
  <conditionalFormatting sqref="O504">
    <cfRule type="expression" dxfId="6787" priority="292">
      <formula>O504/#REF!&gt;1</formula>
    </cfRule>
    <cfRule type="expression" dxfId="6786" priority="293">
      <formula>O504/#REF!&lt;1</formula>
    </cfRule>
  </conditionalFormatting>
  <conditionalFormatting sqref="O465">
    <cfRule type="cellIs" dxfId="6785" priority="94" operator="lessThan">
      <formula>0</formula>
    </cfRule>
  </conditionalFormatting>
  <conditionalFormatting sqref="O465">
    <cfRule type="expression" dxfId="6784" priority="92">
      <formula>O465/N465&gt;1</formula>
    </cfRule>
    <cfRule type="expression" dxfId="6783" priority="93">
      <formula>O465/N465&lt;1</formula>
    </cfRule>
  </conditionalFormatting>
  <conditionalFormatting sqref="O511">
    <cfRule type="cellIs" dxfId="6782" priority="91" operator="lessThan">
      <formula>0</formula>
    </cfRule>
  </conditionalFormatting>
  <conditionalFormatting sqref="O511">
    <cfRule type="expression" dxfId="6781" priority="89">
      <formula>O511/N511&gt;1</formula>
    </cfRule>
    <cfRule type="expression" dxfId="6780" priority="90">
      <formula>O511/N511&lt;1</formula>
    </cfRule>
  </conditionalFormatting>
  <conditionalFormatting sqref="O568">
    <cfRule type="cellIs" dxfId="6779" priority="79" operator="lessThan">
      <formula>0</formula>
    </cfRule>
  </conditionalFormatting>
  <conditionalFormatting sqref="O603">
    <cfRule type="expression" dxfId="6778" priority="53">
      <formula>O603/N603&gt;1</formula>
    </cfRule>
    <cfRule type="expression" dxfId="6777" priority="54">
      <formula>O603/N603&lt;1</formula>
    </cfRule>
  </conditionalFormatting>
  <conditionalFormatting sqref="O552">
    <cfRule type="cellIs" dxfId="6776" priority="76" operator="lessThan">
      <formula>0</formula>
    </cfRule>
  </conditionalFormatting>
  <conditionalFormatting sqref="O552">
    <cfRule type="expression" dxfId="6775" priority="74">
      <formula>O552/N552&gt;1</formula>
    </cfRule>
    <cfRule type="expression" dxfId="6774" priority="75">
      <formula>O552/N552&lt;1</formula>
    </cfRule>
  </conditionalFormatting>
  <conditionalFormatting sqref="O560">
    <cfRule type="cellIs" dxfId="6773" priority="73" operator="lessThan">
      <formula>0</formula>
    </cfRule>
  </conditionalFormatting>
  <conditionalFormatting sqref="O560">
    <cfRule type="expression" dxfId="6772" priority="71">
      <formula>O560/N560&gt;1</formula>
    </cfRule>
    <cfRule type="expression" dxfId="6771" priority="72">
      <formula>O560/N560&lt;1</formula>
    </cfRule>
  </conditionalFormatting>
  <conditionalFormatting sqref="O575">
    <cfRule type="cellIs" dxfId="6770" priority="70" operator="lessThan">
      <formula>0</formula>
    </cfRule>
  </conditionalFormatting>
  <conditionalFormatting sqref="O575">
    <cfRule type="expression" dxfId="6769" priority="68">
      <formula>O575/N575&gt;1</formula>
    </cfRule>
    <cfRule type="expression" dxfId="6768" priority="69">
      <formula>O575/N575&lt;1</formula>
    </cfRule>
  </conditionalFormatting>
  <conditionalFormatting sqref="O589">
    <cfRule type="cellIs" dxfId="6767" priority="67" operator="lessThan">
      <formula>0</formula>
    </cfRule>
  </conditionalFormatting>
  <conditionalFormatting sqref="O589">
    <cfRule type="expression" dxfId="6766" priority="65">
      <formula>O589/N589&gt;1</formula>
    </cfRule>
    <cfRule type="expression" dxfId="6765" priority="66">
      <formula>O589/N589&lt;1</formula>
    </cfRule>
  </conditionalFormatting>
  <conditionalFormatting sqref="O521">
    <cfRule type="cellIs" dxfId="6764" priority="88" operator="lessThan">
      <formula>0</formula>
    </cfRule>
  </conditionalFormatting>
  <conditionalFormatting sqref="O521">
    <cfRule type="expression" dxfId="6763" priority="86">
      <formula>O521/N521&gt;1</formula>
    </cfRule>
    <cfRule type="expression" dxfId="6762" priority="87">
      <formula>O521/N521&lt;1</formula>
    </cfRule>
  </conditionalFormatting>
  <conditionalFormatting sqref="O529">
    <cfRule type="cellIs" dxfId="6761" priority="85" operator="lessThan">
      <formula>0</formula>
    </cfRule>
  </conditionalFormatting>
  <conditionalFormatting sqref="O529">
    <cfRule type="expression" dxfId="6760" priority="83">
      <formula>O529/N529&gt;1</formula>
    </cfRule>
    <cfRule type="expression" dxfId="6759" priority="84">
      <formula>O529/N529&lt;1</formula>
    </cfRule>
  </conditionalFormatting>
  <conditionalFormatting sqref="O582">
    <cfRule type="expression" dxfId="6758" priority="62">
      <formula>O582/N582&gt;1</formula>
    </cfRule>
    <cfRule type="expression" dxfId="6757" priority="63">
      <formula>O582/N582&lt;1</formula>
    </cfRule>
  </conditionalFormatting>
  <conditionalFormatting sqref="O537">
    <cfRule type="cellIs" dxfId="6756" priority="82" operator="lessThan">
      <formula>0</formula>
    </cfRule>
  </conditionalFormatting>
  <conditionalFormatting sqref="O537">
    <cfRule type="expression" dxfId="6755" priority="80">
      <formula>O537/N537&gt;1</formula>
    </cfRule>
    <cfRule type="expression" dxfId="6754" priority="81">
      <formula>O537/N537&lt;1</formula>
    </cfRule>
  </conditionalFormatting>
  <conditionalFormatting sqref="O641:O645 B636:O637">
    <cfRule type="cellIs" dxfId="6753" priority="61" operator="lessThan">
      <formula>0</formula>
    </cfRule>
  </conditionalFormatting>
  <conditionalFormatting sqref="O568">
    <cfRule type="expression" dxfId="6752" priority="77">
      <formula>O568/N568&gt;1</formula>
    </cfRule>
    <cfRule type="expression" dxfId="6751" priority="78">
      <formula>O568/N568&lt;1</formula>
    </cfRule>
  </conditionalFormatting>
  <conditionalFormatting sqref="O597">
    <cfRule type="cellIs" dxfId="6750" priority="60" operator="lessThan">
      <formula>0</formula>
    </cfRule>
  </conditionalFormatting>
  <conditionalFormatting sqref="O608">
    <cfRule type="expression" dxfId="6749" priority="48">
      <formula>O608/N608&gt;1</formula>
    </cfRule>
    <cfRule type="expression" dxfId="6748" priority="49">
      <formula>O608/N608&lt;1</formula>
    </cfRule>
  </conditionalFormatting>
  <conditionalFormatting sqref="O582">
    <cfRule type="cellIs" dxfId="6747" priority="64" operator="lessThan">
      <formula>0</formula>
    </cfRule>
  </conditionalFormatting>
  <conditionalFormatting sqref="O597">
    <cfRule type="expression" dxfId="6746" priority="58">
      <formula>O597/N597&gt;1</formula>
    </cfRule>
    <cfRule type="expression" dxfId="6745" priority="59">
      <formula>O597/N597&lt;1</formula>
    </cfRule>
  </conditionalFormatting>
  <conditionalFormatting sqref="O676:O679">
    <cfRule type="cellIs" dxfId="6744" priority="47" operator="lessThan">
      <formula>0</formula>
    </cfRule>
  </conditionalFormatting>
  <conditionalFormatting sqref="O678">
    <cfRule type="cellIs" dxfId="6743" priority="46" operator="lessThan">
      <formula>0</formula>
    </cfRule>
  </conditionalFormatting>
  <conditionalFormatting sqref="O680:O683">
    <cfRule type="cellIs" dxfId="6742" priority="45" operator="lessThan">
      <formula>0</formula>
    </cfRule>
  </conditionalFormatting>
  <conditionalFormatting sqref="O682">
    <cfRule type="cellIs" dxfId="6741" priority="44" operator="lessThan">
      <formula>0</formula>
    </cfRule>
  </conditionalFormatting>
  <conditionalFormatting sqref="O684:O687">
    <cfRule type="cellIs" dxfId="6740" priority="43" operator="lessThan">
      <formula>0</formula>
    </cfRule>
  </conditionalFormatting>
  <conditionalFormatting sqref="O686">
    <cfRule type="cellIs" dxfId="6739" priority="42" operator="lessThan">
      <formula>0</formula>
    </cfRule>
  </conditionalFormatting>
  <conditionalFormatting sqref="O688:O691">
    <cfRule type="cellIs" dxfId="6738" priority="41" operator="lessThan">
      <formula>0</formula>
    </cfRule>
  </conditionalFormatting>
  <conditionalFormatting sqref="O690">
    <cfRule type="cellIs" dxfId="6737" priority="40" operator="lessThan">
      <formula>0</formula>
    </cfRule>
  </conditionalFormatting>
  <conditionalFormatting sqref="O692:O693 O695">
    <cfRule type="cellIs" dxfId="6736" priority="39" operator="lessThan">
      <formula>0</formula>
    </cfRule>
  </conditionalFormatting>
  <conditionalFormatting sqref="O696:O699">
    <cfRule type="cellIs" dxfId="6735" priority="38" operator="lessThan">
      <formula>0</formula>
    </cfRule>
  </conditionalFormatting>
  <conditionalFormatting sqref="O698">
    <cfRule type="cellIs" dxfId="6734" priority="37" operator="lessThan">
      <formula>0</formula>
    </cfRule>
  </conditionalFormatting>
  <conditionalFormatting sqref="O700:O703">
    <cfRule type="cellIs" dxfId="6733" priority="36" operator="lessThan">
      <formula>0</formula>
    </cfRule>
  </conditionalFormatting>
  <conditionalFormatting sqref="O702">
    <cfRule type="cellIs" dxfId="6732" priority="35" operator="lessThan">
      <formula>0</formula>
    </cfRule>
  </conditionalFormatting>
  <conditionalFormatting sqref="O704:O707">
    <cfRule type="cellIs" dxfId="6731" priority="34" operator="lessThan">
      <formula>0</formula>
    </cfRule>
  </conditionalFormatting>
  <conditionalFormatting sqref="O706">
    <cfRule type="cellIs" dxfId="6730" priority="33" operator="lessThan">
      <formula>0</formula>
    </cfRule>
  </conditionalFormatting>
  <conditionalFormatting sqref="O712:O715">
    <cfRule type="cellIs" dxfId="6729" priority="32" operator="lessThan">
      <formula>0</formula>
    </cfRule>
  </conditionalFormatting>
  <conditionalFormatting sqref="O714">
    <cfRule type="cellIs" dxfId="6728" priority="31" operator="lessThan">
      <formula>0</formula>
    </cfRule>
  </conditionalFormatting>
  <conditionalFormatting sqref="O716:O719">
    <cfRule type="cellIs" dxfId="6727" priority="30" operator="lessThan">
      <formula>0</formula>
    </cfRule>
  </conditionalFormatting>
  <conditionalFormatting sqref="O718">
    <cfRule type="cellIs" dxfId="6726" priority="29" operator="lessThan">
      <formula>0</formula>
    </cfRule>
  </conditionalFormatting>
  <conditionalFormatting sqref="O466">
    <cfRule type="cellIs" dxfId="6725" priority="28" operator="lessThan">
      <formula>0</formula>
    </cfRule>
  </conditionalFormatting>
  <conditionalFormatting sqref="O505">
    <cfRule type="cellIs" dxfId="6724" priority="27" operator="lessThan">
      <formula>0</formula>
    </cfRule>
  </conditionalFormatting>
  <conditionalFormatting sqref="O513">
    <cfRule type="cellIs" dxfId="6723" priority="26" operator="lessThan">
      <formula>0</formula>
    </cfRule>
  </conditionalFormatting>
  <conditionalFormatting sqref="O522">
    <cfRule type="cellIs" dxfId="6722" priority="25" operator="lessThan">
      <formula>0</formula>
    </cfRule>
  </conditionalFormatting>
  <conditionalFormatting sqref="O530">
    <cfRule type="cellIs" dxfId="6721" priority="24" operator="lessThan">
      <formula>0</formula>
    </cfRule>
  </conditionalFormatting>
  <conditionalFormatting sqref="O538">
    <cfRule type="cellIs" dxfId="6720" priority="23" operator="lessThan">
      <formula>0</formula>
    </cfRule>
  </conditionalFormatting>
  <conditionalFormatting sqref="O553">
    <cfRule type="cellIs" dxfId="6719" priority="22" operator="lessThan">
      <formula>0</formula>
    </cfRule>
  </conditionalFormatting>
  <conditionalFormatting sqref="O561">
    <cfRule type="cellIs" dxfId="6718" priority="21" operator="lessThan">
      <formula>0</formula>
    </cfRule>
  </conditionalFormatting>
  <conditionalFormatting sqref="O590">
    <cfRule type="cellIs" dxfId="6717" priority="20" operator="lessThan">
      <formula>0</formula>
    </cfRule>
  </conditionalFormatting>
  <conditionalFormatting sqref="B720:N723">
    <cfRule type="cellIs" dxfId="6716" priority="19" operator="lessThan">
      <formula>0</formula>
    </cfRule>
  </conditionalFormatting>
  <conditionalFormatting sqref="I722:N722 P720:Q723">
    <cfRule type="cellIs" dxfId="6715" priority="18" operator="lessThan">
      <formula>0</formula>
    </cfRule>
  </conditionalFormatting>
  <conditionalFormatting sqref="O720:O723">
    <cfRule type="cellIs" dxfId="6714" priority="17" operator="lessThan">
      <formula>0</formula>
    </cfRule>
  </conditionalFormatting>
  <conditionalFormatting sqref="O722">
    <cfRule type="cellIs" dxfId="6713" priority="16" operator="lessThan">
      <formula>0</formula>
    </cfRule>
  </conditionalFormatting>
  <conditionalFormatting sqref="P655:P658">
    <cfRule type="cellIs" dxfId="6712" priority="15" operator="lessThan">
      <formula>0</formula>
    </cfRule>
  </conditionalFormatting>
  <conditionalFormatting sqref="P638:Q638 Q639:Q640">
    <cfRule type="cellIs" dxfId="6711" priority="14" operator="lessThan">
      <formula>0</formula>
    </cfRule>
  </conditionalFormatting>
  <conditionalFormatting sqref="B638">
    <cfRule type="cellIs" dxfId="6710" priority="13" operator="lessThan">
      <formula>0</formula>
    </cfRule>
  </conditionalFormatting>
  <conditionalFormatting sqref="P639:P640">
    <cfRule type="cellIs" dxfId="6709" priority="12" operator="lessThan">
      <formula>0</formula>
    </cfRule>
  </conditionalFormatting>
  <conditionalFormatting sqref="B639:O640">
    <cfRule type="expression" dxfId="6708" priority="10">
      <formula>B639/A639&gt;1</formula>
    </cfRule>
    <cfRule type="expression" dxfId="6707" priority="11">
      <formula>B639/A639&lt;1</formula>
    </cfRule>
  </conditionalFormatting>
  <conditionalFormatting sqref="B639:O640">
    <cfRule type="cellIs" dxfId="6706" priority="9" operator="lessThan">
      <formula>0</formula>
    </cfRule>
  </conditionalFormatting>
  <conditionalFormatting sqref="B491">
    <cfRule type="cellIs" dxfId="6705" priority="8" operator="lessThan">
      <formula>0</formula>
    </cfRule>
  </conditionalFormatting>
  <conditionalFormatting sqref="B492:N496">
    <cfRule type="cellIs" dxfId="6704" priority="7" operator="lessThan">
      <formula>0</formula>
    </cfRule>
  </conditionalFormatting>
  <conditionalFormatting sqref="B492:N496">
    <cfRule type="expression" dxfId="6703" priority="5">
      <formula>B492/A492&gt;1</formula>
    </cfRule>
    <cfRule type="expression" dxfId="6702" priority="6">
      <formula>B492/A492&lt;1</formula>
    </cfRule>
  </conditionalFormatting>
  <conditionalFormatting sqref="O492:O496">
    <cfRule type="cellIs" dxfId="6701" priority="4" operator="lessThan">
      <formula>0</formula>
    </cfRule>
  </conditionalFormatting>
  <conditionalFormatting sqref="O492:O496">
    <cfRule type="expression" dxfId="6700" priority="2">
      <formula>O492/N492&gt;1</formula>
    </cfRule>
    <cfRule type="expression" dxfId="6699" priority="3">
      <formula>O492/N492&lt;1</formula>
    </cfRule>
  </conditionalFormatting>
  <conditionalFormatting sqref="B357:O360">
    <cfRule type="cellIs" dxfId="6698"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69378-1870-4D6B-8241-65E5A4178B62}">
  <sheetPr>
    <tabColor rgb="FFFF0000"/>
    <outlinePr summaryBelow="0" summaryRight="0"/>
  </sheetPr>
  <dimension ref="A1:DN723"/>
  <sheetViews>
    <sheetView zoomScale="75" zoomScaleNormal="75" workbookViewId="0">
      <selection activeCell="P662" sqref="P662"/>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t="s">
        <v>6</v>
      </c>
      <c r="B2" t="s">
        <v>2072</v>
      </c>
      <c r="C2" t="s">
        <v>814</v>
      </c>
      <c r="D2" t="s">
        <v>815</v>
      </c>
      <c r="E2" t="s">
        <v>816</v>
      </c>
      <c r="F2" t="s">
        <v>729</v>
      </c>
      <c r="G2" t="s">
        <v>395</v>
      </c>
      <c r="H2" t="s">
        <v>396</v>
      </c>
      <c r="I2" t="s">
        <v>397</v>
      </c>
      <c r="J2" t="s">
        <v>398</v>
      </c>
      <c r="K2" t="s">
        <v>399</v>
      </c>
      <c r="L2" t="s">
        <v>400</v>
      </c>
      <c r="M2" t="s">
        <v>401</v>
      </c>
      <c r="N2" t="s">
        <v>402</v>
      </c>
      <c r="O2" t="s">
        <v>403</v>
      </c>
      <c r="P2" t="s">
        <v>404</v>
      </c>
      <c r="Q2" t="s">
        <v>405</v>
      </c>
      <c r="R2" t="s">
        <v>406</v>
      </c>
      <c r="S2" t="s">
        <v>407</v>
      </c>
      <c r="T2" t="s">
        <v>408</v>
      </c>
      <c r="U2" t="s">
        <v>409</v>
      </c>
      <c r="V2" t="s">
        <v>410</v>
      </c>
      <c r="W2" t="s">
        <v>411</v>
      </c>
      <c r="X2" t="s">
        <v>412</v>
      </c>
      <c r="Y2" t="s">
        <v>413</v>
      </c>
      <c r="Z2" t="s">
        <v>414</v>
      </c>
      <c r="AA2" t="s">
        <v>415</v>
      </c>
      <c r="AB2" t="s">
        <v>416</v>
      </c>
      <c r="AC2" t="s">
        <v>417</v>
      </c>
      <c r="AD2" t="s">
        <v>418</v>
      </c>
      <c r="AE2" t="s">
        <v>419</v>
      </c>
      <c r="AF2" t="s">
        <v>420</v>
      </c>
      <c r="AG2" t="s">
        <v>421</v>
      </c>
      <c r="AH2" t="s">
        <v>422</v>
      </c>
      <c r="AI2" t="s">
        <v>423</v>
      </c>
      <c r="AJ2" t="s">
        <v>424</v>
      </c>
      <c r="AK2" t="s">
        <v>425</v>
      </c>
      <c r="AL2" t="s">
        <v>426</v>
      </c>
      <c r="AM2" t="s">
        <v>427</v>
      </c>
      <c r="AN2" t="s">
        <v>428</v>
      </c>
      <c r="AO2"/>
      <c r="AP2"/>
      <c r="AQ2"/>
      <c r="AR2"/>
      <c r="AS2"/>
      <c r="AT2"/>
      <c r="AU2"/>
      <c r="AV2"/>
      <c r="AW2"/>
      <c r="AX2"/>
      <c r="AY2"/>
      <c r="AZ2"/>
      <c r="BA2"/>
      <c r="BB2"/>
      <c r="BC2"/>
      <c r="BD2"/>
      <c r="BE2"/>
      <c r="BF2"/>
      <c r="BG2"/>
      <c r="BH2"/>
      <c r="BI2"/>
      <c r="BJ2"/>
      <c r="BK2"/>
      <c r="BL2"/>
      <c r="BM2"/>
      <c r="BN2"/>
      <c r="BO2"/>
      <c r="BP2"/>
      <c r="BQ2"/>
      <c r="BR2"/>
      <c r="BS2"/>
      <c r="BT2"/>
    </row>
    <row r="3" spans="1:72">
      <c r="A3" t="s">
        <v>448</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449</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312</v>
      </c>
      <c r="B5">
        <v>1281429</v>
      </c>
      <c r="C5">
        <v>3863119</v>
      </c>
      <c r="D5">
        <v>2789666.43</v>
      </c>
      <c r="E5">
        <v>787597</v>
      </c>
      <c r="F5">
        <v>1158327</v>
      </c>
      <c r="G5">
        <v>646337</v>
      </c>
      <c r="H5">
        <v>547540</v>
      </c>
      <c r="I5">
        <v>584352</v>
      </c>
      <c r="J5">
        <v>684966</v>
      </c>
      <c r="K5">
        <v>562946</v>
      </c>
      <c r="L5">
        <v>467548.17</v>
      </c>
      <c r="M5">
        <v>517168</v>
      </c>
      <c r="N5">
        <v>434338</v>
      </c>
      <c r="O5">
        <v>519164</v>
      </c>
      <c r="P5">
        <v>470639.3</v>
      </c>
      <c r="Q5">
        <v>537561</v>
      </c>
      <c r="R5">
        <v>500168</v>
      </c>
      <c r="S5">
        <v>502153</v>
      </c>
      <c r="T5">
        <v>413999.84</v>
      </c>
      <c r="U5">
        <v>425131</v>
      </c>
      <c r="V5">
        <v>392056</v>
      </c>
      <c r="W5">
        <v>369792</v>
      </c>
      <c r="X5">
        <v>441355.76</v>
      </c>
      <c r="Y5">
        <v>388203</v>
      </c>
      <c r="Z5">
        <v>298845</v>
      </c>
      <c r="AA5">
        <v>437977</v>
      </c>
      <c r="AB5">
        <v>439784.61</v>
      </c>
      <c r="AC5">
        <v>468737</v>
      </c>
      <c r="AD5">
        <v>594992</v>
      </c>
      <c r="AE5">
        <v>671634</v>
      </c>
      <c r="AF5">
        <v>678460.65</v>
      </c>
      <c r="AG5">
        <v>807403</v>
      </c>
      <c r="AH5">
        <v>587683</v>
      </c>
      <c r="AI5">
        <v>463431</v>
      </c>
      <c r="AJ5">
        <v>495639</v>
      </c>
      <c r="AK5">
        <v>504310</v>
      </c>
      <c r="AL5">
        <v>184190</v>
      </c>
      <c r="AM5">
        <v>182461</v>
      </c>
      <c r="AN5">
        <v>233428.85</v>
      </c>
      <c r="AO5"/>
      <c r="AP5"/>
      <c r="AQ5"/>
      <c r="AR5"/>
      <c r="AS5"/>
      <c r="AT5"/>
      <c r="AU5"/>
      <c r="AV5"/>
      <c r="AW5"/>
      <c r="AX5"/>
      <c r="AY5"/>
      <c r="AZ5"/>
      <c r="BA5"/>
      <c r="BB5"/>
      <c r="BC5"/>
      <c r="BD5"/>
      <c r="BE5"/>
      <c r="BF5"/>
      <c r="BG5"/>
      <c r="BH5"/>
      <c r="BI5"/>
      <c r="BJ5"/>
      <c r="BK5"/>
      <c r="BL5"/>
      <c r="BM5"/>
      <c r="BN5"/>
      <c r="BO5"/>
      <c r="BP5"/>
      <c r="BQ5"/>
      <c r="BR5"/>
      <c r="BS5"/>
      <c r="BT5"/>
    </row>
    <row r="6" spans="1:72">
      <c r="A6" t="s">
        <v>313</v>
      </c>
      <c r="B6">
        <v>0</v>
      </c>
      <c r="C6">
        <v>0</v>
      </c>
      <c r="D6">
        <v>0</v>
      </c>
      <c r="E6">
        <v>0</v>
      </c>
      <c r="F6">
        <v>0</v>
      </c>
      <c r="G6">
        <v>0</v>
      </c>
      <c r="H6">
        <v>0</v>
      </c>
      <c r="I6">
        <v>0</v>
      </c>
      <c r="J6">
        <v>0</v>
      </c>
      <c r="K6">
        <v>0</v>
      </c>
      <c r="L6">
        <v>53716</v>
      </c>
      <c r="M6">
        <v>23720</v>
      </c>
      <c r="N6">
        <v>23632</v>
      </c>
      <c r="O6">
        <v>23705</v>
      </c>
      <c r="P6">
        <v>23720.880000000001</v>
      </c>
      <c r="Q6">
        <v>1448</v>
      </c>
      <c r="R6">
        <v>1564</v>
      </c>
      <c r="S6">
        <v>1568</v>
      </c>
      <c r="T6">
        <v>1600</v>
      </c>
      <c r="U6">
        <v>1612</v>
      </c>
      <c r="V6">
        <v>1596</v>
      </c>
      <c r="W6">
        <v>1616</v>
      </c>
      <c r="X6">
        <v>1572</v>
      </c>
      <c r="Y6">
        <v>1792</v>
      </c>
      <c r="Z6">
        <v>1803</v>
      </c>
      <c r="AA6">
        <v>1691</v>
      </c>
      <c r="AB6">
        <v>0</v>
      </c>
      <c r="AC6">
        <v>0</v>
      </c>
      <c r="AD6">
        <v>0</v>
      </c>
      <c r="AE6">
        <v>0</v>
      </c>
      <c r="AF6">
        <v>0</v>
      </c>
      <c r="AG6">
        <v>0</v>
      </c>
      <c r="AH6">
        <v>264793</v>
      </c>
      <c r="AI6">
        <v>564793</v>
      </c>
      <c r="AJ6">
        <v>630000</v>
      </c>
      <c r="AK6">
        <v>730000</v>
      </c>
      <c r="AL6">
        <v>1150000</v>
      </c>
      <c r="AM6">
        <v>0</v>
      </c>
      <c r="AN6">
        <v>0</v>
      </c>
      <c r="AO6"/>
      <c r="AP6"/>
      <c r="AQ6"/>
      <c r="AR6"/>
      <c r="AS6"/>
      <c r="AT6"/>
      <c r="AU6"/>
      <c r="AV6"/>
      <c r="AW6"/>
      <c r="AX6"/>
      <c r="AY6"/>
      <c r="AZ6"/>
      <c r="BA6"/>
      <c r="BB6"/>
      <c r="BC6"/>
      <c r="BD6"/>
      <c r="BE6"/>
      <c r="BF6"/>
      <c r="BG6"/>
      <c r="BH6"/>
      <c r="BI6"/>
      <c r="BJ6"/>
      <c r="BK6"/>
      <c r="BL6"/>
      <c r="BM6"/>
      <c r="BN6"/>
      <c r="BO6"/>
      <c r="BP6"/>
      <c r="BQ6"/>
      <c r="BR6"/>
      <c r="BS6"/>
      <c r="BT6"/>
    </row>
    <row r="7" spans="1:72">
      <c r="A7" t="s">
        <v>314</v>
      </c>
      <c r="B7">
        <v>704226</v>
      </c>
      <c r="C7">
        <v>695814</v>
      </c>
      <c r="D7">
        <v>616282.38</v>
      </c>
      <c r="E7">
        <v>593485</v>
      </c>
      <c r="F7">
        <v>517618</v>
      </c>
      <c r="G7">
        <v>461368</v>
      </c>
      <c r="H7">
        <v>982647</v>
      </c>
      <c r="I7">
        <v>422057</v>
      </c>
      <c r="J7">
        <v>325327</v>
      </c>
      <c r="K7">
        <v>388227</v>
      </c>
      <c r="L7">
        <v>443629.52</v>
      </c>
      <c r="M7">
        <v>425156</v>
      </c>
      <c r="N7">
        <v>1099446</v>
      </c>
      <c r="O7">
        <v>377676</v>
      </c>
      <c r="P7">
        <v>338244.15</v>
      </c>
      <c r="Q7">
        <v>353764</v>
      </c>
      <c r="R7">
        <v>322520</v>
      </c>
      <c r="S7">
        <v>300613</v>
      </c>
      <c r="T7">
        <v>272475.48</v>
      </c>
      <c r="U7">
        <v>256859</v>
      </c>
      <c r="V7">
        <v>219710</v>
      </c>
      <c r="W7">
        <v>238802</v>
      </c>
      <c r="X7">
        <v>279668.05</v>
      </c>
      <c r="Y7">
        <v>281424</v>
      </c>
      <c r="Z7">
        <v>251529</v>
      </c>
      <c r="AA7">
        <v>252334</v>
      </c>
      <c r="AB7">
        <v>228880.45</v>
      </c>
      <c r="AC7">
        <v>196746</v>
      </c>
      <c r="AD7">
        <v>187309</v>
      </c>
      <c r="AE7">
        <v>188019</v>
      </c>
      <c r="AF7">
        <v>161718.81</v>
      </c>
      <c r="AG7">
        <v>151944</v>
      </c>
      <c r="AH7">
        <v>765604</v>
      </c>
      <c r="AI7">
        <v>169996</v>
      </c>
      <c r="AJ7">
        <v>562551</v>
      </c>
      <c r="AK7">
        <v>161466</v>
      </c>
      <c r="AL7">
        <v>208262</v>
      </c>
      <c r="AM7">
        <v>177132</v>
      </c>
      <c r="AN7">
        <v>143095.5</v>
      </c>
      <c r="AO7"/>
      <c r="AP7"/>
      <c r="AQ7"/>
      <c r="AR7"/>
      <c r="AS7"/>
      <c r="AT7"/>
      <c r="AU7"/>
      <c r="AV7"/>
      <c r="AW7"/>
      <c r="AX7"/>
      <c r="AY7"/>
      <c r="AZ7"/>
      <c r="BA7"/>
      <c r="BB7"/>
      <c r="BC7"/>
      <c r="BD7"/>
      <c r="BE7"/>
      <c r="BF7"/>
      <c r="BG7"/>
      <c r="BH7"/>
      <c r="BI7"/>
      <c r="BJ7"/>
      <c r="BK7"/>
      <c r="BL7"/>
      <c r="BM7"/>
      <c r="BN7"/>
      <c r="BO7"/>
      <c r="BP7"/>
      <c r="BQ7"/>
      <c r="BR7"/>
      <c r="BS7"/>
      <c r="BT7"/>
    </row>
    <row r="8" spans="1:72">
      <c r="A8" t="s">
        <v>450</v>
      </c>
      <c r="B8">
        <v>0</v>
      </c>
      <c r="C8">
        <v>0</v>
      </c>
      <c r="D8">
        <v>0</v>
      </c>
      <c r="E8">
        <v>0</v>
      </c>
      <c r="F8">
        <v>0</v>
      </c>
      <c r="G8">
        <v>0</v>
      </c>
      <c r="H8">
        <v>996482</v>
      </c>
      <c r="I8">
        <v>422057</v>
      </c>
      <c r="J8">
        <v>325327</v>
      </c>
      <c r="K8">
        <v>388227</v>
      </c>
      <c r="L8">
        <v>443629.52</v>
      </c>
      <c r="M8">
        <v>425156</v>
      </c>
      <c r="N8">
        <v>1123038</v>
      </c>
      <c r="O8">
        <v>377676</v>
      </c>
      <c r="P8">
        <v>0</v>
      </c>
      <c r="Q8">
        <v>0</v>
      </c>
      <c r="R8">
        <v>0</v>
      </c>
      <c r="S8">
        <v>0</v>
      </c>
      <c r="T8">
        <v>0</v>
      </c>
      <c r="U8">
        <v>0</v>
      </c>
      <c r="V8">
        <v>0</v>
      </c>
      <c r="W8">
        <v>0</v>
      </c>
      <c r="X8">
        <v>0</v>
      </c>
      <c r="Y8">
        <v>0</v>
      </c>
      <c r="Z8">
        <v>0</v>
      </c>
      <c r="AA8">
        <v>0</v>
      </c>
      <c r="AB8">
        <v>0</v>
      </c>
      <c r="AC8">
        <v>0</v>
      </c>
      <c r="AD8">
        <v>0</v>
      </c>
      <c r="AE8">
        <v>0</v>
      </c>
      <c r="AF8">
        <v>0</v>
      </c>
      <c r="AG8">
        <v>0</v>
      </c>
      <c r="AH8">
        <v>783793</v>
      </c>
      <c r="AI8">
        <v>0</v>
      </c>
      <c r="AJ8">
        <v>580740</v>
      </c>
      <c r="AK8">
        <v>0</v>
      </c>
      <c r="AL8">
        <v>0</v>
      </c>
      <c r="AM8">
        <v>177132</v>
      </c>
      <c r="AN8">
        <v>0</v>
      </c>
      <c r="AO8"/>
      <c r="AP8"/>
      <c r="AQ8"/>
      <c r="AR8"/>
      <c r="AS8"/>
      <c r="AT8"/>
      <c r="AU8"/>
      <c r="AV8"/>
      <c r="AW8"/>
      <c r="AX8"/>
      <c r="AY8"/>
      <c r="AZ8"/>
      <c r="BA8"/>
      <c r="BB8"/>
      <c r="BC8"/>
      <c r="BD8"/>
      <c r="BE8"/>
      <c r="BF8"/>
      <c r="BG8"/>
      <c r="BH8"/>
      <c r="BI8"/>
      <c r="BJ8"/>
      <c r="BK8"/>
      <c r="BL8"/>
      <c r="BM8"/>
      <c r="BN8"/>
      <c r="BO8"/>
      <c r="BP8"/>
      <c r="BQ8"/>
      <c r="BR8"/>
      <c r="BS8"/>
      <c r="BT8"/>
    </row>
    <row r="9" spans="1:72">
      <c r="A9" t="s">
        <v>451</v>
      </c>
      <c r="B9">
        <v>0</v>
      </c>
      <c r="C9">
        <v>0</v>
      </c>
      <c r="D9">
        <v>0</v>
      </c>
      <c r="E9">
        <v>0</v>
      </c>
      <c r="F9">
        <v>0</v>
      </c>
      <c r="G9">
        <v>0</v>
      </c>
      <c r="H9">
        <v>-13835</v>
      </c>
      <c r="I9">
        <v>0</v>
      </c>
      <c r="J9">
        <v>0</v>
      </c>
      <c r="K9">
        <v>0</v>
      </c>
      <c r="L9">
        <v>0</v>
      </c>
      <c r="M9">
        <v>0</v>
      </c>
      <c r="N9">
        <v>-23592</v>
      </c>
      <c r="O9">
        <v>0</v>
      </c>
      <c r="P9">
        <v>338244.15</v>
      </c>
      <c r="Q9">
        <v>353764</v>
      </c>
      <c r="R9">
        <v>322520</v>
      </c>
      <c r="S9">
        <v>300613</v>
      </c>
      <c r="T9">
        <v>272475.48</v>
      </c>
      <c r="U9">
        <v>256859</v>
      </c>
      <c r="V9">
        <v>219710</v>
      </c>
      <c r="W9">
        <v>238802</v>
      </c>
      <c r="X9">
        <v>279668.05</v>
      </c>
      <c r="Y9">
        <v>281424</v>
      </c>
      <c r="Z9">
        <v>251529</v>
      </c>
      <c r="AA9">
        <v>252334</v>
      </c>
      <c r="AB9">
        <v>228880.45</v>
      </c>
      <c r="AC9">
        <v>196746</v>
      </c>
      <c r="AD9">
        <v>187309</v>
      </c>
      <c r="AE9">
        <v>188019</v>
      </c>
      <c r="AF9">
        <v>161718.81</v>
      </c>
      <c r="AG9">
        <v>151944</v>
      </c>
      <c r="AH9">
        <v>-18189</v>
      </c>
      <c r="AI9">
        <v>169996</v>
      </c>
      <c r="AJ9">
        <v>-18189</v>
      </c>
      <c r="AK9">
        <v>161466</v>
      </c>
      <c r="AL9">
        <v>208262</v>
      </c>
      <c r="AM9">
        <v>0</v>
      </c>
      <c r="AN9">
        <v>143095.5</v>
      </c>
      <c r="AO9"/>
      <c r="AP9"/>
      <c r="AQ9"/>
      <c r="AR9"/>
      <c r="AS9"/>
      <c r="AT9"/>
      <c r="AU9"/>
      <c r="AV9"/>
      <c r="AW9"/>
      <c r="AX9"/>
      <c r="AY9"/>
      <c r="AZ9"/>
      <c r="BA9"/>
      <c r="BB9"/>
      <c r="BC9"/>
      <c r="BD9"/>
      <c r="BE9"/>
      <c r="BF9"/>
      <c r="BG9"/>
      <c r="BH9"/>
      <c r="BI9"/>
      <c r="BJ9"/>
      <c r="BK9"/>
      <c r="BL9"/>
      <c r="BM9"/>
      <c r="BN9"/>
      <c r="BO9"/>
      <c r="BP9"/>
      <c r="BQ9"/>
      <c r="BR9"/>
      <c r="BS9"/>
      <c r="BT9"/>
    </row>
    <row r="10" spans="1:72">
      <c r="A10" t="s">
        <v>2330</v>
      </c>
      <c r="B10">
        <v>3502793</v>
      </c>
      <c r="C10">
        <v>2435769</v>
      </c>
      <c r="D10">
        <v>1820524.29</v>
      </c>
      <c r="E10">
        <v>3248400</v>
      </c>
      <c r="F10">
        <v>945247</v>
      </c>
      <c r="G10">
        <v>473181</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315</v>
      </c>
      <c r="B11">
        <v>315432</v>
      </c>
      <c r="C11">
        <v>342091</v>
      </c>
      <c r="D11">
        <v>295094.55</v>
      </c>
      <c r="E11">
        <v>281273</v>
      </c>
      <c r="F11">
        <v>216145</v>
      </c>
      <c r="G11">
        <v>188527</v>
      </c>
      <c r="H11">
        <v>179164</v>
      </c>
      <c r="I11">
        <v>169338</v>
      </c>
      <c r="J11">
        <v>175159</v>
      </c>
      <c r="K11">
        <v>186950</v>
      </c>
      <c r="L11">
        <v>160727.04000000001</v>
      </c>
      <c r="M11">
        <v>146901</v>
      </c>
      <c r="N11">
        <v>144539</v>
      </c>
      <c r="O11">
        <v>144150</v>
      </c>
      <c r="P11">
        <v>141612.39000000001</v>
      </c>
      <c r="Q11">
        <v>125692</v>
      </c>
      <c r="R11">
        <v>115398</v>
      </c>
      <c r="S11">
        <v>121892</v>
      </c>
      <c r="T11">
        <v>118875.05</v>
      </c>
      <c r="U11">
        <v>105573</v>
      </c>
      <c r="V11">
        <v>101076</v>
      </c>
      <c r="W11">
        <v>104739</v>
      </c>
      <c r="X11">
        <v>109636.02</v>
      </c>
      <c r="Y11">
        <v>98498</v>
      </c>
      <c r="Z11">
        <v>94306</v>
      </c>
      <c r="AA11">
        <v>94603</v>
      </c>
      <c r="AB11">
        <v>103087.47</v>
      </c>
      <c r="AC11">
        <v>86287</v>
      </c>
      <c r="AD11">
        <v>88099</v>
      </c>
      <c r="AE11">
        <v>81415</v>
      </c>
      <c r="AF11">
        <v>86564.23</v>
      </c>
      <c r="AG11">
        <v>79671</v>
      </c>
      <c r="AH11">
        <v>77049</v>
      </c>
      <c r="AI11">
        <v>75251</v>
      </c>
      <c r="AJ11">
        <v>74979</v>
      </c>
      <c r="AK11">
        <v>83826</v>
      </c>
      <c r="AL11">
        <v>73166</v>
      </c>
      <c r="AM11">
        <v>66958</v>
      </c>
      <c r="AN11">
        <v>65321.18</v>
      </c>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452</v>
      </c>
      <c r="B12">
        <v>0</v>
      </c>
      <c r="C12">
        <v>0</v>
      </c>
      <c r="D12">
        <v>0</v>
      </c>
      <c r="E12">
        <v>0</v>
      </c>
      <c r="F12">
        <v>0</v>
      </c>
      <c r="G12">
        <v>0</v>
      </c>
      <c r="H12">
        <v>179164</v>
      </c>
      <c r="I12">
        <v>0</v>
      </c>
      <c r="J12">
        <v>0</v>
      </c>
      <c r="K12">
        <v>0</v>
      </c>
      <c r="L12">
        <v>0</v>
      </c>
      <c r="M12">
        <v>0</v>
      </c>
      <c r="N12">
        <v>144539</v>
      </c>
      <c r="O12">
        <v>0</v>
      </c>
      <c r="P12">
        <v>0</v>
      </c>
      <c r="Q12">
        <v>0</v>
      </c>
      <c r="R12">
        <v>0</v>
      </c>
      <c r="S12">
        <v>0</v>
      </c>
      <c r="T12">
        <v>0</v>
      </c>
      <c r="U12">
        <v>0</v>
      </c>
      <c r="V12">
        <v>0</v>
      </c>
      <c r="W12">
        <v>0</v>
      </c>
      <c r="X12">
        <v>0</v>
      </c>
      <c r="Y12">
        <v>0</v>
      </c>
      <c r="Z12">
        <v>0</v>
      </c>
      <c r="AA12">
        <v>0</v>
      </c>
      <c r="AB12">
        <v>0</v>
      </c>
      <c r="AC12">
        <v>0</v>
      </c>
      <c r="AD12">
        <v>0</v>
      </c>
      <c r="AE12">
        <v>0</v>
      </c>
      <c r="AF12">
        <v>0</v>
      </c>
      <c r="AG12">
        <v>0</v>
      </c>
      <c r="AH12">
        <v>77049</v>
      </c>
      <c r="AI12">
        <v>0</v>
      </c>
      <c r="AJ12">
        <v>74979</v>
      </c>
      <c r="AK12">
        <v>0</v>
      </c>
      <c r="AL12">
        <v>0</v>
      </c>
      <c r="AM12">
        <v>66958</v>
      </c>
      <c r="AN12">
        <v>0</v>
      </c>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694</v>
      </c>
      <c r="B13">
        <v>0</v>
      </c>
      <c r="C13">
        <v>120000</v>
      </c>
      <c r="D13">
        <v>0</v>
      </c>
      <c r="E13">
        <v>15000</v>
      </c>
      <c r="F13">
        <v>15000</v>
      </c>
      <c r="G13">
        <v>51992</v>
      </c>
      <c r="H13">
        <v>32140</v>
      </c>
      <c r="I13">
        <v>42252</v>
      </c>
      <c r="J13">
        <v>42064</v>
      </c>
      <c r="K13">
        <v>53980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695</v>
      </c>
      <c r="B14">
        <v>0</v>
      </c>
      <c r="C14">
        <v>120000</v>
      </c>
      <c r="D14">
        <v>0</v>
      </c>
      <c r="E14">
        <v>15000</v>
      </c>
      <c r="F14">
        <v>15000</v>
      </c>
      <c r="G14">
        <v>51992</v>
      </c>
      <c r="H14">
        <v>32140</v>
      </c>
      <c r="I14">
        <v>42252</v>
      </c>
      <c r="J14">
        <v>42064</v>
      </c>
      <c r="K14">
        <v>53980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696</v>
      </c>
      <c r="B15">
        <v>0</v>
      </c>
      <c r="C15">
        <v>0</v>
      </c>
      <c r="D15">
        <v>0</v>
      </c>
      <c r="E15">
        <v>0</v>
      </c>
      <c r="F15">
        <v>0</v>
      </c>
      <c r="G15">
        <v>0</v>
      </c>
      <c r="H15">
        <v>0</v>
      </c>
      <c r="I15">
        <v>731640</v>
      </c>
      <c r="J15">
        <v>631238</v>
      </c>
      <c r="K15">
        <v>700186</v>
      </c>
      <c r="L15">
        <v>613946.1</v>
      </c>
      <c r="M15">
        <v>827540</v>
      </c>
      <c r="N15">
        <v>0</v>
      </c>
      <c r="O15">
        <v>703448</v>
      </c>
      <c r="P15">
        <v>594839.63</v>
      </c>
      <c r="Q15">
        <v>591245</v>
      </c>
      <c r="R15">
        <v>632682</v>
      </c>
      <c r="S15">
        <v>612364</v>
      </c>
      <c r="T15">
        <v>504106.54</v>
      </c>
      <c r="U15">
        <v>642425</v>
      </c>
      <c r="V15">
        <v>675449</v>
      </c>
      <c r="W15">
        <v>629633</v>
      </c>
      <c r="X15">
        <v>487273.26</v>
      </c>
      <c r="Y15">
        <v>635374</v>
      </c>
      <c r="Z15">
        <v>731940</v>
      </c>
      <c r="AA15">
        <v>620496</v>
      </c>
      <c r="AB15">
        <v>571619.32999999996</v>
      </c>
      <c r="AC15">
        <v>751187</v>
      </c>
      <c r="AD15">
        <v>742187</v>
      </c>
      <c r="AE15">
        <v>658219</v>
      </c>
      <c r="AF15">
        <v>587243.82999999996</v>
      </c>
      <c r="AG15">
        <v>578620</v>
      </c>
      <c r="AH15">
        <v>0</v>
      </c>
      <c r="AI15">
        <v>565227</v>
      </c>
      <c r="AJ15">
        <v>0</v>
      </c>
      <c r="AK15">
        <v>449153</v>
      </c>
      <c r="AL15">
        <v>343763</v>
      </c>
      <c r="AM15">
        <v>256743</v>
      </c>
      <c r="AN15">
        <v>186384.19</v>
      </c>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454</v>
      </c>
      <c r="B16">
        <v>89151</v>
      </c>
      <c r="C16">
        <v>166528</v>
      </c>
      <c r="D16">
        <v>375614.97</v>
      </c>
      <c r="E16">
        <v>499368</v>
      </c>
      <c r="F16">
        <v>23857</v>
      </c>
      <c r="G16">
        <v>23850</v>
      </c>
      <c r="H16">
        <v>21719</v>
      </c>
      <c r="I16">
        <v>28220</v>
      </c>
      <c r="J16">
        <v>23737</v>
      </c>
      <c r="K16">
        <v>30421</v>
      </c>
      <c r="L16">
        <v>24602.82</v>
      </c>
      <c r="M16">
        <v>27329</v>
      </c>
      <c r="N16">
        <v>26033</v>
      </c>
      <c r="O16">
        <v>28753</v>
      </c>
      <c r="P16">
        <v>22895.18</v>
      </c>
      <c r="Q16">
        <v>23175</v>
      </c>
      <c r="R16">
        <v>24388</v>
      </c>
      <c r="S16">
        <v>25398</v>
      </c>
      <c r="T16">
        <v>20948.04</v>
      </c>
      <c r="U16">
        <v>28568</v>
      </c>
      <c r="V16">
        <v>25872</v>
      </c>
      <c r="W16">
        <v>24274</v>
      </c>
      <c r="X16">
        <v>15407.69</v>
      </c>
      <c r="Y16">
        <v>15776</v>
      </c>
      <c r="Z16">
        <v>10542</v>
      </c>
      <c r="AA16">
        <v>10712</v>
      </c>
      <c r="AB16">
        <v>9956.2000000000007</v>
      </c>
      <c r="AC16">
        <v>9758</v>
      </c>
      <c r="AD16">
        <v>15338</v>
      </c>
      <c r="AE16">
        <v>10845</v>
      </c>
      <c r="AF16">
        <v>8140.37</v>
      </c>
      <c r="AG16">
        <v>6563</v>
      </c>
      <c r="AH16">
        <v>7546</v>
      </c>
      <c r="AI16">
        <v>8129</v>
      </c>
      <c r="AJ16">
        <v>3784</v>
      </c>
      <c r="AK16">
        <v>7334</v>
      </c>
      <c r="AL16">
        <v>19534</v>
      </c>
      <c r="AM16">
        <v>11482</v>
      </c>
      <c r="AN16">
        <v>16752.11</v>
      </c>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455</v>
      </c>
      <c r="B17">
        <v>89151</v>
      </c>
      <c r="C17">
        <v>166528</v>
      </c>
      <c r="D17">
        <v>375614.97</v>
      </c>
      <c r="E17">
        <v>499368</v>
      </c>
      <c r="F17">
        <v>23857</v>
      </c>
      <c r="G17">
        <v>23850</v>
      </c>
      <c r="H17">
        <v>21719</v>
      </c>
      <c r="I17">
        <v>28220</v>
      </c>
      <c r="J17">
        <v>23737</v>
      </c>
      <c r="K17">
        <v>30421</v>
      </c>
      <c r="L17">
        <v>24602.82</v>
      </c>
      <c r="M17">
        <v>27329</v>
      </c>
      <c r="N17">
        <v>26033</v>
      </c>
      <c r="O17">
        <v>28753</v>
      </c>
      <c r="P17">
        <v>22895.18</v>
      </c>
      <c r="Q17">
        <v>23175</v>
      </c>
      <c r="R17">
        <v>24388</v>
      </c>
      <c r="S17">
        <v>25398</v>
      </c>
      <c r="T17">
        <v>20948.04</v>
      </c>
      <c r="U17">
        <v>28568</v>
      </c>
      <c r="V17">
        <v>25872</v>
      </c>
      <c r="W17">
        <v>24274</v>
      </c>
      <c r="X17">
        <v>15407.69</v>
      </c>
      <c r="Y17">
        <v>15776</v>
      </c>
      <c r="Z17">
        <v>10542</v>
      </c>
      <c r="AA17">
        <v>10712</v>
      </c>
      <c r="AB17">
        <v>9956.2000000000007</v>
      </c>
      <c r="AC17">
        <v>9758</v>
      </c>
      <c r="AD17">
        <v>15338</v>
      </c>
      <c r="AE17">
        <v>10845</v>
      </c>
      <c r="AF17">
        <v>8140.37</v>
      </c>
      <c r="AG17">
        <v>6563</v>
      </c>
      <c r="AH17">
        <v>7546</v>
      </c>
      <c r="AI17">
        <v>8129</v>
      </c>
      <c r="AJ17">
        <v>3784</v>
      </c>
      <c r="AK17">
        <v>7334</v>
      </c>
      <c r="AL17">
        <v>19534</v>
      </c>
      <c r="AM17">
        <v>11482</v>
      </c>
      <c r="AN17">
        <v>16752.11</v>
      </c>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316</v>
      </c>
      <c r="B18">
        <v>5893031</v>
      </c>
      <c r="C18">
        <v>7623321</v>
      </c>
      <c r="D18">
        <v>5897182.6200000001</v>
      </c>
      <c r="E18">
        <v>5425123</v>
      </c>
      <c r="F18">
        <v>2876194</v>
      </c>
      <c r="G18">
        <v>1845255</v>
      </c>
      <c r="H18">
        <v>1763210</v>
      </c>
      <c r="I18">
        <v>1977859</v>
      </c>
      <c r="J18">
        <v>1882491</v>
      </c>
      <c r="K18">
        <v>1922710</v>
      </c>
      <c r="L18">
        <v>1764169.66</v>
      </c>
      <c r="M18">
        <v>1967814</v>
      </c>
      <c r="N18">
        <v>1727988</v>
      </c>
      <c r="O18">
        <v>1796896</v>
      </c>
      <c r="P18">
        <v>1591951.52</v>
      </c>
      <c r="Q18">
        <v>1632885</v>
      </c>
      <c r="R18">
        <v>1596720</v>
      </c>
      <c r="S18">
        <v>1563988</v>
      </c>
      <c r="T18">
        <v>1332004.95</v>
      </c>
      <c r="U18">
        <v>1460168</v>
      </c>
      <c r="V18">
        <v>1415759</v>
      </c>
      <c r="W18">
        <v>1368856</v>
      </c>
      <c r="X18">
        <v>1334912.77</v>
      </c>
      <c r="Y18">
        <v>1421067</v>
      </c>
      <c r="Z18">
        <v>1388965</v>
      </c>
      <c r="AA18">
        <v>1417813</v>
      </c>
      <c r="AB18">
        <v>1353328.06</v>
      </c>
      <c r="AC18">
        <v>1512715</v>
      </c>
      <c r="AD18">
        <v>1627925</v>
      </c>
      <c r="AE18">
        <v>1610132</v>
      </c>
      <c r="AF18">
        <v>1522127.88</v>
      </c>
      <c r="AG18">
        <v>1624201</v>
      </c>
      <c r="AH18">
        <v>1702675</v>
      </c>
      <c r="AI18">
        <v>1846827</v>
      </c>
      <c r="AJ18">
        <v>1766953</v>
      </c>
      <c r="AK18">
        <v>1936089</v>
      </c>
      <c r="AL18">
        <v>1978915</v>
      </c>
      <c r="AM18">
        <v>694776</v>
      </c>
      <c r="AN18">
        <v>644981.81999999995</v>
      </c>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456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713</v>
      </c>
      <c r="B20">
        <v>607</v>
      </c>
      <c r="C20">
        <v>607</v>
      </c>
      <c r="D20">
        <v>607.12</v>
      </c>
      <c r="E20">
        <v>607</v>
      </c>
      <c r="F20">
        <v>607</v>
      </c>
      <c r="G20">
        <v>607</v>
      </c>
      <c r="H20">
        <v>607</v>
      </c>
      <c r="I20">
        <v>407</v>
      </c>
      <c r="J20">
        <v>407</v>
      </c>
      <c r="K20">
        <v>407</v>
      </c>
      <c r="L20">
        <v>406.64</v>
      </c>
      <c r="M20">
        <v>406</v>
      </c>
      <c r="N20">
        <v>406</v>
      </c>
      <c r="O20">
        <v>406</v>
      </c>
      <c r="P20">
        <v>406.28</v>
      </c>
      <c r="Q20">
        <v>406</v>
      </c>
      <c r="R20">
        <v>406</v>
      </c>
      <c r="S20">
        <v>406</v>
      </c>
      <c r="T20">
        <v>405.92</v>
      </c>
      <c r="U20">
        <v>406</v>
      </c>
      <c r="V20">
        <v>406</v>
      </c>
      <c r="W20">
        <v>406</v>
      </c>
      <c r="X20">
        <v>405.56</v>
      </c>
      <c r="Y20">
        <v>350</v>
      </c>
      <c r="Z20">
        <v>350</v>
      </c>
      <c r="AA20">
        <v>350</v>
      </c>
      <c r="AB20">
        <v>0</v>
      </c>
      <c r="AC20">
        <v>0</v>
      </c>
      <c r="AD20">
        <v>0</v>
      </c>
      <c r="AE20">
        <v>0</v>
      </c>
      <c r="AF20">
        <v>0</v>
      </c>
      <c r="AG20">
        <v>0</v>
      </c>
      <c r="AH20">
        <v>0</v>
      </c>
      <c r="AI20">
        <v>0</v>
      </c>
      <c r="AJ20">
        <v>0</v>
      </c>
      <c r="AK20">
        <v>0</v>
      </c>
      <c r="AL20">
        <v>2014</v>
      </c>
      <c r="AM20">
        <v>2012</v>
      </c>
      <c r="AN20">
        <v>2010.31</v>
      </c>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463</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10</v>
      </c>
      <c r="AM21">
        <v>3509</v>
      </c>
      <c r="AN21">
        <v>3536.58</v>
      </c>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2331</v>
      </c>
      <c r="B22">
        <v>0</v>
      </c>
      <c r="C22">
        <v>0</v>
      </c>
      <c r="D22">
        <v>0</v>
      </c>
      <c r="E22">
        <v>10352</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468</v>
      </c>
      <c r="B23">
        <v>75654</v>
      </c>
      <c r="C23">
        <v>75654</v>
      </c>
      <c r="D23">
        <v>75653.89</v>
      </c>
      <c r="E23">
        <v>75654</v>
      </c>
      <c r="F23">
        <v>75654</v>
      </c>
      <c r="G23">
        <v>75654</v>
      </c>
      <c r="H23">
        <v>75654</v>
      </c>
      <c r="I23">
        <v>114369</v>
      </c>
      <c r="J23">
        <v>114369</v>
      </c>
      <c r="K23">
        <v>114369</v>
      </c>
      <c r="L23">
        <v>114368.89</v>
      </c>
      <c r="M23">
        <v>114369</v>
      </c>
      <c r="N23">
        <v>114369</v>
      </c>
      <c r="O23">
        <v>114369</v>
      </c>
      <c r="P23">
        <v>114368.89</v>
      </c>
      <c r="Q23">
        <v>114369</v>
      </c>
      <c r="R23">
        <v>114369</v>
      </c>
      <c r="S23">
        <v>114369</v>
      </c>
      <c r="T23">
        <v>114368.89</v>
      </c>
      <c r="U23">
        <v>114369</v>
      </c>
      <c r="V23">
        <v>114369</v>
      </c>
      <c r="W23">
        <v>114369</v>
      </c>
      <c r="X23">
        <v>114368.89</v>
      </c>
      <c r="Y23">
        <v>114369</v>
      </c>
      <c r="Z23">
        <v>114369</v>
      </c>
      <c r="AA23">
        <v>114369</v>
      </c>
      <c r="AB23">
        <v>114368.89</v>
      </c>
      <c r="AC23">
        <v>114369</v>
      </c>
      <c r="AD23">
        <v>114369</v>
      </c>
      <c r="AE23">
        <v>114369</v>
      </c>
      <c r="AF23">
        <v>114368.89</v>
      </c>
      <c r="AG23">
        <v>114369</v>
      </c>
      <c r="AH23">
        <v>114369</v>
      </c>
      <c r="AI23">
        <v>114369</v>
      </c>
      <c r="AJ23">
        <v>114369</v>
      </c>
      <c r="AK23">
        <v>114369</v>
      </c>
      <c r="AL23">
        <v>114369</v>
      </c>
      <c r="AM23">
        <v>114369</v>
      </c>
      <c r="AN23">
        <v>114368.89</v>
      </c>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317</v>
      </c>
      <c r="B24">
        <v>4358662</v>
      </c>
      <c r="C24">
        <v>4324957</v>
      </c>
      <c r="D24">
        <v>4286300.7300000004</v>
      </c>
      <c r="E24">
        <v>4203537</v>
      </c>
      <c r="F24">
        <v>4123495</v>
      </c>
      <c r="G24">
        <v>4077440</v>
      </c>
      <c r="H24">
        <v>4161732</v>
      </c>
      <c r="I24">
        <v>4056496</v>
      </c>
      <c r="J24">
        <v>4114697</v>
      </c>
      <c r="K24">
        <v>4150579</v>
      </c>
      <c r="L24">
        <v>4225476.2300000004</v>
      </c>
      <c r="M24">
        <v>4024902</v>
      </c>
      <c r="N24">
        <v>3902241</v>
      </c>
      <c r="O24">
        <v>3894783</v>
      </c>
      <c r="P24">
        <v>3836934.33</v>
      </c>
      <c r="Q24">
        <v>3711595</v>
      </c>
      <c r="R24">
        <v>3602159</v>
      </c>
      <c r="S24">
        <v>3486079</v>
      </c>
      <c r="T24">
        <v>3392073.23</v>
      </c>
      <c r="U24">
        <v>3254406</v>
      </c>
      <c r="V24">
        <v>3134513</v>
      </c>
      <c r="W24">
        <v>3035339</v>
      </c>
      <c r="X24">
        <v>2943612.07</v>
      </c>
      <c r="Y24">
        <v>2786349</v>
      </c>
      <c r="Z24">
        <v>2420526</v>
      </c>
      <c r="AA24">
        <v>2181562</v>
      </c>
      <c r="AB24">
        <v>1995909.09</v>
      </c>
      <c r="AC24">
        <v>1779752</v>
      </c>
      <c r="AD24">
        <v>1672602</v>
      </c>
      <c r="AE24">
        <v>1609110</v>
      </c>
      <c r="AF24">
        <v>1557332.58</v>
      </c>
      <c r="AG24">
        <v>1479283</v>
      </c>
      <c r="AH24">
        <v>1299328</v>
      </c>
      <c r="AI24">
        <v>1236705</v>
      </c>
      <c r="AJ24">
        <v>1081547</v>
      </c>
      <c r="AK24">
        <v>951391</v>
      </c>
      <c r="AL24">
        <v>885575</v>
      </c>
      <c r="AM24">
        <v>833242</v>
      </c>
      <c r="AN24">
        <v>759202.21</v>
      </c>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469</v>
      </c>
      <c r="B25">
        <v>79370</v>
      </c>
      <c r="C25">
        <v>83369</v>
      </c>
      <c r="D25">
        <v>72075.97</v>
      </c>
      <c r="E25">
        <v>73215</v>
      </c>
      <c r="F25">
        <v>73420</v>
      </c>
      <c r="G25">
        <v>68196</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318</v>
      </c>
      <c r="B26">
        <v>34392</v>
      </c>
      <c r="C26">
        <v>34806</v>
      </c>
      <c r="D26">
        <v>34464.6</v>
      </c>
      <c r="E26">
        <v>35051</v>
      </c>
      <c r="F26">
        <v>35871</v>
      </c>
      <c r="G26">
        <v>35992</v>
      </c>
      <c r="H26">
        <v>35425</v>
      </c>
      <c r="I26">
        <v>35666</v>
      </c>
      <c r="J26">
        <v>35834</v>
      </c>
      <c r="K26">
        <v>35892</v>
      </c>
      <c r="L26">
        <v>34586.67</v>
      </c>
      <c r="M26">
        <v>33727</v>
      </c>
      <c r="N26">
        <v>28404</v>
      </c>
      <c r="O26">
        <v>29133</v>
      </c>
      <c r="P26">
        <v>16933</v>
      </c>
      <c r="Q26">
        <v>16860</v>
      </c>
      <c r="R26">
        <v>15853</v>
      </c>
      <c r="S26">
        <v>14951</v>
      </c>
      <c r="T26">
        <v>15749.19</v>
      </c>
      <c r="U26">
        <v>16240</v>
      </c>
      <c r="V26">
        <v>17245</v>
      </c>
      <c r="W26">
        <v>17350</v>
      </c>
      <c r="X26">
        <v>17093.39</v>
      </c>
      <c r="Y26">
        <v>18164</v>
      </c>
      <c r="Z26">
        <v>18597</v>
      </c>
      <c r="AA26">
        <v>19205</v>
      </c>
      <c r="AB26">
        <v>19083.95</v>
      </c>
      <c r="AC26">
        <v>17892</v>
      </c>
      <c r="AD26">
        <v>18180</v>
      </c>
      <c r="AE26">
        <v>18755</v>
      </c>
      <c r="AF26">
        <v>13445.71</v>
      </c>
      <c r="AG26">
        <v>11180</v>
      </c>
      <c r="AH26">
        <v>10989</v>
      </c>
      <c r="AI26">
        <v>11090</v>
      </c>
      <c r="AJ26">
        <v>10785</v>
      </c>
      <c r="AK26">
        <v>11224</v>
      </c>
      <c r="AL26">
        <v>11523</v>
      </c>
      <c r="AM26">
        <v>7874</v>
      </c>
      <c r="AN26">
        <v>8567.18</v>
      </c>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697</v>
      </c>
      <c r="B27">
        <v>0</v>
      </c>
      <c r="C27">
        <v>0</v>
      </c>
      <c r="D27">
        <v>0</v>
      </c>
      <c r="E27">
        <v>0</v>
      </c>
      <c r="F27">
        <v>0</v>
      </c>
      <c r="G27">
        <v>0</v>
      </c>
      <c r="H27">
        <v>79205</v>
      </c>
      <c r="I27">
        <v>0</v>
      </c>
      <c r="J27">
        <v>0</v>
      </c>
      <c r="K27">
        <v>0</v>
      </c>
      <c r="L27">
        <v>0</v>
      </c>
      <c r="M27">
        <v>0</v>
      </c>
      <c r="N27">
        <v>66003</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470</v>
      </c>
      <c r="B28">
        <v>34392</v>
      </c>
      <c r="C28">
        <v>34806</v>
      </c>
      <c r="D28">
        <v>34464.6</v>
      </c>
      <c r="E28">
        <v>35051</v>
      </c>
      <c r="F28">
        <v>35871</v>
      </c>
      <c r="G28">
        <v>35992</v>
      </c>
      <c r="H28">
        <v>-43780</v>
      </c>
      <c r="I28">
        <v>35666</v>
      </c>
      <c r="J28">
        <v>35834</v>
      </c>
      <c r="K28">
        <v>35892</v>
      </c>
      <c r="L28">
        <v>34586.67</v>
      </c>
      <c r="M28">
        <v>33727</v>
      </c>
      <c r="N28">
        <v>-37599</v>
      </c>
      <c r="O28">
        <v>29133</v>
      </c>
      <c r="P28">
        <v>16933</v>
      </c>
      <c r="Q28">
        <v>16860</v>
      </c>
      <c r="R28">
        <v>15853</v>
      </c>
      <c r="S28">
        <v>14951</v>
      </c>
      <c r="T28">
        <v>15749.19</v>
      </c>
      <c r="U28">
        <v>16240</v>
      </c>
      <c r="V28">
        <v>17245</v>
      </c>
      <c r="W28">
        <v>17350</v>
      </c>
      <c r="X28">
        <v>17093.39</v>
      </c>
      <c r="Y28">
        <v>18164</v>
      </c>
      <c r="Z28">
        <v>18597</v>
      </c>
      <c r="AA28">
        <v>19205</v>
      </c>
      <c r="AB28">
        <v>19083.95</v>
      </c>
      <c r="AC28">
        <v>17892</v>
      </c>
      <c r="AD28">
        <v>18180</v>
      </c>
      <c r="AE28">
        <v>18755</v>
      </c>
      <c r="AF28">
        <v>13445.71</v>
      </c>
      <c r="AG28">
        <v>11180</v>
      </c>
      <c r="AH28">
        <v>10989</v>
      </c>
      <c r="AI28">
        <v>11090</v>
      </c>
      <c r="AJ28">
        <v>10785</v>
      </c>
      <c r="AK28">
        <v>11224</v>
      </c>
      <c r="AL28">
        <v>11523</v>
      </c>
      <c r="AM28">
        <v>7874</v>
      </c>
      <c r="AN28">
        <v>8567.18</v>
      </c>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471</v>
      </c>
      <c r="B29">
        <v>47284</v>
      </c>
      <c r="C29">
        <v>47284</v>
      </c>
      <c r="D29">
        <v>47283.77</v>
      </c>
      <c r="E29">
        <v>47284</v>
      </c>
      <c r="F29">
        <v>47284</v>
      </c>
      <c r="G29">
        <v>47284</v>
      </c>
      <c r="H29">
        <v>47284</v>
      </c>
      <c r="I29">
        <v>47284</v>
      </c>
      <c r="J29">
        <v>47284</v>
      </c>
      <c r="K29">
        <v>47284</v>
      </c>
      <c r="L29">
        <v>47283.77</v>
      </c>
      <c r="M29">
        <v>47284</v>
      </c>
      <c r="N29">
        <v>47284</v>
      </c>
      <c r="O29">
        <v>47284</v>
      </c>
      <c r="P29">
        <v>47283.77</v>
      </c>
      <c r="Q29">
        <v>47284</v>
      </c>
      <c r="R29">
        <v>47284</v>
      </c>
      <c r="S29">
        <v>47284</v>
      </c>
      <c r="T29">
        <v>47283.77</v>
      </c>
      <c r="U29">
        <v>47284</v>
      </c>
      <c r="V29">
        <v>47284</v>
      </c>
      <c r="W29">
        <v>47284</v>
      </c>
      <c r="X29">
        <v>47283.77</v>
      </c>
      <c r="Y29">
        <v>19525</v>
      </c>
      <c r="Z29">
        <v>19525</v>
      </c>
      <c r="AA29">
        <v>19525</v>
      </c>
      <c r="AB29">
        <v>19524.68</v>
      </c>
      <c r="AC29">
        <v>19525</v>
      </c>
      <c r="AD29">
        <v>19525</v>
      </c>
      <c r="AE29">
        <v>19525</v>
      </c>
      <c r="AF29">
        <v>19524.68</v>
      </c>
      <c r="AG29">
        <v>19525</v>
      </c>
      <c r="AH29">
        <v>19525</v>
      </c>
      <c r="AI29">
        <v>19525</v>
      </c>
      <c r="AJ29">
        <v>0</v>
      </c>
      <c r="AK29">
        <v>0</v>
      </c>
      <c r="AL29">
        <v>0</v>
      </c>
      <c r="AM29">
        <v>0</v>
      </c>
      <c r="AN29">
        <v>0</v>
      </c>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472</v>
      </c>
      <c r="B30">
        <v>26126</v>
      </c>
      <c r="C30">
        <v>25501</v>
      </c>
      <c r="D30">
        <v>25149.25</v>
      </c>
      <c r="E30">
        <v>24698</v>
      </c>
      <c r="F30">
        <v>24281</v>
      </c>
      <c r="G30">
        <v>23626</v>
      </c>
      <c r="H30">
        <v>23025</v>
      </c>
      <c r="I30">
        <v>23222</v>
      </c>
      <c r="J30">
        <v>22563</v>
      </c>
      <c r="K30">
        <v>21961</v>
      </c>
      <c r="L30">
        <v>21030.67</v>
      </c>
      <c r="M30">
        <v>17064</v>
      </c>
      <c r="N30">
        <v>16566</v>
      </c>
      <c r="O30">
        <v>12827</v>
      </c>
      <c r="P30">
        <v>12707.94</v>
      </c>
      <c r="Q30">
        <v>7649</v>
      </c>
      <c r="R30">
        <v>7371</v>
      </c>
      <c r="S30">
        <v>7133</v>
      </c>
      <c r="T30">
        <v>6992.72</v>
      </c>
      <c r="U30">
        <v>6699</v>
      </c>
      <c r="V30">
        <v>6257</v>
      </c>
      <c r="W30">
        <v>5834</v>
      </c>
      <c r="X30">
        <v>5477.09</v>
      </c>
      <c r="Y30">
        <v>4240</v>
      </c>
      <c r="Z30">
        <v>4342</v>
      </c>
      <c r="AA30">
        <v>4358</v>
      </c>
      <c r="AB30">
        <v>3419.62</v>
      </c>
      <c r="AC30">
        <v>3579</v>
      </c>
      <c r="AD30">
        <v>3571</v>
      </c>
      <c r="AE30">
        <v>3490</v>
      </c>
      <c r="AF30">
        <v>3541.49</v>
      </c>
      <c r="AG30">
        <v>3455</v>
      </c>
      <c r="AH30">
        <v>3352</v>
      </c>
      <c r="AI30">
        <v>3202</v>
      </c>
      <c r="AJ30">
        <v>2440</v>
      </c>
      <c r="AK30">
        <v>5186</v>
      </c>
      <c r="AL30">
        <v>4753</v>
      </c>
      <c r="AM30">
        <v>0</v>
      </c>
      <c r="AN30">
        <v>0</v>
      </c>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473</v>
      </c>
      <c r="B31">
        <v>130860</v>
      </c>
      <c r="C31">
        <v>131148</v>
      </c>
      <c r="D31">
        <v>110969.32</v>
      </c>
      <c r="E31">
        <v>118049</v>
      </c>
      <c r="F31">
        <v>93497</v>
      </c>
      <c r="G31">
        <v>89328</v>
      </c>
      <c r="H31">
        <v>93850</v>
      </c>
      <c r="I31">
        <v>143212</v>
      </c>
      <c r="J31">
        <v>130140</v>
      </c>
      <c r="K31">
        <v>129360</v>
      </c>
      <c r="L31">
        <v>58367.360000000001</v>
      </c>
      <c r="M31">
        <v>57641</v>
      </c>
      <c r="N31">
        <v>91861</v>
      </c>
      <c r="O31">
        <v>86827</v>
      </c>
      <c r="P31">
        <v>87598.55</v>
      </c>
      <c r="Q31">
        <v>81805</v>
      </c>
      <c r="R31">
        <v>49707</v>
      </c>
      <c r="S31">
        <v>50143</v>
      </c>
      <c r="T31">
        <v>42303.199999999997</v>
      </c>
      <c r="U31">
        <v>37568</v>
      </c>
      <c r="V31">
        <v>50413</v>
      </c>
      <c r="W31">
        <v>52041</v>
      </c>
      <c r="X31">
        <v>54727.89</v>
      </c>
      <c r="Y31">
        <v>114005</v>
      </c>
      <c r="Z31">
        <v>128241</v>
      </c>
      <c r="AA31">
        <v>119935</v>
      </c>
      <c r="AB31">
        <v>53974.37</v>
      </c>
      <c r="AC31">
        <v>60000</v>
      </c>
      <c r="AD31">
        <v>28955</v>
      </c>
      <c r="AE31">
        <v>33448</v>
      </c>
      <c r="AF31">
        <v>35330.730000000003</v>
      </c>
      <c r="AG31">
        <v>35495</v>
      </c>
      <c r="AH31">
        <v>39940</v>
      </c>
      <c r="AI31">
        <v>16398</v>
      </c>
      <c r="AJ31">
        <v>18385</v>
      </c>
      <c r="AK31">
        <v>12184</v>
      </c>
      <c r="AL31">
        <v>11126</v>
      </c>
      <c r="AM31">
        <v>20604</v>
      </c>
      <c r="AN31">
        <v>13403.73</v>
      </c>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474</v>
      </c>
      <c r="B32">
        <v>130860</v>
      </c>
      <c r="C32">
        <v>131148</v>
      </c>
      <c r="D32">
        <v>110969.32</v>
      </c>
      <c r="E32">
        <v>118049</v>
      </c>
      <c r="F32">
        <v>93497</v>
      </c>
      <c r="G32">
        <v>89328</v>
      </c>
      <c r="H32">
        <v>93850</v>
      </c>
      <c r="I32">
        <v>143212</v>
      </c>
      <c r="J32">
        <v>130140</v>
      </c>
      <c r="K32">
        <v>129360</v>
      </c>
      <c r="L32">
        <v>58367.360000000001</v>
      </c>
      <c r="M32">
        <v>57641</v>
      </c>
      <c r="N32">
        <v>91861</v>
      </c>
      <c r="O32">
        <v>86827</v>
      </c>
      <c r="P32">
        <v>87598.55</v>
      </c>
      <c r="Q32">
        <v>81805</v>
      </c>
      <c r="R32">
        <v>49707</v>
      </c>
      <c r="S32">
        <v>50143</v>
      </c>
      <c r="T32">
        <v>42303.199999999997</v>
      </c>
      <c r="U32">
        <v>37568</v>
      </c>
      <c r="V32">
        <v>50413</v>
      </c>
      <c r="W32">
        <v>52041</v>
      </c>
      <c r="X32">
        <v>54727.89</v>
      </c>
      <c r="Y32">
        <v>114005</v>
      </c>
      <c r="Z32">
        <v>128241</v>
      </c>
      <c r="AA32">
        <v>119935</v>
      </c>
      <c r="AB32">
        <v>53974.37</v>
      </c>
      <c r="AC32">
        <v>60000</v>
      </c>
      <c r="AD32">
        <v>28955</v>
      </c>
      <c r="AE32">
        <v>33448</v>
      </c>
      <c r="AF32">
        <v>35330.730000000003</v>
      </c>
      <c r="AG32">
        <v>35495</v>
      </c>
      <c r="AH32">
        <v>39940</v>
      </c>
      <c r="AI32">
        <v>16398</v>
      </c>
      <c r="AJ32">
        <v>18385</v>
      </c>
      <c r="AK32">
        <v>12184</v>
      </c>
      <c r="AL32">
        <v>11126</v>
      </c>
      <c r="AM32">
        <v>20604</v>
      </c>
      <c r="AN32">
        <v>13403.73</v>
      </c>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319</v>
      </c>
      <c r="B33">
        <v>4752955</v>
      </c>
      <c r="C33">
        <v>4723326</v>
      </c>
      <c r="D33">
        <v>4652504.63</v>
      </c>
      <c r="E33">
        <v>4588447</v>
      </c>
      <c r="F33">
        <v>4474109</v>
      </c>
      <c r="G33">
        <v>4418127</v>
      </c>
      <c r="H33">
        <v>4437577</v>
      </c>
      <c r="I33">
        <v>4420656</v>
      </c>
      <c r="J33">
        <v>4465294</v>
      </c>
      <c r="K33">
        <v>4499852</v>
      </c>
      <c r="L33">
        <v>4501520.22</v>
      </c>
      <c r="M33">
        <v>4295393</v>
      </c>
      <c r="N33">
        <v>4201131</v>
      </c>
      <c r="O33">
        <v>4185629</v>
      </c>
      <c r="P33">
        <v>4116232.74</v>
      </c>
      <c r="Q33">
        <v>3979968</v>
      </c>
      <c r="R33">
        <v>3837149</v>
      </c>
      <c r="S33">
        <v>3720365</v>
      </c>
      <c r="T33">
        <v>3619176.9</v>
      </c>
      <c r="U33">
        <v>3476972</v>
      </c>
      <c r="V33">
        <v>3370487</v>
      </c>
      <c r="W33">
        <v>3272623</v>
      </c>
      <c r="X33">
        <v>3182968.66</v>
      </c>
      <c r="Y33">
        <v>3057002</v>
      </c>
      <c r="Z33">
        <v>2705950</v>
      </c>
      <c r="AA33">
        <v>2459304</v>
      </c>
      <c r="AB33">
        <v>2206280.59</v>
      </c>
      <c r="AC33">
        <v>1995117</v>
      </c>
      <c r="AD33">
        <v>1857202</v>
      </c>
      <c r="AE33">
        <v>1798697</v>
      </c>
      <c r="AF33">
        <v>1743544.06</v>
      </c>
      <c r="AG33">
        <v>1663307</v>
      </c>
      <c r="AH33">
        <v>1487503</v>
      </c>
      <c r="AI33">
        <v>1401289</v>
      </c>
      <c r="AJ33">
        <v>1227526</v>
      </c>
      <c r="AK33">
        <v>1094354</v>
      </c>
      <c r="AL33">
        <v>1029370</v>
      </c>
      <c r="AM33">
        <v>981610</v>
      </c>
      <c r="AN33">
        <v>901088.89</v>
      </c>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320</v>
      </c>
      <c r="B34">
        <v>10645986</v>
      </c>
      <c r="C34">
        <v>12346647</v>
      </c>
      <c r="D34">
        <v>10549687.25</v>
      </c>
      <c r="E34">
        <v>10013570</v>
      </c>
      <c r="F34">
        <v>7350303</v>
      </c>
      <c r="G34">
        <v>6263382</v>
      </c>
      <c r="H34">
        <v>6200787</v>
      </c>
      <c r="I34">
        <v>6398515</v>
      </c>
      <c r="J34">
        <v>6347785</v>
      </c>
      <c r="K34">
        <v>6422562</v>
      </c>
      <c r="L34">
        <v>6265689.8799999999</v>
      </c>
      <c r="M34">
        <v>6263207</v>
      </c>
      <c r="N34">
        <v>5929119</v>
      </c>
      <c r="O34">
        <v>5982525</v>
      </c>
      <c r="P34">
        <v>5708184.2599999998</v>
      </c>
      <c r="Q34">
        <v>5612853</v>
      </c>
      <c r="R34">
        <v>5433869</v>
      </c>
      <c r="S34">
        <v>5284353</v>
      </c>
      <c r="T34">
        <v>4951181.8499999996</v>
      </c>
      <c r="U34">
        <v>4937140</v>
      </c>
      <c r="V34">
        <v>4786246</v>
      </c>
      <c r="W34">
        <v>4641479</v>
      </c>
      <c r="X34">
        <v>4517881.43</v>
      </c>
      <c r="Y34">
        <v>4478069</v>
      </c>
      <c r="Z34">
        <v>4094915</v>
      </c>
      <c r="AA34">
        <v>3877117</v>
      </c>
      <c r="AB34">
        <v>3559608.65</v>
      </c>
      <c r="AC34">
        <v>3507832</v>
      </c>
      <c r="AD34">
        <v>3485127</v>
      </c>
      <c r="AE34">
        <v>3408829</v>
      </c>
      <c r="AF34">
        <v>3265671.95</v>
      </c>
      <c r="AG34">
        <v>3287508</v>
      </c>
      <c r="AH34">
        <v>3190178</v>
      </c>
      <c r="AI34">
        <v>3248116</v>
      </c>
      <c r="AJ34">
        <v>2994479</v>
      </c>
      <c r="AK34">
        <v>3030443</v>
      </c>
      <c r="AL34">
        <v>3008285</v>
      </c>
      <c r="AM34">
        <v>1676386</v>
      </c>
      <c r="AN34">
        <v>1546070.71</v>
      </c>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475</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476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321</v>
      </c>
      <c r="B37">
        <v>21000</v>
      </c>
      <c r="C37">
        <v>21000</v>
      </c>
      <c r="D37">
        <v>34000</v>
      </c>
      <c r="E37">
        <v>721500</v>
      </c>
      <c r="F37">
        <v>731500</v>
      </c>
      <c r="G37">
        <v>358500</v>
      </c>
      <c r="H37">
        <v>570000</v>
      </c>
      <c r="I37">
        <v>1020000</v>
      </c>
      <c r="J37">
        <v>1050000</v>
      </c>
      <c r="K37">
        <v>820000</v>
      </c>
      <c r="L37">
        <v>820000</v>
      </c>
      <c r="M37">
        <v>886700</v>
      </c>
      <c r="N37">
        <v>680000</v>
      </c>
      <c r="O37">
        <v>530000</v>
      </c>
      <c r="P37">
        <v>530000</v>
      </c>
      <c r="Q37">
        <v>550000</v>
      </c>
      <c r="R37">
        <v>430000</v>
      </c>
      <c r="S37">
        <v>380000</v>
      </c>
      <c r="T37">
        <v>380000</v>
      </c>
      <c r="U37">
        <v>530000</v>
      </c>
      <c r="V37">
        <v>533000</v>
      </c>
      <c r="W37">
        <v>452000</v>
      </c>
      <c r="X37">
        <v>637000</v>
      </c>
      <c r="Y37">
        <v>570000</v>
      </c>
      <c r="Z37">
        <v>300000</v>
      </c>
      <c r="AA37">
        <v>80440</v>
      </c>
      <c r="AB37">
        <v>52000</v>
      </c>
      <c r="AC37">
        <v>60000</v>
      </c>
      <c r="AD37">
        <v>42000</v>
      </c>
      <c r="AE37">
        <v>11000</v>
      </c>
      <c r="AF37">
        <v>30000</v>
      </c>
      <c r="AG37">
        <v>40000</v>
      </c>
      <c r="AH37">
        <v>0</v>
      </c>
      <c r="AI37">
        <v>48000</v>
      </c>
      <c r="AJ37">
        <v>0</v>
      </c>
      <c r="AK37">
        <v>0</v>
      </c>
      <c r="AL37">
        <v>35232</v>
      </c>
      <c r="AM37">
        <v>76830</v>
      </c>
      <c r="AN37">
        <v>82103.25</v>
      </c>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322</v>
      </c>
      <c r="B38">
        <v>806127</v>
      </c>
      <c r="C38">
        <v>946923</v>
      </c>
      <c r="D38">
        <v>842172.44</v>
      </c>
      <c r="E38">
        <v>1645479</v>
      </c>
      <c r="F38">
        <v>829630</v>
      </c>
      <c r="G38">
        <v>578357</v>
      </c>
      <c r="H38">
        <v>569981</v>
      </c>
      <c r="I38">
        <v>561902</v>
      </c>
      <c r="J38">
        <v>468000</v>
      </c>
      <c r="K38">
        <v>565534</v>
      </c>
      <c r="L38">
        <v>606874.76</v>
      </c>
      <c r="M38">
        <v>659381</v>
      </c>
      <c r="N38">
        <v>597183</v>
      </c>
      <c r="O38">
        <v>582708</v>
      </c>
      <c r="P38">
        <v>566388.05000000005</v>
      </c>
      <c r="Q38">
        <v>591412</v>
      </c>
      <c r="R38">
        <v>503924</v>
      </c>
      <c r="S38">
        <v>496868</v>
      </c>
      <c r="T38">
        <v>463965.95</v>
      </c>
      <c r="U38">
        <v>520435</v>
      </c>
      <c r="V38">
        <v>421818</v>
      </c>
      <c r="W38">
        <v>391581</v>
      </c>
      <c r="X38">
        <v>365992.93</v>
      </c>
      <c r="Y38">
        <v>491815</v>
      </c>
      <c r="Z38">
        <v>466179</v>
      </c>
      <c r="AA38">
        <v>457609</v>
      </c>
      <c r="AB38">
        <v>404002.68</v>
      </c>
      <c r="AC38">
        <v>411686</v>
      </c>
      <c r="AD38">
        <v>355026</v>
      </c>
      <c r="AE38">
        <v>338361</v>
      </c>
      <c r="AF38">
        <v>327961.92</v>
      </c>
      <c r="AG38">
        <v>358564</v>
      </c>
      <c r="AH38">
        <v>307253</v>
      </c>
      <c r="AI38">
        <v>314323</v>
      </c>
      <c r="AJ38">
        <v>268899</v>
      </c>
      <c r="AK38">
        <v>321227</v>
      </c>
      <c r="AL38">
        <v>293358</v>
      </c>
      <c r="AM38">
        <v>261236</v>
      </c>
      <c r="AN38">
        <v>232674.68</v>
      </c>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450</v>
      </c>
      <c r="B39">
        <v>0</v>
      </c>
      <c r="C39">
        <v>0</v>
      </c>
      <c r="D39">
        <v>0</v>
      </c>
      <c r="E39">
        <v>0</v>
      </c>
      <c r="F39">
        <v>0</v>
      </c>
      <c r="G39">
        <v>0</v>
      </c>
      <c r="H39">
        <v>569921</v>
      </c>
      <c r="I39">
        <v>561902</v>
      </c>
      <c r="J39">
        <v>468000</v>
      </c>
      <c r="K39">
        <v>565534</v>
      </c>
      <c r="L39">
        <v>606874.76</v>
      </c>
      <c r="M39">
        <v>659381</v>
      </c>
      <c r="N39">
        <v>593067</v>
      </c>
      <c r="O39">
        <v>582708</v>
      </c>
      <c r="P39">
        <v>0</v>
      </c>
      <c r="Q39">
        <v>0</v>
      </c>
      <c r="R39">
        <v>0</v>
      </c>
      <c r="S39">
        <v>0</v>
      </c>
      <c r="T39">
        <v>0</v>
      </c>
      <c r="U39">
        <v>0</v>
      </c>
      <c r="V39">
        <v>0</v>
      </c>
      <c r="W39">
        <v>0</v>
      </c>
      <c r="X39">
        <v>0</v>
      </c>
      <c r="Y39">
        <v>0</v>
      </c>
      <c r="Z39">
        <v>0</v>
      </c>
      <c r="AA39">
        <v>0</v>
      </c>
      <c r="AB39">
        <v>0</v>
      </c>
      <c r="AC39">
        <v>0</v>
      </c>
      <c r="AD39">
        <v>0</v>
      </c>
      <c r="AE39">
        <v>0</v>
      </c>
      <c r="AF39">
        <v>0</v>
      </c>
      <c r="AG39">
        <v>0</v>
      </c>
      <c r="AH39">
        <v>307253</v>
      </c>
      <c r="AI39">
        <v>0</v>
      </c>
      <c r="AJ39">
        <v>197255</v>
      </c>
      <c r="AK39">
        <v>0</v>
      </c>
      <c r="AL39">
        <v>0</v>
      </c>
      <c r="AM39">
        <v>261236</v>
      </c>
      <c r="AN39">
        <v>0</v>
      </c>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478</v>
      </c>
      <c r="B40">
        <v>0</v>
      </c>
      <c r="C40">
        <v>0</v>
      </c>
      <c r="D40">
        <v>0</v>
      </c>
      <c r="E40">
        <v>0</v>
      </c>
      <c r="F40">
        <v>0</v>
      </c>
      <c r="G40">
        <v>0</v>
      </c>
      <c r="H40">
        <v>60</v>
      </c>
      <c r="I40">
        <v>0</v>
      </c>
      <c r="J40">
        <v>0</v>
      </c>
      <c r="K40">
        <v>0</v>
      </c>
      <c r="L40">
        <v>0</v>
      </c>
      <c r="M40">
        <v>0</v>
      </c>
      <c r="N40">
        <v>4116</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71644</v>
      </c>
      <c r="AK40">
        <v>0</v>
      </c>
      <c r="AL40">
        <v>0</v>
      </c>
      <c r="AM40">
        <v>0</v>
      </c>
      <c r="AN40">
        <v>0</v>
      </c>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477</v>
      </c>
      <c r="B41">
        <v>0</v>
      </c>
      <c r="C41">
        <v>0</v>
      </c>
      <c r="D41">
        <v>0</v>
      </c>
      <c r="E41">
        <v>0</v>
      </c>
      <c r="F41">
        <v>0</v>
      </c>
      <c r="G41">
        <v>0</v>
      </c>
      <c r="H41">
        <v>0</v>
      </c>
      <c r="I41">
        <v>0</v>
      </c>
      <c r="J41">
        <v>0</v>
      </c>
      <c r="K41">
        <v>0</v>
      </c>
      <c r="L41">
        <v>0</v>
      </c>
      <c r="M41">
        <v>0</v>
      </c>
      <c r="N41">
        <v>0</v>
      </c>
      <c r="O41">
        <v>0</v>
      </c>
      <c r="P41">
        <v>566388.05000000005</v>
      </c>
      <c r="Q41">
        <v>591412</v>
      </c>
      <c r="R41">
        <v>503924</v>
      </c>
      <c r="S41">
        <v>496868</v>
      </c>
      <c r="T41">
        <v>463965.95</v>
      </c>
      <c r="U41">
        <v>520435</v>
      </c>
      <c r="V41">
        <v>421818</v>
      </c>
      <c r="W41">
        <v>391581</v>
      </c>
      <c r="X41">
        <v>365992.93</v>
      </c>
      <c r="Y41">
        <v>491815</v>
      </c>
      <c r="Z41">
        <v>466179</v>
      </c>
      <c r="AA41">
        <v>457609</v>
      </c>
      <c r="AB41">
        <v>404002.68</v>
      </c>
      <c r="AC41">
        <v>411686</v>
      </c>
      <c r="AD41">
        <v>355026</v>
      </c>
      <c r="AE41">
        <v>338361</v>
      </c>
      <c r="AF41">
        <v>327961.92</v>
      </c>
      <c r="AG41">
        <v>358564</v>
      </c>
      <c r="AH41">
        <v>0</v>
      </c>
      <c r="AI41">
        <v>314323</v>
      </c>
      <c r="AJ41">
        <v>0</v>
      </c>
      <c r="AK41">
        <v>321227</v>
      </c>
      <c r="AL41">
        <v>293358</v>
      </c>
      <c r="AM41">
        <v>0</v>
      </c>
      <c r="AN41">
        <v>232674.68</v>
      </c>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698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873</v>
      </c>
      <c r="AN42">
        <v>0</v>
      </c>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323</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10700</v>
      </c>
      <c r="AM43">
        <v>10700</v>
      </c>
      <c r="AN43">
        <v>10700</v>
      </c>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478</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10700</v>
      </c>
      <c r="AM44">
        <v>10700</v>
      </c>
      <c r="AN44">
        <v>10700</v>
      </c>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324</v>
      </c>
      <c r="B45">
        <v>64997</v>
      </c>
      <c r="C45">
        <v>66843</v>
      </c>
      <c r="D45">
        <v>97057.57</v>
      </c>
      <c r="E45">
        <v>113117</v>
      </c>
      <c r="F45">
        <v>120788</v>
      </c>
      <c r="G45">
        <v>129700</v>
      </c>
      <c r="H45">
        <v>136200</v>
      </c>
      <c r="I45">
        <v>139320</v>
      </c>
      <c r="J45">
        <v>136200</v>
      </c>
      <c r="K45">
        <v>136200</v>
      </c>
      <c r="L45">
        <v>136200</v>
      </c>
      <c r="M45">
        <v>126840</v>
      </c>
      <c r="N45">
        <v>117480</v>
      </c>
      <c r="O45">
        <v>108120</v>
      </c>
      <c r="P45">
        <v>98760</v>
      </c>
      <c r="Q45">
        <v>96160</v>
      </c>
      <c r="R45">
        <v>88360</v>
      </c>
      <c r="S45">
        <v>80560</v>
      </c>
      <c r="T45">
        <v>69630</v>
      </c>
      <c r="U45">
        <v>30000</v>
      </c>
      <c r="V45">
        <v>22500</v>
      </c>
      <c r="W45">
        <v>15000</v>
      </c>
      <c r="X45">
        <v>7975</v>
      </c>
      <c r="Y45">
        <v>725</v>
      </c>
      <c r="Z45">
        <v>1100</v>
      </c>
      <c r="AA45">
        <v>1475</v>
      </c>
      <c r="AB45">
        <v>0</v>
      </c>
      <c r="AC45">
        <v>0</v>
      </c>
      <c r="AD45">
        <v>0</v>
      </c>
      <c r="AE45">
        <v>0</v>
      </c>
      <c r="AF45">
        <v>0</v>
      </c>
      <c r="AG45">
        <v>0</v>
      </c>
      <c r="AH45">
        <v>0</v>
      </c>
      <c r="AI45">
        <v>0</v>
      </c>
      <c r="AJ45">
        <v>0</v>
      </c>
      <c r="AK45">
        <v>0</v>
      </c>
      <c r="AL45">
        <v>0</v>
      </c>
      <c r="AM45">
        <v>0</v>
      </c>
      <c r="AN45">
        <v>0</v>
      </c>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479</v>
      </c>
      <c r="B46">
        <v>64997</v>
      </c>
      <c r="C46">
        <v>66843</v>
      </c>
      <c r="D46">
        <v>97057.57</v>
      </c>
      <c r="E46">
        <v>113117</v>
      </c>
      <c r="F46">
        <v>120788</v>
      </c>
      <c r="G46">
        <v>129700</v>
      </c>
      <c r="H46">
        <v>136200</v>
      </c>
      <c r="I46">
        <v>139320</v>
      </c>
      <c r="J46">
        <v>136200</v>
      </c>
      <c r="K46">
        <v>136200</v>
      </c>
      <c r="L46">
        <v>136200</v>
      </c>
      <c r="M46">
        <v>126840</v>
      </c>
      <c r="N46">
        <v>117480</v>
      </c>
      <c r="O46">
        <v>108120</v>
      </c>
      <c r="P46">
        <v>98760</v>
      </c>
      <c r="Q46">
        <v>96160</v>
      </c>
      <c r="R46">
        <v>88360</v>
      </c>
      <c r="S46">
        <v>80560</v>
      </c>
      <c r="T46">
        <v>69630</v>
      </c>
      <c r="U46">
        <v>30000</v>
      </c>
      <c r="V46">
        <v>22500</v>
      </c>
      <c r="W46">
        <v>15000</v>
      </c>
      <c r="X46">
        <v>7975</v>
      </c>
      <c r="Y46">
        <v>0</v>
      </c>
      <c r="Z46">
        <v>0</v>
      </c>
      <c r="AA46">
        <v>0</v>
      </c>
      <c r="AB46">
        <v>0</v>
      </c>
      <c r="AC46">
        <v>0</v>
      </c>
      <c r="AD46">
        <v>0</v>
      </c>
      <c r="AE46">
        <v>0</v>
      </c>
      <c r="AF46">
        <v>0</v>
      </c>
      <c r="AG46">
        <v>0</v>
      </c>
      <c r="AH46">
        <v>0</v>
      </c>
      <c r="AI46">
        <v>0</v>
      </c>
      <c r="AJ46">
        <v>0</v>
      </c>
      <c r="AK46">
        <v>0</v>
      </c>
      <c r="AL46">
        <v>0</v>
      </c>
      <c r="AM46">
        <v>0</v>
      </c>
      <c r="AN46">
        <v>0</v>
      </c>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481</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725</v>
      </c>
      <c r="Z47">
        <v>1100</v>
      </c>
      <c r="AA47">
        <v>1475</v>
      </c>
      <c r="AB47">
        <v>0</v>
      </c>
      <c r="AC47">
        <v>0</v>
      </c>
      <c r="AD47">
        <v>0</v>
      </c>
      <c r="AE47">
        <v>0</v>
      </c>
      <c r="AF47">
        <v>0</v>
      </c>
      <c r="AG47">
        <v>0</v>
      </c>
      <c r="AH47">
        <v>0</v>
      </c>
      <c r="AI47">
        <v>0</v>
      </c>
      <c r="AJ47">
        <v>0</v>
      </c>
      <c r="AK47">
        <v>0</v>
      </c>
      <c r="AL47">
        <v>0</v>
      </c>
      <c r="AM47">
        <v>0</v>
      </c>
      <c r="AN47">
        <v>0</v>
      </c>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2078</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57200</v>
      </c>
      <c r="AN48">
        <v>0</v>
      </c>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2079</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57200</v>
      </c>
      <c r="AN49">
        <v>0</v>
      </c>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483</v>
      </c>
      <c r="B50">
        <v>0</v>
      </c>
      <c r="C50">
        <v>0</v>
      </c>
      <c r="D50">
        <v>0</v>
      </c>
      <c r="E50">
        <v>0</v>
      </c>
      <c r="F50">
        <v>0</v>
      </c>
      <c r="G50">
        <v>0</v>
      </c>
      <c r="H50">
        <v>0</v>
      </c>
      <c r="I50">
        <v>0</v>
      </c>
      <c r="J50">
        <v>0</v>
      </c>
      <c r="K50">
        <v>0</v>
      </c>
      <c r="L50">
        <v>0</v>
      </c>
      <c r="M50">
        <v>0</v>
      </c>
      <c r="N50">
        <v>0</v>
      </c>
      <c r="O50">
        <v>0</v>
      </c>
      <c r="P50">
        <v>0</v>
      </c>
      <c r="Q50">
        <v>0</v>
      </c>
      <c r="R50">
        <v>0</v>
      </c>
      <c r="S50">
        <v>0</v>
      </c>
      <c r="T50">
        <v>0</v>
      </c>
      <c r="U50">
        <v>0</v>
      </c>
      <c r="V50">
        <v>20715</v>
      </c>
      <c r="W50">
        <v>19751</v>
      </c>
      <c r="X50">
        <v>0</v>
      </c>
      <c r="Y50">
        <v>0</v>
      </c>
      <c r="Z50">
        <v>0</v>
      </c>
      <c r="AA50">
        <v>0</v>
      </c>
      <c r="AB50">
        <v>0</v>
      </c>
      <c r="AC50">
        <v>0</v>
      </c>
      <c r="AD50">
        <v>0</v>
      </c>
      <c r="AE50">
        <v>0</v>
      </c>
      <c r="AF50">
        <v>0</v>
      </c>
      <c r="AG50">
        <v>0</v>
      </c>
      <c r="AH50">
        <v>0</v>
      </c>
      <c r="AI50">
        <v>0</v>
      </c>
      <c r="AJ50">
        <v>0</v>
      </c>
      <c r="AK50">
        <v>0</v>
      </c>
      <c r="AL50">
        <v>0</v>
      </c>
      <c r="AM50">
        <v>0</v>
      </c>
      <c r="AN50">
        <v>0</v>
      </c>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484</v>
      </c>
      <c r="B51">
        <v>0</v>
      </c>
      <c r="C51">
        <v>0</v>
      </c>
      <c r="D51">
        <v>0</v>
      </c>
      <c r="E51">
        <v>0</v>
      </c>
      <c r="F51">
        <v>0</v>
      </c>
      <c r="G51">
        <v>0</v>
      </c>
      <c r="H51">
        <v>0</v>
      </c>
      <c r="I51">
        <v>0</v>
      </c>
      <c r="J51">
        <v>0</v>
      </c>
      <c r="K51">
        <v>0</v>
      </c>
      <c r="L51">
        <v>0</v>
      </c>
      <c r="M51">
        <v>0</v>
      </c>
      <c r="N51">
        <v>0</v>
      </c>
      <c r="O51">
        <v>0</v>
      </c>
      <c r="P51">
        <v>0</v>
      </c>
      <c r="Q51">
        <v>0</v>
      </c>
      <c r="R51">
        <v>0</v>
      </c>
      <c r="S51">
        <v>0</v>
      </c>
      <c r="T51">
        <v>0</v>
      </c>
      <c r="U51">
        <v>0</v>
      </c>
      <c r="V51">
        <v>20715</v>
      </c>
      <c r="W51">
        <v>19751</v>
      </c>
      <c r="X51">
        <v>0</v>
      </c>
      <c r="Y51">
        <v>0</v>
      </c>
      <c r="Z51">
        <v>0</v>
      </c>
      <c r="AA51">
        <v>0</v>
      </c>
      <c r="AB51">
        <v>0</v>
      </c>
      <c r="AC51">
        <v>0</v>
      </c>
      <c r="AD51">
        <v>0</v>
      </c>
      <c r="AE51">
        <v>0</v>
      </c>
      <c r="AF51">
        <v>0</v>
      </c>
      <c r="AG51">
        <v>0</v>
      </c>
      <c r="AH51">
        <v>0</v>
      </c>
      <c r="AI51">
        <v>0</v>
      </c>
      <c r="AJ51">
        <v>0</v>
      </c>
      <c r="AK51">
        <v>0</v>
      </c>
      <c r="AL51">
        <v>0</v>
      </c>
      <c r="AM51">
        <v>0</v>
      </c>
      <c r="AN51">
        <v>0</v>
      </c>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485</v>
      </c>
      <c r="B52">
        <v>23260</v>
      </c>
      <c r="C52">
        <v>23011</v>
      </c>
      <c r="D52">
        <v>19669.490000000002</v>
      </c>
      <c r="E52">
        <v>18076</v>
      </c>
      <c r="F52">
        <v>20129</v>
      </c>
      <c r="G52">
        <v>18047</v>
      </c>
      <c r="H52">
        <v>17638</v>
      </c>
      <c r="I52">
        <v>16943</v>
      </c>
      <c r="J52">
        <v>16248</v>
      </c>
      <c r="K52">
        <v>15745</v>
      </c>
      <c r="L52">
        <v>9752.93</v>
      </c>
      <c r="M52">
        <v>8096</v>
      </c>
      <c r="N52">
        <v>8043</v>
      </c>
      <c r="O52">
        <v>3524</v>
      </c>
      <c r="P52">
        <v>2799.7</v>
      </c>
      <c r="Q52">
        <v>2555</v>
      </c>
      <c r="R52">
        <v>2185</v>
      </c>
      <c r="S52">
        <v>2203</v>
      </c>
      <c r="T52">
        <v>3809.14</v>
      </c>
      <c r="U52">
        <v>4130</v>
      </c>
      <c r="V52">
        <v>4416</v>
      </c>
      <c r="W52">
        <v>4771</v>
      </c>
      <c r="X52">
        <v>3153.53</v>
      </c>
      <c r="Y52">
        <v>3472</v>
      </c>
      <c r="Z52">
        <v>2831</v>
      </c>
      <c r="AA52">
        <v>2782</v>
      </c>
      <c r="AB52">
        <v>2406.98</v>
      </c>
      <c r="AC52">
        <v>2372</v>
      </c>
      <c r="AD52">
        <v>2337</v>
      </c>
      <c r="AE52">
        <v>2303</v>
      </c>
      <c r="AF52">
        <v>2269.52</v>
      </c>
      <c r="AG52">
        <v>2124</v>
      </c>
      <c r="AH52">
        <v>2050</v>
      </c>
      <c r="AI52">
        <v>2172</v>
      </c>
      <c r="AJ52">
        <v>1124</v>
      </c>
      <c r="AK52">
        <v>1107</v>
      </c>
      <c r="AL52">
        <v>0</v>
      </c>
      <c r="AM52">
        <v>0</v>
      </c>
      <c r="AN52">
        <v>0</v>
      </c>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486</v>
      </c>
      <c r="B53">
        <v>522463</v>
      </c>
      <c r="C53">
        <v>1041758</v>
      </c>
      <c r="D53">
        <v>729238.15</v>
      </c>
      <c r="E53">
        <v>355776</v>
      </c>
      <c r="F53">
        <v>176078</v>
      </c>
      <c r="G53">
        <v>143930</v>
      </c>
      <c r="H53">
        <v>96780</v>
      </c>
      <c r="I53">
        <v>56795</v>
      </c>
      <c r="J53">
        <v>113991</v>
      </c>
      <c r="K53">
        <v>106898</v>
      </c>
      <c r="L53">
        <v>70567.850000000006</v>
      </c>
      <c r="M53">
        <v>50751</v>
      </c>
      <c r="N53">
        <v>65907</v>
      </c>
      <c r="O53">
        <v>82436</v>
      </c>
      <c r="P53">
        <v>44327.44</v>
      </c>
      <c r="Q53">
        <v>23676</v>
      </c>
      <c r="R53">
        <v>59370</v>
      </c>
      <c r="S53">
        <v>79883</v>
      </c>
      <c r="T53">
        <v>44494.37</v>
      </c>
      <c r="U53">
        <v>24944</v>
      </c>
      <c r="V53">
        <v>44714</v>
      </c>
      <c r="W53">
        <v>59324</v>
      </c>
      <c r="X53">
        <v>33049.54</v>
      </c>
      <c r="Y53">
        <v>27742</v>
      </c>
      <c r="Z53">
        <v>47414</v>
      </c>
      <c r="AA53">
        <v>66248</v>
      </c>
      <c r="AB53">
        <v>37496.71</v>
      </c>
      <c r="AC53">
        <v>15161</v>
      </c>
      <c r="AD53">
        <v>55181</v>
      </c>
      <c r="AE53">
        <v>69676</v>
      </c>
      <c r="AF53">
        <v>42721.34</v>
      </c>
      <c r="AG53">
        <v>24881</v>
      </c>
      <c r="AH53">
        <v>49913</v>
      </c>
      <c r="AI53">
        <v>70540</v>
      </c>
      <c r="AJ53">
        <v>44234</v>
      </c>
      <c r="AK53">
        <v>26515</v>
      </c>
      <c r="AL53">
        <v>30410</v>
      </c>
      <c r="AM53">
        <v>79814</v>
      </c>
      <c r="AN53">
        <v>60110.21</v>
      </c>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2332</v>
      </c>
      <c r="B54">
        <v>0</v>
      </c>
      <c r="C54">
        <v>0</v>
      </c>
      <c r="D54">
        <v>0</v>
      </c>
      <c r="E54">
        <v>35839</v>
      </c>
      <c r="F54">
        <v>4628</v>
      </c>
      <c r="G54">
        <v>3839</v>
      </c>
      <c r="H54">
        <v>0</v>
      </c>
      <c r="I54">
        <v>0</v>
      </c>
      <c r="J54">
        <v>0</v>
      </c>
      <c r="K54">
        <v>0</v>
      </c>
      <c r="L54">
        <v>0</v>
      </c>
      <c r="M54">
        <v>0</v>
      </c>
      <c r="N54">
        <v>0</v>
      </c>
      <c r="O54">
        <v>2942</v>
      </c>
      <c r="P54">
        <v>9756.3799999999992</v>
      </c>
      <c r="Q54">
        <v>0</v>
      </c>
      <c r="R54">
        <v>3566</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2333</v>
      </c>
      <c r="B55">
        <v>0</v>
      </c>
      <c r="C55">
        <v>0</v>
      </c>
      <c r="D55">
        <v>0</v>
      </c>
      <c r="E55">
        <v>35839</v>
      </c>
      <c r="F55">
        <v>4628</v>
      </c>
      <c r="G55">
        <v>3839</v>
      </c>
      <c r="H55">
        <v>0</v>
      </c>
      <c r="I55">
        <v>0</v>
      </c>
      <c r="J55">
        <v>0</v>
      </c>
      <c r="K55">
        <v>0</v>
      </c>
      <c r="L55">
        <v>0</v>
      </c>
      <c r="M55">
        <v>0</v>
      </c>
      <c r="N55">
        <v>0</v>
      </c>
      <c r="O55">
        <v>2942</v>
      </c>
      <c r="P55">
        <v>9756.3799999999992</v>
      </c>
      <c r="Q55">
        <v>0</v>
      </c>
      <c r="R55">
        <v>3566</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487</v>
      </c>
      <c r="B56">
        <v>438752</v>
      </c>
      <c r="C56">
        <v>511456</v>
      </c>
      <c r="D56">
        <v>486161.44</v>
      </c>
      <c r="E56">
        <v>619178</v>
      </c>
      <c r="F56">
        <v>198415</v>
      </c>
      <c r="G56">
        <v>33712</v>
      </c>
      <c r="H56">
        <v>38654</v>
      </c>
      <c r="I56">
        <v>50734</v>
      </c>
      <c r="J56">
        <v>32199</v>
      </c>
      <c r="K56">
        <v>29509</v>
      </c>
      <c r="L56">
        <v>38850.239999999998</v>
      </c>
      <c r="M56">
        <v>49449</v>
      </c>
      <c r="N56">
        <v>34715</v>
      </c>
      <c r="O56">
        <v>32980</v>
      </c>
      <c r="P56">
        <v>43352.160000000003</v>
      </c>
      <c r="Q56">
        <v>65558</v>
      </c>
      <c r="R56">
        <v>50652</v>
      </c>
      <c r="S56">
        <v>51985</v>
      </c>
      <c r="T56">
        <v>62199.98</v>
      </c>
      <c r="U56">
        <v>53290</v>
      </c>
      <c r="V56">
        <v>37884</v>
      </c>
      <c r="W56">
        <v>40299</v>
      </c>
      <c r="X56">
        <v>48988.08</v>
      </c>
      <c r="Y56">
        <v>39011</v>
      </c>
      <c r="Z56">
        <v>34612</v>
      </c>
      <c r="AA56">
        <v>36270</v>
      </c>
      <c r="AB56">
        <v>44097.85</v>
      </c>
      <c r="AC56">
        <v>34389</v>
      </c>
      <c r="AD56">
        <v>34723</v>
      </c>
      <c r="AE56">
        <v>23412</v>
      </c>
      <c r="AF56">
        <v>31012.77</v>
      </c>
      <c r="AG56">
        <v>31855</v>
      </c>
      <c r="AH56">
        <v>21455</v>
      </c>
      <c r="AI56">
        <v>22486</v>
      </c>
      <c r="AJ56">
        <v>26281</v>
      </c>
      <c r="AK56">
        <v>22054</v>
      </c>
      <c r="AL56">
        <v>12970</v>
      </c>
      <c r="AM56">
        <v>9784</v>
      </c>
      <c r="AN56">
        <v>19624.150000000001</v>
      </c>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325</v>
      </c>
      <c r="B57">
        <v>1876599</v>
      </c>
      <c r="C57">
        <v>2610991</v>
      </c>
      <c r="D57">
        <v>2208299.08</v>
      </c>
      <c r="E57">
        <v>3508965</v>
      </c>
      <c r="F57">
        <v>2081168</v>
      </c>
      <c r="G57">
        <v>1266085</v>
      </c>
      <c r="H57">
        <v>1429253</v>
      </c>
      <c r="I57">
        <v>1845694</v>
      </c>
      <c r="J57">
        <v>1816638</v>
      </c>
      <c r="K57">
        <v>1673886</v>
      </c>
      <c r="L57">
        <v>1682245.77</v>
      </c>
      <c r="M57">
        <v>1781217</v>
      </c>
      <c r="N57">
        <v>1503328</v>
      </c>
      <c r="O57">
        <v>1342710</v>
      </c>
      <c r="P57">
        <v>1295383.73</v>
      </c>
      <c r="Q57">
        <v>1329361</v>
      </c>
      <c r="R57">
        <v>1138057</v>
      </c>
      <c r="S57">
        <v>1091499</v>
      </c>
      <c r="T57">
        <v>1024099.44</v>
      </c>
      <c r="U57">
        <v>1162799</v>
      </c>
      <c r="V57">
        <v>1085047</v>
      </c>
      <c r="W57">
        <v>982726</v>
      </c>
      <c r="X57">
        <v>1096159.0900000001</v>
      </c>
      <c r="Y57">
        <v>1132765</v>
      </c>
      <c r="Z57">
        <v>852136</v>
      </c>
      <c r="AA57">
        <v>644824</v>
      </c>
      <c r="AB57">
        <v>540004.21</v>
      </c>
      <c r="AC57">
        <v>523608</v>
      </c>
      <c r="AD57">
        <v>489267</v>
      </c>
      <c r="AE57">
        <v>444752</v>
      </c>
      <c r="AF57">
        <v>433965.55</v>
      </c>
      <c r="AG57">
        <v>457424</v>
      </c>
      <c r="AH57">
        <v>380671</v>
      </c>
      <c r="AI57">
        <v>457521</v>
      </c>
      <c r="AJ57">
        <v>340538</v>
      </c>
      <c r="AK57">
        <v>370903</v>
      </c>
      <c r="AL57">
        <v>382670</v>
      </c>
      <c r="AM57">
        <v>496437</v>
      </c>
      <c r="AN57">
        <v>405212.3</v>
      </c>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488</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326</v>
      </c>
      <c r="B59">
        <v>269734</v>
      </c>
      <c r="C59">
        <v>294932</v>
      </c>
      <c r="D59">
        <v>313488.58</v>
      </c>
      <c r="E59">
        <v>342207</v>
      </c>
      <c r="F59">
        <v>357797</v>
      </c>
      <c r="G59">
        <v>379780</v>
      </c>
      <c r="H59">
        <v>407330</v>
      </c>
      <c r="I59">
        <v>441380</v>
      </c>
      <c r="J59">
        <v>475430</v>
      </c>
      <c r="K59">
        <v>509480</v>
      </c>
      <c r="L59">
        <v>540410</v>
      </c>
      <c r="M59">
        <v>574460</v>
      </c>
      <c r="N59">
        <v>608510</v>
      </c>
      <c r="O59">
        <v>642560</v>
      </c>
      <c r="P59">
        <v>583390</v>
      </c>
      <c r="Q59">
        <v>560980</v>
      </c>
      <c r="R59">
        <v>502237</v>
      </c>
      <c r="S59">
        <v>444460</v>
      </c>
      <c r="T59">
        <v>402690</v>
      </c>
      <c r="U59">
        <v>244610</v>
      </c>
      <c r="V59">
        <v>239054</v>
      </c>
      <c r="W59">
        <v>214499</v>
      </c>
      <c r="X59">
        <v>156502</v>
      </c>
      <c r="Y59">
        <v>91299</v>
      </c>
      <c r="Z59">
        <v>69403</v>
      </c>
      <c r="AA59">
        <v>42189</v>
      </c>
      <c r="AB59">
        <v>26347</v>
      </c>
      <c r="AC59">
        <v>0</v>
      </c>
      <c r="AD59">
        <v>0</v>
      </c>
      <c r="AE59">
        <v>0</v>
      </c>
      <c r="AF59">
        <v>0</v>
      </c>
      <c r="AG59">
        <v>0</v>
      </c>
      <c r="AH59">
        <v>0</v>
      </c>
      <c r="AI59">
        <v>0</v>
      </c>
      <c r="AJ59">
        <v>0</v>
      </c>
      <c r="AK59">
        <v>0</v>
      </c>
      <c r="AL59">
        <v>0</v>
      </c>
      <c r="AM59">
        <v>0</v>
      </c>
      <c r="AN59">
        <v>0</v>
      </c>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479</v>
      </c>
      <c r="B60">
        <v>269734</v>
      </c>
      <c r="C60">
        <v>294932</v>
      </c>
      <c r="D60">
        <v>313488.58</v>
      </c>
      <c r="E60">
        <v>342207</v>
      </c>
      <c r="F60">
        <v>357797</v>
      </c>
      <c r="G60">
        <v>379780</v>
      </c>
      <c r="H60">
        <v>407330</v>
      </c>
      <c r="I60">
        <v>441380</v>
      </c>
      <c r="J60">
        <v>475430</v>
      </c>
      <c r="K60">
        <v>509480</v>
      </c>
      <c r="L60">
        <v>540410</v>
      </c>
      <c r="M60">
        <v>574460</v>
      </c>
      <c r="N60">
        <v>608510</v>
      </c>
      <c r="O60">
        <v>642560</v>
      </c>
      <c r="P60">
        <v>583390</v>
      </c>
      <c r="Q60">
        <v>560980</v>
      </c>
      <c r="R60">
        <v>502237</v>
      </c>
      <c r="S60">
        <v>444460</v>
      </c>
      <c r="T60">
        <v>402690</v>
      </c>
      <c r="U60">
        <v>244610</v>
      </c>
      <c r="V60">
        <v>239054</v>
      </c>
      <c r="W60">
        <v>214499</v>
      </c>
      <c r="X60">
        <v>156502</v>
      </c>
      <c r="Y60">
        <v>0</v>
      </c>
      <c r="Z60">
        <v>0</v>
      </c>
      <c r="AA60">
        <v>0</v>
      </c>
      <c r="AB60">
        <v>0</v>
      </c>
      <c r="AC60">
        <v>0</v>
      </c>
      <c r="AD60">
        <v>0</v>
      </c>
      <c r="AE60">
        <v>0</v>
      </c>
      <c r="AF60">
        <v>0</v>
      </c>
      <c r="AG60">
        <v>0</v>
      </c>
      <c r="AH60">
        <v>0</v>
      </c>
      <c r="AI60">
        <v>0</v>
      </c>
      <c r="AJ60">
        <v>0</v>
      </c>
      <c r="AK60">
        <v>0</v>
      </c>
      <c r="AL60">
        <v>0</v>
      </c>
      <c r="AM60">
        <v>0</v>
      </c>
      <c r="AN60">
        <v>0</v>
      </c>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489</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91299</v>
      </c>
      <c r="Z61">
        <v>69403</v>
      </c>
      <c r="AA61">
        <v>42189</v>
      </c>
      <c r="AB61">
        <v>26347</v>
      </c>
      <c r="AC61">
        <v>0</v>
      </c>
      <c r="AD61">
        <v>0</v>
      </c>
      <c r="AE61">
        <v>0</v>
      </c>
      <c r="AF61">
        <v>0</v>
      </c>
      <c r="AG61">
        <v>0</v>
      </c>
      <c r="AH61">
        <v>0</v>
      </c>
      <c r="AI61">
        <v>0</v>
      </c>
      <c r="AJ61">
        <v>0</v>
      </c>
      <c r="AK61">
        <v>0</v>
      </c>
      <c r="AL61">
        <v>0</v>
      </c>
      <c r="AM61">
        <v>0</v>
      </c>
      <c r="AN61">
        <v>0</v>
      </c>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490</v>
      </c>
      <c r="B62">
        <v>52151</v>
      </c>
      <c r="C62">
        <v>56287</v>
      </c>
      <c r="D62">
        <v>49867.02</v>
      </c>
      <c r="E62">
        <v>50198</v>
      </c>
      <c r="F62">
        <v>49858</v>
      </c>
      <c r="G62">
        <v>47176</v>
      </c>
      <c r="H62">
        <v>47458</v>
      </c>
      <c r="I62">
        <v>47106</v>
      </c>
      <c r="J62">
        <v>51874</v>
      </c>
      <c r="K62">
        <v>52146</v>
      </c>
      <c r="L62">
        <v>32677.89</v>
      </c>
      <c r="M62">
        <v>31146</v>
      </c>
      <c r="N62">
        <v>32966</v>
      </c>
      <c r="O62">
        <v>12627</v>
      </c>
      <c r="P62">
        <v>12253.02</v>
      </c>
      <c r="Q62">
        <v>11757</v>
      </c>
      <c r="R62">
        <v>9361</v>
      </c>
      <c r="S62">
        <v>9907</v>
      </c>
      <c r="T62">
        <v>5980.99</v>
      </c>
      <c r="U62">
        <v>6430</v>
      </c>
      <c r="V62">
        <v>3801</v>
      </c>
      <c r="W62">
        <v>1220</v>
      </c>
      <c r="X62">
        <v>3078.27</v>
      </c>
      <c r="Y62">
        <v>3529</v>
      </c>
      <c r="Z62">
        <v>3871</v>
      </c>
      <c r="AA62">
        <v>4603</v>
      </c>
      <c r="AB62">
        <v>4747.58</v>
      </c>
      <c r="AC62">
        <v>5363</v>
      </c>
      <c r="AD62">
        <v>6203</v>
      </c>
      <c r="AE62">
        <v>6566</v>
      </c>
      <c r="AF62">
        <v>7152.74</v>
      </c>
      <c r="AG62">
        <v>7845</v>
      </c>
      <c r="AH62">
        <v>8458</v>
      </c>
      <c r="AI62">
        <v>8898</v>
      </c>
      <c r="AJ62">
        <v>3903</v>
      </c>
      <c r="AK62">
        <v>4191</v>
      </c>
      <c r="AL62">
        <v>0</v>
      </c>
      <c r="AM62">
        <v>0</v>
      </c>
      <c r="AN62">
        <v>0</v>
      </c>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818</v>
      </c>
      <c r="B63">
        <v>39387</v>
      </c>
      <c r="C63">
        <v>15350</v>
      </c>
      <c r="D63">
        <v>869.59</v>
      </c>
      <c r="E63">
        <v>0</v>
      </c>
      <c r="F63">
        <v>1292</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2334</v>
      </c>
      <c r="B64">
        <v>0</v>
      </c>
      <c r="C64">
        <v>0</v>
      </c>
      <c r="D64">
        <v>0</v>
      </c>
      <c r="E64">
        <v>0</v>
      </c>
      <c r="F64">
        <v>0</v>
      </c>
      <c r="G64">
        <v>0</v>
      </c>
      <c r="H64">
        <v>0</v>
      </c>
      <c r="I64">
        <v>0</v>
      </c>
      <c r="J64">
        <v>0</v>
      </c>
      <c r="K64">
        <v>0</v>
      </c>
      <c r="L64">
        <v>0</v>
      </c>
      <c r="M64">
        <v>48762</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484</v>
      </c>
      <c r="B65">
        <v>0</v>
      </c>
      <c r="C65">
        <v>0</v>
      </c>
      <c r="D65">
        <v>0</v>
      </c>
      <c r="E65">
        <v>0</v>
      </c>
      <c r="F65">
        <v>0</v>
      </c>
      <c r="G65">
        <v>0</v>
      </c>
      <c r="H65">
        <v>0</v>
      </c>
      <c r="I65">
        <v>0</v>
      </c>
      <c r="J65">
        <v>0</v>
      </c>
      <c r="K65">
        <v>0</v>
      </c>
      <c r="L65">
        <v>0</v>
      </c>
      <c r="M65">
        <v>48762</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493</v>
      </c>
      <c r="B66">
        <v>126833</v>
      </c>
      <c r="C66">
        <v>124465</v>
      </c>
      <c r="D66">
        <v>121350.32</v>
      </c>
      <c r="E66">
        <v>120247</v>
      </c>
      <c r="F66">
        <v>117304</v>
      </c>
      <c r="G66">
        <v>114224</v>
      </c>
      <c r="H66">
        <v>111302</v>
      </c>
      <c r="I66">
        <v>112689</v>
      </c>
      <c r="J66">
        <v>109797</v>
      </c>
      <c r="K66">
        <v>107131</v>
      </c>
      <c r="L66">
        <v>104274.26</v>
      </c>
      <c r="M66">
        <v>84439</v>
      </c>
      <c r="N66">
        <v>81925</v>
      </c>
      <c r="O66">
        <v>63154</v>
      </c>
      <c r="P66">
        <v>62572.62</v>
      </c>
      <c r="Q66">
        <v>37156</v>
      </c>
      <c r="R66">
        <v>35885</v>
      </c>
      <c r="S66">
        <v>34700</v>
      </c>
      <c r="T66">
        <v>34028.480000000003</v>
      </c>
      <c r="U66">
        <v>32574</v>
      </c>
      <c r="V66">
        <v>30348</v>
      </c>
      <c r="W66">
        <v>28253</v>
      </c>
      <c r="X66">
        <v>26422.37</v>
      </c>
      <c r="Y66">
        <v>20321</v>
      </c>
      <c r="Z66">
        <v>20830</v>
      </c>
      <c r="AA66">
        <v>20911</v>
      </c>
      <c r="AB66">
        <v>16219.01</v>
      </c>
      <c r="AC66">
        <v>17095</v>
      </c>
      <c r="AD66">
        <v>17055</v>
      </c>
      <c r="AE66">
        <v>16649</v>
      </c>
      <c r="AF66">
        <v>16907.47</v>
      </c>
      <c r="AG66">
        <v>16476</v>
      </c>
      <c r="AH66">
        <v>15961</v>
      </c>
      <c r="AI66">
        <v>15207</v>
      </c>
      <c r="AJ66">
        <v>11400</v>
      </c>
      <c r="AK66">
        <v>25130</v>
      </c>
      <c r="AL66">
        <v>22966</v>
      </c>
      <c r="AM66">
        <v>20326</v>
      </c>
      <c r="AN66">
        <v>18056.52</v>
      </c>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494</v>
      </c>
      <c r="B67">
        <v>10829</v>
      </c>
      <c r="C67">
        <v>10830</v>
      </c>
      <c r="D67">
        <v>10868.43</v>
      </c>
      <c r="E67">
        <v>10918</v>
      </c>
      <c r="F67">
        <v>10895</v>
      </c>
      <c r="G67">
        <v>10938</v>
      </c>
      <c r="H67">
        <v>11053</v>
      </c>
      <c r="I67">
        <v>11118</v>
      </c>
      <c r="J67">
        <v>11108</v>
      </c>
      <c r="K67">
        <v>11108</v>
      </c>
      <c r="L67">
        <v>10644.11</v>
      </c>
      <c r="M67">
        <v>10776</v>
      </c>
      <c r="N67">
        <v>10893</v>
      </c>
      <c r="O67">
        <v>11024</v>
      </c>
      <c r="P67">
        <v>11154.49</v>
      </c>
      <c r="Q67">
        <v>11285</v>
      </c>
      <c r="R67">
        <v>11416</v>
      </c>
      <c r="S67">
        <v>11546</v>
      </c>
      <c r="T67">
        <v>11676.88</v>
      </c>
      <c r="U67">
        <v>11807</v>
      </c>
      <c r="V67">
        <v>11938</v>
      </c>
      <c r="W67">
        <v>12069</v>
      </c>
      <c r="X67">
        <v>12199.27</v>
      </c>
      <c r="Y67">
        <v>3191</v>
      </c>
      <c r="Z67">
        <v>3209</v>
      </c>
      <c r="AA67">
        <v>3226</v>
      </c>
      <c r="AB67">
        <v>3244.01</v>
      </c>
      <c r="AC67">
        <v>3262</v>
      </c>
      <c r="AD67">
        <v>3279</v>
      </c>
      <c r="AE67">
        <v>3297</v>
      </c>
      <c r="AF67">
        <v>3314.67</v>
      </c>
      <c r="AG67">
        <v>3120</v>
      </c>
      <c r="AH67">
        <v>3209</v>
      </c>
      <c r="AI67">
        <v>3376</v>
      </c>
      <c r="AJ67">
        <v>0</v>
      </c>
      <c r="AK67">
        <v>0</v>
      </c>
      <c r="AL67">
        <v>0</v>
      </c>
      <c r="AM67">
        <v>0</v>
      </c>
      <c r="AN67">
        <v>0</v>
      </c>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495</v>
      </c>
      <c r="B68">
        <v>6908</v>
      </c>
      <c r="C68">
        <v>4970</v>
      </c>
      <c r="D68">
        <v>3980.13</v>
      </c>
      <c r="E68">
        <v>3740</v>
      </c>
      <c r="F68">
        <v>3740</v>
      </c>
      <c r="G68">
        <v>2530</v>
      </c>
      <c r="H68">
        <v>1210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327</v>
      </c>
      <c r="B69">
        <v>505842</v>
      </c>
      <c r="C69">
        <v>506834</v>
      </c>
      <c r="D69">
        <v>500424.07</v>
      </c>
      <c r="E69">
        <v>527310</v>
      </c>
      <c r="F69">
        <v>540886</v>
      </c>
      <c r="G69">
        <v>554648</v>
      </c>
      <c r="H69">
        <v>578353</v>
      </c>
      <c r="I69">
        <v>612293</v>
      </c>
      <c r="J69">
        <v>648209</v>
      </c>
      <c r="K69">
        <v>679865</v>
      </c>
      <c r="L69">
        <v>688006.26</v>
      </c>
      <c r="M69">
        <v>749583</v>
      </c>
      <c r="N69">
        <v>734294</v>
      </c>
      <c r="O69">
        <v>729365</v>
      </c>
      <c r="P69">
        <v>669370.14</v>
      </c>
      <c r="Q69">
        <v>621178</v>
      </c>
      <c r="R69">
        <v>558899</v>
      </c>
      <c r="S69">
        <v>500613</v>
      </c>
      <c r="T69">
        <v>454376.36</v>
      </c>
      <c r="U69">
        <v>295421</v>
      </c>
      <c r="V69">
        <v>285141</v>
      </c>
      <c r="W69">
        <v>256041</v>
      </c>
      <c r="X69">
        <v>198201.9</v>
      </c>
      <c r="Y69">
        <v>118340</v>
      </c>
      <c r="Z69">
        <v>97313</v>
      </c>
      <c r="AA69">
        <v>70929</v>
      </c>
      <c r="AB69">
        <v>50557.599999999999</v>
      </c>
      <c r="AC69">
        <v>25720</v>
      </c>
      <c r="AD69">
        <v>26537</v>
      </c>
      <c r="AE69">
        <v>26512</v>
      </c>
      <c r="AF69">
        <v>27374.880000000001</v>
      </c>
      <c r="AG69">
        <v>27441</v>
      </c>
      <c r="AH69">
        <v>27628</v>
      </c>
      <c r="AI69">
        <v>27481</v>
      </c>
      <c r="AJ69">
        <v>15303</v>
      </c>
      <c r="AK69">
        <v>29321</v>
      </c>
      <c r="AL69">
        <v>22966</v>
      </c>
      <c r="AM69">
        <v>20326</v>
      </c>
      <c r="AN69">
        <v>18056.52</v>
      </c>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t="s">
        <v>328</v>
      </c>
      <c r="B70">
        <v>2382441</v>
      </c>
      <c r="C70">
        <v>3117825</v>
      </c>
      <c r="D70">
        <v>2708723.15</v>
      </c>
      <c r="E70">
        <v>4036275</v>
      </c>
      <c r="F70">
        <v>2622054</v>
      </c>
      <c r="G70">
        <v>1820733</v>
      </c>
      <c r="H70">
        <v>2007606</v>
      </c>
      <c r="I70">
        <v>2457987</v>
      </c>
      <c r="J70">
        <v>2464847</v>
      </c>
      <c r="K70">
        <v>2353751</v>
      </c>
      <c r="L70">
        <v>2370252.0299999998</v>
      </c>
      <c r="M70">
        <v>2530800</v>
      </c>
      <c r="N70">
        <v>2237622</v>
      </c>
      <c r="O70">
        <v>2072075</v>
      </c>
      <c r="P70">
        <v>1964753.87</v>
      </c>
      <c r="Q70">
        <v>1950539</v>
      </c>
      <c r="R70">
        <v>1696956</v>
      </c>
      <c r="S70">
        <v>1592112</v>
      </c>
      <c r="T70">
        <v>1478475.8</v>
      </c>
      <c r="U70">
        <v>1458220</v>
      </c>
      <c r="V70">
        <v>1370188</v>
      </c>
      <c r="W70">
        <v>1238767</v>
      </c>
      <c r="X70">
        <v>1294360.99</v>
      </c>
      <c r="Y70">
        <v>1251105</v>
      </c>
      <c r="Z70">
        <v>949449</v>
      </c>
      <c r="AA70">
        <v>715753</v>
      </c>
      <c r="AB70">
        <v>590561.81999999995</v>
      </c>
      <c r="AC70">
        <v>549328</v>
      </c>
      <c r="AD70">
        <v>515804</v>
      </c>
      <c r="AE70">
        <v>471264</v>
      </c>
      <c r="AF70">
        <v>461340.43</v>
      </c>
      <c r="AG70">
        <v>484865</v>
      </c>
      <c r="AH70">
        <v>408299</v>
      </c>
      <c r="AI70">
        <v>485002</v>
      </c>
      <c r="AJ70">
        <v>355841</v>
      </c>
      <c r="AK70">
        <v>400224</v>
      </c>
      <c r="AL70">
        <v>405636</v>
      </c>
      <c r="AM70">
        <v>516763</v>
      </c>
      <c r="AN70">
        <v>423268.82</v>
      </c>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t="s">
        <v>496</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t="s">
        <v>497</v>
      </c>
      <c r="B72">
        <v>1100000</v>
      </c>
      <c r="C72">
        <v>1100000</v>
      </c>
      <c r="D72">
        <v>1100000</v>
      </c>
      <c r="E72">
        <v>1100000</v>
      </c>
      <c r="F72">
        <v>1100000</v>
      </c>
      <c r="G72">
        <v>1100000</v>
      </c>
      <c r="H72">
        <v>1100000</v>
      </c>
      <c r="I72">
        <v>1100000</v>
      </c>
      <c r="J72">
        <v>1100000</v>
      </c>
      <c r="K72">
        <v>1100000</v>
      </c>
      <c r="L72">
        <v>1100000</v>
      </c>
      <c r="M72">
        <v>1100000</v>
      </c>
      <c r="N72">
        <v>1100000</v>
      </c>
      <c r="O72">
        <v>1100000</v>
      </c>
      <c r="P72">
        <v>1100000</v>
      </c>
      <c r="Q72">
        <v>1100000</v>
      </c>
      <c r="R72">
        <v>1100000</v>
      </c>
      <c r="S72">
        <v>1100000</v>
      </c>
      <c r="T72">
        <v>1100000</v>
      </c>
      <c r="U72">
        <v>1100000</v>
      </c>
      <c r="V72">
        <v>1100000</v>
      </c>
      <c r="W72">
        <v>1100000</v>
      </c>
      <c r="X72">
        <v>1100000</v>
      </c>
      <c r="Y72">
        <v>1100000</v>
      </c>
      <c r="Z72">
        <v>1100000</v>
      </c>
      <c r="AA72">
        <v>1100000</v>
      </c>
      <c r="AB72">
        <v>1100000</v>
      </c>
      <c r="AC72">
        <v>1100000</v>
      </c>
      <c r="AD72">
        <v>1100000</v>
      </c>
      <c r="AE72">
        <v>1100000</v>
      </c>
      <c r="AF72">
        <v>1100000</v>
      </c>
      <c r="AG72">
        <v>1100000</v>
      </c>
      <c r="AH72">
        <v>1100000</v>
      </c>
      <c r="AI72">
        <v>1100000</v>
      </c>
      <c r="AJ72">
        <v>1100000</v>
      </c>
      <c r="AK72">
        <v>1100000</v>
      </c>
      <c r="AL72">
        <v>1100000</v>
      </c>
      <c r="AM72">
        <v>1100000</v>
      </c>
      <c r="AN72">
        <v>1100000</v>
      </c>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t="s">
        <v>498</v>
      </c>
      <c r="B73">
        <v>1100000</v>
      </c>
      <c r="C73">
        <v>1100000</v>
      </c>
      <c r="D73">
        <v>1100000</v>
      </c>
      <c r="E73">
        <v>1100000</v>
      </c>
      <c r="F73">
        <v>1100000</v>
      </c>
      <c r="G73">
        <v>1100000</v>
      </c>
      <c r="H73">
        <v>1100000</v>
      </c>
      <c r="I73">
        <v>1100000</v>
      </c>
      <c r="J73">
        <v>1100000</v>
      </c>
      <c r="K73">
        <v>1100000</v>
      </c>
      <c r="L73">
        <v>1100000</v>
      </c>
      <c r="M73">
        <v>1100000</v>
      </c>
      <c r="N73">
        <v>1100000</v>
      </c>
      <c r="O73">
        <v>1100000</v>
      </c>
      <c r="P73">
        <v>1100000</v>
      </c>
      <c r="Q73">
        <v>1100000</v>
      </c>
      <c r="R73">
        <v>1100000</v>
      </c>
      <c r="S73">
        <v>1100000</v>
      </c>
      <c r="T73">
        <v>1100000</v>
      </c>
      <c r="U73">
        <v>1100000</v>
      </c>
      <c r="V73">
        <v>1100000</v>
      </c>
      <c r="W73">
        <v>1100000</v>
      </c>
      <c r="X73">
        <v>1100000</v>
      </c>
      <c r="Y73">
        <v>1100000</v>
      </c>
      <c r="Z73">
        <v>1100000</v>
      </c>
      <c r="AA73">
        <v>1100000</v>
      </c>
      <c r="AB73">
        <v>1100000</v>
      </c>
      <c r="AC73">
        <v>1100000</v>
      </c>
      <c r="AD73">
        <v>1100000</v>
      </c>
      <c r="AE73">
        <v>1100000</v>
      </c>
      <c r="AF73">
        <v>1100000</v>
      </c>
      <c r="AG73">
        <v>1100000</v>
      </c>
      <c r="AH73">
        <v>1100000</v>
      </c>
      <c r="AI73">
        <v>1100000</v>
      </c>
      <c r="AJ73">
        <v>1100000</v>
      </c>
      <c r="AK73">
        <v>1100000</v>
      </c>
      <c r="AL73">
        <v>1100000</v>
      </c>
      <c r="AM73">
        <v>1100000</v>
      </c>
      <c r="AN73">
        <v>1100000</v>
      </c>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t="s">
        <v>499</v>
      </c>
      <c r="B74">
        <v>1100000</v>
      </c>
      <c r="C74">
        <v>1100000</v>
      </c>
      <c r="D74">
        <v>1100000</v>
      </c>
      <c r="E74">
        <v>1100000</v>
      </c>
      <c r="F74">
        <v>1100000</v>
      </c>
      <c r="G74">
        <v>1100000</v>
      </c>
      <c r="H74">
        <v>1100000</v>
      </c>
      <c r="I74">
        <v>1100000</v>
      </c>
      <c r="J74">
        <v>1100000</v>
      </c>
      <c r="K74">
        <v>1100000</v>
      </c>
      <c r="L74">
        <v>1100000</v>
      </c>
      <c r="M74">
        <v>1100000</v>
      </c>
      <c r="N74">
        <v>1100000</v>
      </c>
      <c r="O74">
        <v>1100000</v>
      </c>
      <c r="P74">
        <v>1100000</v>
      </c>
      <c r="Q74">
        <v>1100000</v>
      </c>
      <c r="R74">
        <v>1100000</v>
      </c>
      <c r="S74">
        <v>1100000</v>
      </c>
      <c r="T74">
        <v>1100000</v>
      </c>
      <c r="U74">
        <v>1100000</v>
      </c>
      <c r="V74">
        <v>1100000</v>
      </c>
      <c r="W74">
        <v>1100000</v>
      </c>
      <c r="X74">
        <v>1100000</v>
      </c>
      <c r="Y74">
        <v>1100000</v>
      </c>
      <c r="Z74">
        <v>1100000</v>
      </c>
      <c r="AA74">
        <v>1100000</v>
      </c>
      <c r="AB74">
        <v>1100000</v>
      </c>
      <c r="AC74">
        <v>1100000</v>
      </c>
      <c r="AD74">
        <v>1100000</v>
      </c>
      <c r="AE74">
        <v>1100000</v>
      </c>
      <c r="AF74">
        <v>1100000</v>
      </c>
      <c r="AG74">
        <v>1100000</v>
      </c>
      <c r="AH74">
        <v>1100000</v>
      </c>
      <c r="AI74">
        <v>1100000</v>
      </c>
      <c r="AJ74">
        <v>1100000</v>
      </c>
      <c r="AK74">
        <v>1100000</v>
      </c>
      <c r="AL74">
        <v>1100000</v>
      </c>
      <c r="AM74">
        <v>880000</v>
      </c>
      <c r="AN74">
        <v>880000</v>
      </c>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t="s">
        <v>500</v>
      </c>
      <c r="B75">
        <v>1100000</v>
      </c>
      <c r="C75">
        <v>1100000</v>
      </c>
      <c r="D75">
        <v>1100000</v>
      </c>
      <c r="E75">
        <v>1100000</v>
      </c>
      <c r="F75">
        <v>1100000</v>
      </c>
      <c r="G75">
        <v>1100000</v>
      </c>
      <c r="H75">
        <v>1100000</v>
      </c>
      <c r="I75">
        <v>1100000</v>
      </c>
      <c r="J75">
        <v>1100000</v>
      </c>
      <c r="K75">
        <v>1100000</v>
      </c>
      <c r="L75">
        <v>1100000</v>
      </c>
      <c r="M75">
        <v>1100000</v>
      </c>
      <c r="N75">
        <v>1100000</v>
      </c>
      <c r="O75">
        <v>1100000</v>
      </c>
      <c r="P75">
        <v>1100000</v>
      </c>
      <c r="Q75">
        <v>1100000</v>
      </c>
      <c r="R75">
        <v>1100000</v>
      </c>
      <c r="S75">
        <v>1100000</v>
      </c>
      <c r="T75">
        <v>1100000</v>
      </c>
      <c r="U75">
        <v>1100000</v>
      </c>
      <c r="V75">
        <v>1100000</v>
      </c>
      <c r="W75">
        <v>1100000</v>
      </c>
      <c r="X75">
        <v>1100000</v>
      </c>
      <c r="Y75">
        <v>1100000</v>
      </c>
      <c r="Z75">
        <v>1100000</v>
      </c>
      <c r="AA75">
        <v>1100000</v>
      </c>
      <c r="AB75">
        <v>1100000</v>
      </c>
      <c r="AC75">
        <v>1100000</v>
      </c>
      <c r="AD75">
        <v>1100000</v>
      </c>
      <c r="AE75">
        <v>1100000</v>
      </c>
      <c r="AF75">
        <v>1100000</v>
      </c>
      <c r="AG75">
        <v>1100000</v>
      </c>
      <c r="AH75">
        <v>1100000</v>
      </c>
      <c r="AI75">
        <v>1100000</v>
      </c>
      <c r="AJ75">
        <v>1100000</v>
      </c>
      <c r="AK75">
        <v>1100000</v>
      </c>
      <c r="AL75">
        <v>1100000</v>
      </c>
      <c r="AM75">
        <v>880000</v>
      </c>
      <c r="AN75">
        <v>880000</v>
      </c>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t="s">
        <v>501</v>
      </c>
      <c r="B76">
        <v>1146085</v>
      </c>
      <c r="C76">
        <v>1146085</v>
      </c>
      <c r="D76">
        <v>1146084.82</v>
      </c>
      <c r="E76">
        <v>1146085</v>
      </c>
      <c r="F76">
        <v>1146085</v>
      </c>
      <c r="G76">
        <v>1146085</v>
      </c>
      <c r="H76">
        <v>1146085</v>
      </c>
      <c r="I76">
        <v>1146085</v>
      </c>
      <c r="J76">
        <v>1146085</v>
      </c>
      <c r="K76">
        <v>1146085</v>
      </c>
      <c r="L76">
        <v>1146084.82</v>
      </c>
      <c r="M76">
        <v>1146085</v>
      </c>
      <c r="N76">
        <v>1146085</v>
      </c>
      <c r="O76">
        <v>1146085</v>
      </c>
      <c r="P76">
        <v>1146084.82</v>
      </c>
      <c r="Q76">
        <v>1146085</v>
      </c>
      <c r="R76">
        <v>1146085</v>
      </c>
      <c r="S76">
        <v>1146085</v>
      </c>
      <c r="T76">
        <v>1146084.82</v>
      </c>
      <c r="U76">
        <v>1146085</v>
      </c>
      <c r="V76">
        <v>1146085</v>
      </c>
      <c r="W76">
        <v>1146085</v>
      </c>
      <c r="X76">
        <v>1146084.82</v>
      </c>
      <c r="Y76">
        <v>1146085</v>
      </c>
      <c r="Z76">
        <v>1146085</v>
      </c>
      <c r="AA76">
        <v>1146085</v>
      </c>
      <c r="AB76">
        <v>1146084.82</v>
      </c>
      <c r="AC76">
        <v>1146085</v>
      </c>
      <c r="AD76">
        <v>1146085</v>
      </c>
      <c r="AE76">
        <v>1146085</v>
      </c>
      <c r="AF76">
        <v>1146084.82</v>
      </c>
      <c r="AG76">
        <v>1146085</v>
      </c>
      <c r="AH76">
        <v>1146085</v>
      </c>
      <c r="AI76">
        <v>1146085</v>
      </c>
      <c r="AJ76">
        <v>1146085</v>
      </c>
      <c r="AK76">
        <v>1146085</v>
      </c>
      <c r="AL76">
        <v>1146085</v>
      </c>
      <c r="AM76">
        <v>13200</v>
      </c>
      <c r="AN76">
        <v>13200</v>
      </c>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t="s">
        <v>502</v>
      </c>
      <c r="B77">
        <v>1146085</v>
      </c>
      <c r="C77">
        <v>1146085</v>
      </c>
      <c r="D77">
        <v>1146084.82</v>
      </c>
      <c r="E77">
        <v>1146085</v>
      </c>
      <c r="F77">
        <v>1146085</v>
      </c>
      <c r="G77">
        <v>1146085</v>
      </c>
      <c r="H77">
        <v>1146085</v>
      </c>
      <c r="I77">
        <v>1146085</v>
      </c>
      <c r="J77">
        <v>1146085</v>
      </c>
      <c r="K77">
        <v>1146085</v>
      </c>
      <c r="L77">
        <v>1146084.82</v>
      </c>
      <c r="M77">
        <v>1146085</v>
      </c>
      <c r="N77">
        <v>1146085</v>
      </c>
      <c r="O77">
        <v>1146085</v>
      </c>
      <c r="P77">
        <v>1146084.82</v>
      </c>
      <c r="Q77">
        <v>1146085</v>
      </c>
      <c r="R77">
        <v>1146085</v>
      </c>
      <c r="S77">
        <v>1146085</v>
      </c>
      <c r="T77">
        <v>1146084.82</v>
      </c>
      <c r="U77">
        <v>1146085</v>
      </c>
      <c r="V77">
        <v>1146085</v>
      </c>
      <c r="W77">
        <v>1146085</v>
      </c>
      <c r="X77">
        <v>1146084.82</v>
      </c>
      <c r="Y77">
        <v>1146085</v>
      </c>
      <c r="Z77">
        <v>1146085</v>
      </c>
      <c r="AA77">
        <v>1146085</v>
      </c>
      <c r="AB77">
        <v>1146084.82</v>
      </c>
      <c r="AC77">
        <v>1146085</v>
      </c>
      <c r="AD77">
        <v>1146085</v>
      </c>
      <c r="AE77">
        <v>1146085</v>
      </c>
      <c r="AF77">
        <v>1146084.82</v>
      </c>
      <c r="AG77">
        <v>1146085</v>
      </c>
      <c r="AH77">
        <v>1146085</v>
      </c>
      <c r="AI77">
        <v>1146085</v>
      </c>
      <c r="AJ77">
        <v>1146085</v>
      </c>
      <c r="AK77">
        <v>1146085</v>
      </c>
      <c r="AL77">
        <v>1146085</v>
      </c>
      <c r="AM77">
        <v>13200</v>
      </c>
      <c r="AN77">
        <v>13200</v>
      </c>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t="s">
        <v>504</v>
      </c>
      <c r="B78">
        <v>5687489</v>
      </c>
      <c r="C78">
        <v>6679253</v>
      </c>
      <c r="D78">
        <v>5322854.87</v>
      </c>
      <c r="E78">
        <v>3510186</v>
      </c>
      <c r="F78">
        <v>2276442</v>
      </c>
      <c r="G78">
        <v>2030173</v>
      </c>
      <c r="H78">
        <v>1778388</v>
      </c>
      <c r="I78">
        <v>1524795</v>
      </c>
      <c r="J78">
        <v>1463083</v>
      </c>
      <c r="K78">
        <v>1638256</v>
      </c>
      <c r="L78">
        <v>1456339.34</v>
      </c>
      <c r="M78">
        <v>1337858</v>
      </c>
      <c r="N78">
        <v>1289071</v>
      </c>
      <c r="O78">
        <v>1496255</v>
      </c>
      <c r="P78">
        <v>1316951.3600000001</v>
      </c>
      <c r="Q78">
        <v>1224061</v>
      </c>
      <c r="R78">
        <v>1293237</v>
      </c>
      <c r="S78">
        <v>1247277</v>
      </c>
      <c r="T78">
        <v>1053796.3700000001</v>
      </c>
      <c r="U78">
        <v>1060135</v>
      </c>
      <c r="V78">
        <v>1023954</v>
      </c>
      <c r="W78">
        <v>1037212</v>
      </c>
      <c r="X78">
        <v>884351.03</v>
      </c>
      <c r="Y78">
        <v>887936</v>
      </c>
      <c r="Z78">
        <v>859687</v>
      </c>
      <c r="AA78">
        <v>875797</v>
      </c>
      <c r="AB78">
        <v>718922.18</v>
      </c>
      <c r="AC78">
        <v>708408</v>
      </c>
      <c r="AD78">
        <v>719230</v>
      </c>
      <c r="AE78">
        <v>687438</v>
      </c>
      <c r="AF78">
        <v>554172.65</v>
      </c>
      <c r="AG78">
        <v>552398</v>
      </c>
      <c r="AH78">
        <v>534872</v>
      </c>
      <c r="AI78">
        <v>516129</v>
      </c>
      <c r="AJ78">
        <v>392553</v>
      </c>
      <c r="AK78">
        <v>384134</v>
      </c>
      <c r="AL78">
        <v>356564</v>
      </c>
      <c r="AM78">
        <v>266423</v>
      </c>
      <c r="AN78">
        <v>229601.9</v>
      </c>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505</v>
      </c>
      <c r="B79">
        <v>110000</v>
      </c>
      <c r="C79">
        <v>110000</v>
      </c>
      <c r="D79">
        <v>110000</v>
      </c>
      <c r="E79">
        <v>110000</v>
      </c>
      <c r="F79">
        <v>110000</v>
      </c>
      <c r="G79">
        <v>110000</v>
      </c>
      <c r="H79">
        <v>110000</v>
      </c>
      <c r="I79">
        <v>110000</v>
      </c>
      <c r="J79">
        <v>110000</v>
      </c>
      <c r="K79">
        <v>110000</v>
      </c>
      <c r="L79">
        <v>110000</v>
      </c>
      <c r="M79">
        <v>110000</v>
      </c>
      <c r="N79">
        <v>110000</v>
      </c>
      <c r="O79">
        <v>110000</v>
      </c>
      <c r="P79">
        <v>110000</v>
      </c>
      <c r="Q79">
        <v>110000</v>
      </c>
      <c r="R79">
        <v>110000</v>
      </c>
      <c r="S79">
        <v>110000</v>
      </c>
      <c r="T79">
        <v>110000</v>
      </c>
      <c r="U79">
        <v>110000</v>
      </c>
      <c r="V79">
        <v>110000</v>
      </c>
      <c r="W79">
        <v>110000</v>
      </c>
      <c r="X79">
        <v>110000</v>
      </c>
      <c r="Y79">
        <v>110000</v>
      </c>
      <c r="Z79">
        <v>110000</v>
      </c>
      <c r="AA79">
        <v>110000</v>
      </c>
      <c r="AB79">
        <v>110000</v>
      </c>
      <c r="AC79">
        <v>110000</v>
      </c>
      <c r="AD79">
        <v>110000</v>
      </c>
      <c r="AE79">
        <v>110000</v>
      </c>
      <c r="AF79">
        <v>110000</v>
      </c>
      <c r="AG79">
        <v>98350</v>
      </c>
      <c r="AH79">
        <v>98350</v>
      </c>
      <c r="AI79">
        <v>98350</v>
      </c>
      <c r="AJ79">
        <v>98350</v>
      </c>
      <c r="AK79">
        <v>78250</v>
      </c>
      <c r="AL79">
        <v>78250</v>
      </c>
      <c r="AM79">
        <v>266423</v>
      </c>
      <c r="AN79">
        <v>78250</v>
      </c>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t="s">
        <v>506</v>
      </c>
      <c r="B80">
        <v>110000</v>
      </c>
      <c r="C80">
        <v>110000</v>
      </c>
      <c r="D80">
        <v>110000</v>
      </c>
      <c r="E80">
        <v>110000</v>
      </c>
      <c r="F80">
        <v>110000</v>
      </c>
      <c r="G80">
        <v>110000</v>
      </c>
      <c r="H80">
        <v>110000</v>
      </c>
      <c r="I80">
        <v>110000</v>
      </c>
      <c r="J80">
        <v>110000</v>
      </c>
      <c r="K80">
        <v>110000</v>
      </c>
      <c r="L80">
        <v>110000</v>
      </c>
      <c r="M80">
        <v>110000</v>
      </c>
      <c r="N80">
        <v>110000</v>
      </c>
      <c r="O80">
        <v>110000</v>
      </c>
      <c r="P80">
        <v>110000</v>
      </c>
      <c r="Q80">
        <v>110000</v>
      </c>
      <c r="R80">
        <v>110000</v>
      </c>
      <c r="S80">
        <v>110000</v>
      </c>
      <c r="T80">
        <v>110000</v>
      </c>
      <c r="U80">
        <v>110000</v>
      </c>
      <c r="V80">
        <v>110000</v>
      </c>
      <c r="W80">
        <v>110000</v>
      </c>
      <c r="X80">
        <v>110000</v>
      </c>
      <c r="Y80">
        <v>110000</v>
      </c>
      <c r="Z80">
        <v>110000</v>
      </c>
      <c r="AA80">
        <v>110000</v>
      </c>
      <c r="AB80">
        <v>110000</v>
      </c>
      <c r="AC80">
        <v>110000</v>
      </c>
      <c r="AD80">
        <v>110000</v>
      </c>
      <c r="AE80">
        <v>110000</v>
      </c>
      <c r="AF80">
        <v>110000</v>
      </c>
      <c r="AG80">
        <v>98350</v>
      </c>
      <c r="AH80">
        <v>98350</v>
      </c>
      <c r="AI80">
        <v>98350</v>
      </c>
      <c r="AJ80">
        <v>98350</v>
      </c>
      <c r="AK80">
        <v>78250</v>
      </c>
      <c r="AL80">
        <v>78250</v>
      </c>
      <c r="AM80">
        <v>78250</v>
      </c>
      <c r="AN80">
        <v>78250</v>
      </c>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t="s">
        <v>2335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188173</v>
      </c>
      <c r="AN81">
        <v>0</v>
      </c>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t="s">
        <v>329</v>
      </c>
      <c r="B82">
        <v>5577489</v>
      </c>
      <c r="C82">
        <v>6569253</v>
      </c>
      <c r="D82">
        <v>5212854.87</v>
      </c>
      <c r="E82">
        <v>3400186</v>
      </c>
      <c r="F82">
        <v>2166442</v>
      </c>
      <c r="G82">
        <v>1920173</v>
      </c>
      <c r="H82">
        <v>1668388</v>
      </c>
      <c r="I82">
        <v>1414795</v>
      </c>
      <c r="J82">
        <v>1353083</v>
      </c>
      <c r="K82">
        <v>1528256</v>
      </c>
      <c r="L82">
        <v>1346339.34</v>
      </c>
      <c r="M82">
        <v>1227858</v>
      </c>
      <c r="N82">
        <v>1179071</v>
      </c>
      <c r="O82">
        <v>1386255</v>
      </c>
      <c r="P82">
        <v>1206951.3600000001</v>
      </c>
      <c r="Q82">
        <v>1114061</v>
      </c>
      <c r="R82">
        <v>1183237</v>
      </c>
      <c r="S82">
        <v>1137277</v>
      </c>
      <c r="T82">
        <v>943796.37</v>
      </c>
      <c r="U82">
        <v>950135</v>
      </c>
      <c r="V82">
        <v>913954</v>
      </c>
      <c r="W82">
        <v>927212</v>
      </c>
      <c r="X82">
        <v>774351.03</v>
      </c>
      <c r="Y82">
        <v>777936</v>
      </c>
      <c r="Z82">
        <v>749687</v>
      </c>
      <c r="AA82">
        <v>765797</v>
      </c>
      <c r="AB82">
        <v>608922.18000000005</v>
      </c>
      <c r="AC82">
        <v>598408</v>
      </c>
      <c r="AD82">
        <v>609230</v>
      </c>
      <c r="AE82">
        <v>577438</v>
      </c>
      <c r="AF82">
        <v>444172.65</v>
      </c>
      <c r="AG82">
        <v>454048</v>
      </c>
      <c r="AH82">
        <v>436522</v>
      </c>
      <c r="AI82">
        <v>417779</v>
      </c>
      <c r="AJ82">
        <v>294203</v>
      </c>
      <c r="AK82">
        <v>305884</v>
      </c>
      <c r="AL82">
        <v>278314</v>
      </c>
      <c r="AM82">
        <v>0</v>
      </c>
      <c r="AN82">
        <v>151351.9</v>
      </c>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t="s">
        <v>507</v>
      </c>
      <c r="B83">
        <v>0</v>
      </c>
      <c r="C83">
        <v>0</v>
      </c>
      <c r="D83">
        <v>0</v>
      </c>
      <c r="E83">
        <v>0</v>
      </c>
      <c r="F83">
        <v>0</v>
      </c>
      <c r="G83">
        <v>0</v>
      </c>
      <c r="H83">
        <v>0</v>
      </c>
      <c r="I83">
        <v>0</v>
      </c>
      <c r="J83">
        <v>0</v>
      </c>
      <c r="K83">
        <v>0</v>
      </c>
      <c r="L83">
        <v>48</v>
      </c>
      <c r="M83">
        <v>52</v>
      </c>
      <c r="N83">
        <v>-19</v>
      </c>
      <c r="O83">
        <v>-83</v>
      </c>
      <c r="P83">
        <v>-70.400000000000006</v>
      </c>
      <c r="Q83">
        <v>-167</v>
      </c>
      <c r="R83">
        <v>-74</v>
      </c>
      <c r="S83">
        <v>-71</v>
      </c>
      <c r="T83">
        <v>-44.8</v>
      </c>
      <c r="U83">
        <v>-35</v>
      </c>
      <c r="V83">
        <v>-48</v>
      </c>
      <c r="W83">
        <v>-32</v>
      </c>
      <c r="X83">
        <v>-67.2</v>
      </c>
      <c r="Y83">
        <v>80</v>
      </c>
      <c r="Z83">
        <v>92</v>
      </c>
      <c r="AA83">
        <v>-20</v>
      </c>
      <c r="AB83">
        <v>0</v>
      </c>
      <c r="AC83">
        <v>0</v>
      </c>
      <c r="AD83">
        <v>0</v>
      </c>
      <c r="AE83">
        <v>0</v>
      </c>
      <c r="AF83">
        <v>0</v>
      </c>
      <c r="AG83">
        <v>0</v>
      </c>
      <c r="AH83">
        <v>0</v>
      </c>
      <c r="AI83">
        <v>0</v>
      </c>
      <c r="AJ83">
        <v>0</v>
      </c>
      <c r="AK83">
        <v>0</v>
      </c>
      <c r="AL83">
        <v>0</v>
      </c>
      <c r="AM83">
        <v>0</v>
      </c>
      <c r="AN83">
        <v>0</v>
      </c>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t="s">
        <v>508</v>
      </c>
      <c r="B84">
        <v>0</v>
      </c>
      <c r="C84">
        <v>0</v>
      </c>
      <c r="D84">
        <v>0</v>
      </c>
      <c r="E84">
        <v>0</v>
      </c>
      <c r="F84">
        <v>0</v>
      </c>
      <c r="G84">
        <v>0</v>
      </c>
      <c r="H84">
        <v>0</v>
      </c>
      <c r="I84">
        <v>0</v>
      </c>
      <c r="J84">
        <v>0</v>
      </c>
      <c r="K84">
        <v>0</v>
      </c>
      <c r="L84">
        <v>0</v>
      </c>
      <c r="M84">
        <v>0</v>
      </c>
      <c r="N84">
        <v>-19</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t="s">
        <v>510</v>
      </c>
      <c r="B85">
        <v>0</v>
      </c>
      <c r="C85">
        <v>0</v>
      </c>
      <c r="D85">
        <v>0</v>
      </c>
      <c r="E85">
        <v>0</v>
      </c>
      <c r="F85">
        <v>0</v>
      </c>
      <c r="G85">
        <v>0</v>
      </c>
      <c r="H85">
        <v>0</v>
      </c>
      <c r="I85">
        <v>0</v>
      </c>
      <c r="J85">
        <v>0</v>
      </c>
      <c r="K85">
        <v>0</v>
      </c>
      <c r="L85">
        <v>0</v>
      </c>
      <c r="M85">
        <v>0</v>
      </c>
      <c r="N85">
        <v>-19</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t="s">
        <v>513</v>
      </c>
      <c r="B86">
        <v>0</v>
      </c>
      <c r="C86">
        <v>0</v>
      </c>
      <c r="D86">
        <v>0</v>
      </c>
      <c r="E86">
        <v>0</v>
      </c>
      <c r="F86">
        <v>0</v>
      </c>
      <c r="G86">
        <v>0</v>
      </c>
      <c r="H86">
        <v>0</v>
      </c>
      <c r="I86">
        <v>0</v>
      </c>
      <c r="J86">
        <v>0</v>
      </c>
      <c r="K86">
        <v>0</v>
      </c>
      <c r="L86">
        <v>48</v>
      </c>
      <c r="M86">
        <v>52</v>
      </c>
      <c r="N86">
        <v>0</v>
      </c>
      <c r="O86">
        <v>-83</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t="s">
        <v>330</v>
      </c>
      <c r="B87">
        <v>7933574</v>
      </c>
      <c r="C87">
        <v>8925338</v>
      </c>
      <c r="D87">
        <v>7568939.6799999997</v>
      </c>
      <c r="E87">
        <v>5756271</v>
      </c>
      <c r="F87">
        <v>4522527</v>
      </c>
      <c r="G87">
        <v>4276258</v>
      </c>
      <c r="H87">
        <v>4024473</v>
      </c>
      <c r="I87">
        <v>3770880</v>
      </c>
      <c r="J87">
        <v>3709168</v>
      </c>
      <c r="K87">
        <v>3884341</v>
      </c>
      <c r="L87">
        <v>3702472.16</v>
      </c>
      <c r="M87">
        <v>3583995</v>
      </c>
      <c r="N87">
        <v>3535137</v>
      </c>
      <c r="O87">
        <v>3742257</v>
      </c>
      <c r="P87">
        <v>3562965.78</v>
      </c>
      <c r="Q87">
        <v>3469979</v>
      </c>
      <c r="R87">
        <v>3539248</v>
      </c>
      <c r="S87">
        <v>3493291</v>
      </c>
      <c r="T87">
        <v>3299836.38</v>
      </c>
      <c r="U87">
        <v>3306185</v>
      </c>
      <c r="V87">
        <v>3269991</v>
      </c>
      <c r="W87">
        <v>3283265</v>
      </c>
      <c r="X87">
        <v>3130368.64</v>
      </c>
      <c r="Y87">
        <v>3134101</v>
      </c>
      <c r="Z87">
        <v>3105864</v>
      </c>
      <c r="AA87">
        <v>3121862</v>
      </c>
      <c r="AB87">
        <v>2965007</v>
      </c>
      <c r="AC87">
        <v>2954493</v>
      </c>
      <c r="AD87">
        <v>2965315</v>
      </c>
      <c r="AE87">
        <v>2933523</v>
      </c>
      <c r="AF87">
        <v>2800257.47</v>
      </c>
      <c r="AG87">
        <v>2798483</v>
      </c>
      <c r="AH87">
        <v>2780957</v>
      </c>
      <c r="AI87">
        <v>2762214</v>
      </c>
      <c r="AJ87">
        <v>2638638</v>
      </c>
      <c r="AK87">
        <v>2630219</v>
      </c>
      <c r="AL87">
        <v>2602649</v>
      </c>
      <c r="AM87">
        <v>1159623</v>
      </c>
      <c r="AN87">
        <v>1122801.8999999999</v>
      </c>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t="s">
        <v>514</v>
      </c>
      <c r="B88">
        <v>329971</v>
      </c>
      <c r="C88">
        <v>303484</v>
      </c>
      <c r="D88">
        <v>272024.40999999997</v>
      </c>
      <c r="E88">
        <v>221024</v>
      </c>
      <c r="F88">
        <v>205722</v>
      </c>
      <c r="G88">
        <v>166391</v>
      </c>
      <c r="H88">
        <v>168708</v>
      </c>
      <c r="I88">
        <v>169648</v>
      </c>
      <c r="J88">
        <v>173770</v>
      </c>
      <c r="K88">
        <v>184470</v>
      </c>
      <c r="L88">
        <v>192965.68</v>
      </c>
      <c r="M88">
        <v>148412</v>
      </c>
      <c r="N88">
        <v>156360</v>
      </c>
      <c r="O88">
        <v>168193</v>
      </c>
      <c r="P88">
        <v>180464.61</v>
      </c>
      <c r="Q88">
        <v>192335</v>
      </c>
      <c r="R88">
        <v>197665</v>
      </c>
      <c r="S88">
        <v>198950</v>
      </c>
      <c r="T88">
        <v>172869.67</v>
      </c>
      <c r="U88">
        <v>172735</v>
      </c>
      <c r="V88">
        <v>146067</v>
      </c>
      <c r="W88">
        <v>119447</v>
      </c>
      <c r="X88">
        <v>93151.79</v>
      </c>
      <c r="Y88">
        <v>92863</v>
      </c>
      <c r="Z88">
        <v>39602</v>
      </c>
      <c r="AA88">
        <v>39502</v>
      </c>
      <c r="AB88">
        <v>4039.84</v>
      </c>
      <c r="AC88">
        <v>4011</v>
      </c>
      <c r="AD88">
        <v>4008</v>
      </c>
      <c r="AE88">
        <v>4042</v>
      </c>
      <c r="AF88">
        <v>4074.05</v>
      </c>
      <c r="AG88">
        <v>4160</v>
      </c>
      <c r="AH88">
        <v>922</v>
      </c>
      <c r="AI88">
        <v>900</v>
      </c>
      <c r="AJ88">
        <v>0</v>
      </c>
      <c r="AK88">
        <v>0</v>
      </c>
      <c r="AL88">
        <v>0</v>
      </c>
      <c r="AM88">
        <v>0</v>
      </c>
      <c r="AN88">
        <v>0</v>
      </c>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t="s">
        <v>515</v>
      </c>
      <c r="B89">
        <v>8263545</v>
      </c>
      <c r="C89">
        <v>9228822</v>
      </c>
      <c r="D89">
        <v>7840964.0999999996</v>
      </c>
      <c r="E89">
        <v>5977295</v>
      </c>
      <c r="F89">
        <v>4728249</v>
      </c>
      <c r="G89">
        <v>4442649</v>
      </c>
      <c r="H89">
        <v>4193181</v>
      </c>
      <c r="I89">
        <v>3940528</v>
      </c>
      <c r="J89">
        <v>3882938</v>
      </c>
      <c r="K89">
        <v>4068811</v>
      </c>
      <c r="L89">
        <v>3895437.84</v>
      </c>
      <c r="M89">
        <v>3732407</v>
      </c>
      <c r="N89">
        <v>3691497</v>
      </c>
      <c r="O89">
        <v>3910450</v>
      </c>
      <c r="P89">
        <v>3743430.39</v>
      </c>
      <c r="Q89">
        <v>3662314</v>
      </c>
      <c r="R89">
        <v>3736913</v>
      </c>
      <c r="S89">
        <v>3692241</v>
      </c>
      <c r="T89">
        <v>3472706.05</v>
      </c>
      <c r="U89">
        <v>3478920</v>
      </c>
      <c r="V89">
        <v>3416058</v>
      </c>
      <c r="W89">
        <v>3402712</v>
      </c>
      <c r="X89">
        <v>3223520.44</v>
      </c>
      <c r="Y89">
        <v>3226964</v>
      </c>
      <c r="Z89">
        <v>3145466</v>
      </c>
      <c r="AA89">
        <v>3161364</v>
      </c>
      <c r="AB89">
        <v>2969046.83</v>
      </c>
      <c r="AC89">
        <v>2958504</v>
      </c>
      <c r="AD89">
        <v>2969323</v>
      </c>
      <c r="AE89">
        <v>2937565</v>
      </c>
      <c r="AF89">
        <v>2804331.52</v>
      </c>
      <c r="AG89">
        <v>2802643</v>
      </c>
      <c r="AH89">
        <v>2781879</v>
      </c>
      <c r="AI89">
        <v>2763114</v>
      </c>
      <c r="AJ89">
        <v>2638638</v>
      </c>
      <c r="AK89">
        <v>2630219</v>
      </c>
      <c r="AL89">
        <v>2602649</v>
      </c>
      <c r="AM89">
        <v>1159623</v>
      </c>
      <c r="AN89">
        <v>1122801.8999999999</v>
      </c>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t="s">
        <v>516</v>
      </c>
      <c r="B90">
        <v>10645986</v>
      </c>
      <c r="C90">
        <v>12346647</v>
      </c>
      <c r="D90">
        <v>10549687.25</v>
      </c>
      <c r="E90">
        <v>10013570</v>
      </c>
      <c r="F90">
        <v>7350303</v>
      </c>
      <c r="G90">
        <v>6263382</v>
      </c>
      <c r="H90">
        <v>6200787</v>
      </c>
      <c r="I90">
        <v>6398515</v>
      </c>
      <c r="J90">
        <v>6347785</v>
      </c>
      <c r="K90">
        <v>6422562</v>
      </c>
      <c r="L90">
        <v>6265689.8799999999</v>
      </c>
      <c r="M90">
        <v>6263207</v>
      </c>
      <c r="N90">
        <v>5929119</v>
      </c>
      <c r="O90">
        <v>5982525</v>
      </c>
      <c r="P90">
        <v>5708184.2599999998</v>
      </c>
      <c r="Q90">
        <v>5612853</v>
      </c>
      <c r="R90">
        <v>5433869</v>
      </c>
      <c r="S90">
        <v>5284353</v>
      </c>
      <c r="T90">
        <v>4951181.8499999996</v>
      </c>
      <c r="U90">
        <v>4937140</v>
      </c>
      <c r="V90">
        <v>4786246</v>
      </c>
      <c r="W90">
        <v>4641479</v>
      </c>
      <c r="X90">
        <v>4517881.43</v>
      </c>
      <c r="Y90">
        <v>4478069</v>
      </c>
      <c r="Z90">
        <v>4094915</v>
      </c>
      <c r="AA90">
        <v>3877117</v>
      </c>
      <c r="AB90">
        <v>3559608.65</v>
      </c>
      <c r="AC90">
        <v>3507832</v>
      </c>
      <c r="AD90">
        <v>3485127</v>
      </c>
      <c r="AE90">
        <v>3408829</v>
      </c>
      <c r="AF90">
        <v>3265671.95</v>
      </c>
      <c r="AG90">
        <v>3287508</v>
      </c>
      <c r="AH90">
        <v>3190178</v>
      </c>
      <c r="AI90">
        <v>3248116</v>
      </c>
      <c r="AJ90">
        <v>2994479</v>
      </c>
      <c r="AK90">
        <v>3030443</v>
      </c>
      <c r="AL90">
        <v>3008285</v>
      </c>
      <c r="AM90">
        <v>1676386</v>
      </c>
      <c r="AN90">
        <v>1546070.71</v>
      </c>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t="s">
        <v>632</v>
      </c>
      <c r="B91" t="s">
        <v>2080</v>
      </c>
      <c r="C91" t="s">
        <v>819</v>
      </c>
      <c r="D91" t="s">
        <v>820</v>
      </c>
      <c r="E91" t="s">
        <v>821</v>
      </c>
      <c r="F91" t="s">
        <v>730</v>
      </c>
      <c r="G91" t="s">
        <v>633</v>
      </c>
      <c r="H91" t="s">
        <v>634</v>
      </c>
      <c r="I91" t="s">
        <v>635</v>
      </c>
      <c r="J91" t="s">
        <v>636</v>
      </c>
      <c r="K91" t="s">
        <v>637</v>
      </c>
      <c r="L91" t="s">
        <v>638</v>
      </c>
      <c r="M91" t="s">
        <v>639</v>
      </c>
      <c r="N91" t="s">
        <v>640</v>
      </c>
      <c r="O91" t="s">
        <v>641</v>
      </c>
      <c r="P91" t="s">
        <v>642</v>
      </c>
      <c r="Q91" t="s">
        <v>643</v>
      </c>
      <c r="R91" t="s">
        <v>644</v>
      </c>
      <c r="S91" t="s">
        <v>645</v>
      </c>
      <c r="T91" t="s">
        <v>646</v>
      </c>
      <c r="U91" t="s">
        <v>647</v>
      </c>
      <c r="V91" t="s">
        <v>648</v>
      </c>
      <c r="W91" t="s">
        <v>649</v>
      </c>
      <c r="X91" t="s">
        <v>650</v>
      </c>
      <c r="Y91" t="s">
        <v>651</v>
      </c>
      <c r="Z91" t="s">
        <v>652</v>
      </c>
      <c r="AA91" t="s">
        <v>653</v>
      </c>
      <c r="AB91" t="s">
        <v>654</v>
      </c>
      <c r="AC91" t="s">
        <v>655</v>
      </c>
      <c r="AD91" t="s">
        <v>656</v>
      </c>
      <c r="AE91" t="s">
        <v>657</v>
      </c>
      <c r="AF91" t="s">
        <v>658</v>
      </c>
      <c r="AG91" t="s">
        <v>659</v>
      </c>
      <c r="AH91" t="s">
        <v>660</v>
      </c>
      <c r="AI91" t="s">
        <v>661</v>
      </c>
      <c r="AJ91" t="s">
        <v>662</v>
      </c>
      <c r="AK91" t="s">
        <v>663</v>
      </c>
      <c r="AL91" t="s">
        <v>664</v>
      </c>
      <c r="AM91" t="s">
        <v>665</v>
      </c>
      <c r="AN91" t="s">
        <v>666</v>
      </c>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t="s">
        <v>686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t="s">
        <v>822</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t="s">
        <v>688</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321</v>
      </c>
      <c r="B119" s="131">
        <f>IFERROR(INDEX(B$3:B$117,MATCH($A$119,$A$3:$A$117,0),1),0)</f>
        <v>21000</v>
      </c>
      <c r="C119" s="131">
        <f t="shared" ref="C119:BK119" si="0">IFERROR(INDEX(C$3:C$117,MATCH($A$119,$A$3:$A$117,0),1),0)</f>
        <v>21000</v>
      </c>
      <c r="D119" s="131">
        <f t="shared" si="0"/>
        <v>34000</v>
      </c>
      <c r="E119" s="131">
        <f t="shared" si="0"/>
        <v>721500</v>
      </c>
      <c r="F119" s="131">
        <f t="shared" si="0"/>
        <v>731500</v>
      </c>
      <c r="G119" s="131">
        <f t="shared" si="0"/>
        <v>358500</v>
      </c>
      <c r="H119" s="131">
        <f t="shared" si="0"/>
        <v>570000</v>
      </c>
      <c r="I119" s="131">
        <f t="shared" si="0"/>
        <v>1020000</v>
      </c>
      <c r="J119" s="131">
        <f t="shared" si="0"/>
        <v>1050000</v>
      </c>
      <c r="K119" s="131">
        <f t="shared" si="0"/>
        <v>820000</v>
      </c>
      <c r="L119" s="131">
        <f t="shared" si="0"/>
        <v>820000</v>
      </c>
      <c r="M119" s="131">
        <f t="shared" si="0"/>
        <v>886700</v>
      </c>
      <c r="N119" s="131">
        <f t="shared" si="0"/>
        <v>680000</v>
      </c>
      <c r="O119" s="131">
        <f t="shared" si="0"/>
        <v>530000</v>
      </c>
      <c r="P119" s="131">
        <f t="shared" si="0"/>
        <v>530000</v>
      </c>
      <c r="Q119" s="131">
        <f t="shared" si="0"/>
        <v>550000</v>
      </c>
      <c r="R119" s="131">
        <f t="shared" si="0"/>
        <v>430000</v>
      </c>
      <c r="S119" s="131">
        <f t="shared" si="0"/>
        <v>380000</v>
      </c>
      <c r="T119" s="131">
        <f t="shared" si="0"/>
        <v>380000</v>
      </c>
      <c r="U119" s="131">
        <f t="shared" si="0"/>
        <v>530000</v>
      </c>
      <c r="V119" s="131">
        <f t="shared" si="0"/>
        <v>533000</v>
      </c>
      <c r="W119" s="131">
        <f t="shared" si="0"/>
        <v>452000</v>
      </c>
      <c r="X119" s="131">
        <f t="shared" si="0"/>
        <v>637000</v>
      </c>
      <c r="Y119" s="131">
        <f t="shared" si="0"/>
        <v>570000</v>
      </c>
      <c r="Z119" s="131">
        <f t="shared" si="0"/>
        <v>300000</v>
      </c>
      <c r="AA119" s="131">
        <f t="shared" si="0"/>
        <v>80440</v>
      </c>
      <c r="AB119" s="131">
        <f t="shared" si="0"/>
        <v>52000</v>
      </c>
      <c r="AC119" s="131">
        <f t="shared" si="0"/>
        <v>60000</v>
      </c>
      <c r="AD119" s="131">
        <f t="shared" si="0"/>
        <v>42000</v>
      </c>
      <c r="AE119" s="131">
        <f t="shared" si="0"/>
        <v>11000</v>
      </c>
      <c r="AF119" s="131">
        <f t="shared" si="0"/>
        <v>30000</v>
      </c>
      <c r="AG119" s="131">
        <f t="shared" si="0"/>
        <v>40000</v>
      </c>
      <c r="AH119" s="131">
        <f t="shared" si="0"/>
        <v>0</v>
      </c>
      <c r="AI119" s="131">
        <f t="shared" si="0"/>
        <v>48000</v>
      </c>
      <c r="AJ119" s="131">
        <f t="shared" si="0"/>
        <v>0</v>
      </c>
      <c r="AK119" s="131">
        <f t="shared" si="0"/>
        <v>0</v>
      </c>
      <c r="AL119" s="131">
        <f t="shared" si="0"/>
        <v>35232</v>
      </c>
      <c r="AM119" s="131">
        <f t="shared" si="0"/>
        <v>76830</v>
      </c>
      <c r="AN119" s="131">
        <f t="shared" si="0"/>
        <v>82103.25</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10700</v>
      </c>
      <c r="AM120" s="131">
        <f t="shared" si="1"/>
        <v>10700</v>
      </c>
      <c r="AN120" s="131">
        <f t="shared" si="1"/>
        <v>10700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324</v>
      </c>
      <c r="B121" s="131">
        <f>IFERROR(INDEX(B$3:B$117,MATCH($A$121,$A$3:$A$117,0),1),0)</f>
        <v>64997</v>
      </c>
      <c r="C121" s="131">
        <f t="shared" ref="C121:BK121" si="2">IFERROR(INDEX(C$3:C$117,MATCH($A$121,$A$3:$A$117,0),1),0)</f>
        <v>66843</v>
      </c>
      <c r="D121" s="131">
        <f t="shared" si="2"/>
        <v>97057.57</v>
      </c>
      <c r="E121" s="131">
        <f t="shared" si="2"/>
        <v>113117</v>
      </c>
      <c r="F121" s="131">
        <f t="shared" si="2"/>
        <v>120788</v>
      </c>
      <c r="G121" s="131">
        <f t="shared" si="2"/>
        <v>129700</v>
      </c>
      <c r="H121" s="131">
        <f t="shared" si="2"/>
        <v>136200</v>
      </c>
      <c r="I121" s="131">
        <f t="shared" si="2"/>
        <v>139320</v>
      </c>
      <c r="J121" s="131">
        <f t="shared" si="2"/>
        <v>136200</v>
      </c>
      <c r="K121" s="131">
        <f t="shared" si="2"/>
        <v>136200</v>
      </c>
      <c r="L121" s="131">
        <f t="shared" si="2"/>
        <v>136200</v>
      </c>
      <c r="M121" s="131">
        <f t="shared" si="2"/>
        <v>126840</v>
      </c>
      <c r="N121" s="131">
        <f t="shared" si="2"/>
        <v>117480</v>
      </c>
      <c r="O121" s="131">
        <f t="shared" si="2"/>
        <v>108120</v>
      </c>
      <c r="P121" s="131">
        <f t="shared" si="2"/>
        <v>98760</v>
      </c>
      <c r="Q121" s="131">
        <f t="shared" si="2"/>
        <v>96160</v>
      </c>
      <c r="R121" s="131">
        <f t="shared" si="2"/>
        <v>88360</v>
      </c>
      <c r="S121" s="131">
        <f t="shared" si="2"/>
        <v>80560</v>
      </c>
      <c r="T121" s="131">
        <f t="shared" si="2"/>
        <v>69630</v>
      </c>
      <c r="U121" s="131">
        <f t="shared" si="2"/>
        <v>30000</v>
      </c>
      <c r="V121" s="131">
        <f t="shared" si="2"/>
        <v>22500</v>
      </c>
      <c r="W121" s="131">
        <f t="shared" si="2"/>
        <v>15000</v>
      </c>
      <c r="X121" s="131">
        <f t="shared" si="2"/>
        <v>7975</v>
      </c>
      <c r="Y121" s="131">
        <f t="shared" si="2"/>
        <v>725</v>
      </c>
      <c r="Z121" s="131">
        <f t="shared" si="2"/>
        <v>1100</v>
      </c>
      <c r="AA121" s="131">
        <f t="shared" si="2"/>
        <v>1475</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326</v>
      </c>
      <c r="B122" s="131">
        <f>IFERROR(INDEX(B$3:B$117,MATCH($A$122,$A3:$A$117,0),1),0)</f>
        <v>269734</v>
      </c>
      <c r="C122" s="131">
        <f>IFERROR(INDEX(C$3:C$117,MATCH($A$122,$A3:$A$117,0),1),0)</f>
        <v>294932</v>
      </c>
      <c r="D122" s="131">
        <f>IFERROR(INDEX(D$3:D$117,MATCH($A$122,$A3:$A$117,0),1),0)</f>
        <v>313488.58</v>
      </c>
      <c r="E122" s="131">
        <f>IFERROR(INDEX(E$3:E$117,MATCH($A$122,$A3:$A$117,0),1),0)</f>
        <v>342207</v>
      </c>
      <c r="F122" s="131">
        <f>IFERROR(INDEX(F$3:F$117,MATCH($A$122,$A3:$A$117,0),1),0)</f>
        <v>357797</v>
      </c>
      <c r="G122" s="131">
        <f>IFERROR(INDEX(G$3:G$117,MATCH($A$122,$A3:$A$117,0),1),0)</f>
        <v>379780</v>
      </c>
      <c r="H122" s="131">
        <f>IFERROR(INDEX(H$3:H$117,MATCH($A$122,$A3:$A$117,0),1),0)</f>
        <v>407330</v>
      </c>
      <c r="I122" s="131">
        <f>IFERROR(INDEX(I$3:I$117,MATCH($A$122,$A3:$A$117,0),1),0)</f>
        <v>441380</v>
      </c>
      <c r="J122" s="131">
        <f>IFERROR(INDEX(J$3:J$117,MATCH($A$122,$A3:$A$117,0),1),0)</f>
        <v>475430</v>
      </c>
      <c r="K122" s="131">
        <f>IFERROR(INDEX(K$3:K$117,MATCH($A$122,$A3:$A$117,0),1),0)</f>
        <v>509480</v>
      </c>
      <c r="L122" s="131">
        <f>IFERROR(INDEX(L$3:L$117,MATCH($A$122,$A3:$A$117,0),1),0)</f>
        <v>540410</v>
      </c>
      <c r="M122" s="131">
        <f>IFERROR(INDEX(M$3:M$117,MATCH($A$122,$A3:$A$117,0),1),0)</f>
        <v>574460</v>
      </c>
      <c r="N122" s="131">
        <f>IFERROR(INDEX(N$3:N$117,MATCH($A$122,$A3:$A$117,0),1),0)</f>
        <v>608510</v>
      </c>
      <c r="O122" s="131">
        <f>IFERROR(INDEX(O$3:O$117,MATCH($A$122,$A3:$A$117,0),1),0)</f>
        <v>642560</v>
      </c>
      <c r="P122" s="131">
        <f>IFERROR(INDEX(P$3:P$117,MATCH($A$122,$A3:$A$117,0),1),0)</f>
        <v>583390</v>
      </c>
      <c r="Q122" s="131">
        <f>IFERROR(INDEX(Q$3:Q$117,MATCH($A$122,$A3:$A$117,0),1),0)</f>
        <v>560980</v>
      </c>
      <c r="R122" s="131">
        <f>IFERROR(INDEX(R$3:R$117,MATCH($A$122,$A3:$A$117,0),1),0)</f>
        <v>502237</v>
      </c>
      <c r="S122" s="131">
        <f>IFERROR(INDEX(S$3:S$117,MATCH($A$122,$A3:$A$117,0),1),0)</f>
        <v>444460</v>
      </c>
      <c r="T122" s="131">
        <f>IFERROR(INDEX(T$3:T$117,MATCH($A$122,$A3:$A$117,0),1),0)</f>
        <v>402690</v>
      </c>
      <c r="U122" s="131">
        <f>IFERROR(INDEX(U$3:U$117,MATCH($A$122,$A3:$A$117,0),1),0)</f>
        <v>244610</v>
      </c>
      <c r="V122" s="131">
        <f>IFERROR(INDEX(V$3:V$117,MATCH($A$122,$A3:$A$117,0),1),0)</f>
        <v>239054</v>
      </c>
      <c r="W122" s="131">
        <f>IFERROR(INDEX(W$3:W$117,MATCH($A$122,$A3:$A$117,0),1),0)</f>
        <v>214499</v>
      </c>
      <c r="X122" s="131">
        <f>IFERROR(INDEX(X$3:X$117,MATCH($A$122,$A3:$A$117,0),1),0)</f>
        <v>156502</v>
      </c>
      <c r="Y122" s="131">
        <f>IFERROR(INDEX(Y$3:Y$117,MATCH($A$122,$A3:$A$117,0),1),0)</f>
        <v>91299</v>
      </c>
      <c r="Z122" s="131">
        <f>IFERROR(INDEX(Z$3:Z$117,MATCH($A$122,$A3:$A$117,0),1),0)</f>
        <v>69403</v>
      </c>
      <c r="AA122" s="131">
        <f>IFERROR(INDEX(AA$3:AA$117,MATCH($A$122,$A3:$A$117,0),1),0)</f>
        <v>42189</v>
      </c>
      <c r="AB122" s="131">
        <f>IFERROR(INDEX(AB$3:AB$117,MATCH($A$122,$A3:$A$117,0),1),0)</f>
        <v>26347</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85997</v>
      </c>
      <c r="C123" s="80">
        <f t="shared" ref="C123:BB123" si="3">C119+C120+C121</f>
        <v>87843</v>
      </c>
      <c r="D123" s="80">
        <f t="shared" si="3"/>
        <v>131057.57</v>
      </c>
      <c r="E123" s="80">
        <f t="shared" si="3"/>
        <v>834617</v>
      </c>
      <c r="F123" s="80">
        <f t="shared" si="3"/>
        <v>852288</v>
      </c>
      <c r="G123" s="80">
        <f t="shared" si="3"/>
        <v>488200</v>
      </c>
      <c r="H123" s="80">
        <f t="shared" si="3"/>
        <v>706200</v>
      </c>
      <c r="I123" s="80">
        <f t="shared" si="3"/>
        <v>1159320</v>
      </c>
      <c r="J123" s="80">
        <f t="shared" si="3"/>
        <v>1186200</v>
      </c>
      <c r="K123" s="80">
        <f t="shared" si="3"/>
        <v>956200</v>
      </c>
      <c r="L123" s="80">
        <f t="shared" si="3"/>
        <v>956200</v>
      </c>
      <c r="M123" s="80">
        <f t="shared" si="3"/>
        <v>1013540</v>
      </c>
      <c r="N123" s="80">
        <f t="shared" si="3"/>
        <v>797480</v>
      </c>
      <c r="O123" s="80">
        <f t="shared" si="3"/>
        <v>638120</v>
      </c>
      <c r="P123" s="80">
        <f t="shared" si="3"/>
        <v>628760</v>
      </c>
      <c r="Q123" s="80">
        <f t="shared" si="3"/>
        <v>646160</v>
      </c>
      <c r="R123" s="80">
        <f t="shared" si="3"/>
        <v>518360</v>
      </c>
      <c r="S123" s="80">
        <f t="shared" si="3"/>
        <v>460560</v>
      </c>
      <c r="T123" s="80">
        <f t="shared" si="3"/>
        <v>449630</v>
      </c>
      <c r="U123" s="80">
        <f t="shared" si="3"/>
        <v>560000</v>
      </c>
      <c r="V123" s="80">
        <f t="shared" si="3"/>
        <v>555500</v>
      </c>
      <c r="W123" s="80">
        <f t="shared" si="3"/>
        <v>467000</v>
      </c>
      <c r="X123" s="80">
        <f t="shared" si="3"/>
        <v>644975</v>
      </c>
      <c r="Y123" s="80">
        <f t="shared" si="3"/>
        <v>570725</v>
      </c>
      <c r="Z123" s="80">
        <f t="shared" si="3"/>
        <v>301100</v>
      </c>
      <c r="AA123" s="80">
        <f t="shared" si="3"/>
        <v>81915</v>
      </c>
      <c r="AB123" s="80">
        <f t="shared" si="3"/>
        <v>52000</v>
      </c>
      <c r="AC123" s="80">
        <f t="shared" si="3"/>
        <v>60000</v>
      </c>
      <c r="AD123" s="80">
        <f t="shared" si="3"/>
        <v>42000</v>
      </c>
      <c r="AE123" s="80">
        <f t="shared" si="3"/>
        <v>11000</v>
      </c>
      <c r="AF123" s="80">
        <f t="shared" si="3"/>
        <v>30000</v>
      </c>
      <c r="AG123" s="80">
        <f t="shared" si="3"/>
        <v>40000</v>
      </c>
      <c r="AH123" s="80">
        <f t="shared" si="3"/>
        <v>0</v>
      </c>
      <c r="AI123" s="80">
        <f t="shared" si="3"/>
        <v>48000</v>
      </c>
      <c r="AJ123" s="80">
        <f t="shared" si="3"/>
        <v>0</v>
      </c>
      <c r="AK123" s="80">
        <f t="shared" si="3"/>
        <v>0</v>
      </c>
      <c r="AL123" s="80">
        <f t="shared" si="3"/>
        <v>45932</v>
      </c>
      <c r="AM123" s="80">
        <f t="shared" si="3"/>
        <v>87530</v>
      </c>
      <c r="AN123" s="80">
        <f t="shared" si="3"/>
        <v>92803.25</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269734</v>
      </c>
      <c r="C124" s="80">
        <f t="shared" ref="C124:BK124" si="5">C122</f>
        <v>294932</v>
      </c>
      <c r="D124" s="80">
        <f t="shared" si="5"/>
        <v>313488.58</v>
      </c>
      <c r="E124" s="80">
        <f t="shared" si="5"/>
        <v>342207</v>
      </c>
      <c r="F124" s="80">
        <f t="shared" si="5"/>
        <v>357797</v>
      </c>
      <c r="G124" s="80">
        <f t="shared" si="5"/>
        <v>379780</v>
      </c>
      <c r="H124" s="80">
        <f t="shared" si="5"/>
        <v>407330</v>
      </c>
      <c r="I124" s="80">
        <f t="shared" si="5"/>
        <v>441380</v>
      </c>
      <c r="J124" s="80">
        <f t="shared" si="5"/>
        <v>475430</v>
      </c>
      <c r="K124" s="80">
        <f t="shared" si="5"/>
        <v>509480</v>
      </c>
      <c r="L124" s="80">
        <f t="shared" si="5"/>
        <v>540410</v>
      </c>
      <c r="M124" s="80">
        <f t="shared" si="5"/>
        <v>574460</v>
      </c>
      <c r="N124" s="80">
        <f t="shared" si="5"/>
        <v>608510</v>
      </c>
      <c r="O124" s="80">
        <f t="shared" si="5"/>
        <v>642560</v>
      </c>
      <c r="P124" s="80">
        <f t="shared" si="5"/>
        <v>583390</v>
      </c>
      <c r="Q124" s="80">
        <f t="shared" si="5"/>
        <v>560980</v>
      </c>
      <c r="R124" s="80">
        <f t="shared" si="5"/>
        <v>502237</v>
      </c>
      <c r="S124" s="80">
        <f t="shared" si="5"/>
        <v>444460</v>
      </c>
      <c r="T124" s="80">
        <f t="shared" si="5"/>
        <v>402690</v>
      </c>
      <c r="U124" s="80">
        <f t="shared" si="5"/>
        <v>244610</v>
      </c>
      <c r="V124" s="80">
        <f t="shared" si="5"/>
        <v>239054</v>
      </c>
      <c r="W124" s="80">
        <f t="shared" si="5"/>
        <v>214499</v>
      </c>
      <c r="X124" s="80">
        <f t="shared" si="5"/>
        <v>156502</v>
      </c>
      <c r="Y124" s="80">
        <f t="shared" si="5"/>
        <v>91299</v>
      </c>
      <c r="Z124" s="80">
        <f t="shared" si="5"/>
        <v>69403</v>
      </c>
      <c r="AA124" s="80">
        <f t="shared" si="5"/>
        <v>42189</v>
      </c>
      <c r="AB124" s="80">
        <f t="shared" si="5"/>
        <v>26347</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355731</v>
      </c>
      <c r="C125" s="82">
        <f t="shared" ref="C125:BK125" si="6">SUM(C123:C124)</f>
        <v>382775</v>
      </c>
      <c r="D125" s="82">
        <f t="shared" si="6"/>
        <v>444546.15</v>
      </c>
      <c r="E125" s="82">
        <f t="shared" si="6"/>
        <v>1176824</v>
      </c>
      <c r="F125" s="82">
        <f t="shared" si="6"/>
        <v>1210085</v>
      </c>
      <c r="G125" s="82">
        <f t="shared" si="6"/>
        <v>867980</v>
      </c>
      <c r="H125" s="82">
        <f t="shared" si="6"/>
        <v>1113530</v>
      </c>
      <c r="I125" s="82">
        <f t="shared" si="6"/>
        <v>1600700</v>
      </c>
      <c r="J125" s="82">
        <f t="shared" si="6"/>
        <v>1661630</v>
      </c>
      <c r="K125" s="82">
        <f t="shared" si="6"/>
        <v>1465680</v>
      </c>
      <c r="L125" s="82">
        <f t="shared" si="6"/>
        <v>1496610</v>
      </c>
      <c r="M125" s="82">
        <f t="shared" si="6"/>
        <v>1588000</v>
      </c>
      <c r="N125" s="82">
        <f t="shared" si="6"/>
        <v>1405990</v>
      </c>
      <c r="O125" s="82">
        <f t="shared" si="6"/>
        <v>1280680</v>
      </c>
      <c r="P125" s="82">
        <f t="shared" si="6"/>
        <v>1212150</v>
      </c>
      <c r="Q125" s="82">
        <f t="shared" si="6"/>
        <v>1207140</v>
      </c>
      <c r="R125" s="82">
        <f t="shared" si="6"/>
        <v>1020597</v>
      </c>
      <c r="S125" s="82">
        <f t="shared" si="6"/>
        <v>905020</v>
      </c>
      <c r="T125" s="82">
        <f t="shared" si="6"/>
        <v>852320</v>
      </c>
      <c r="U125" s="82">
        <f t="shared" si="6"/>
        <v>804610</v>
      </c>
      <c r="V125" s="82">
        <f t="shared" si="6"/>
        <v>794554</v>
      </c>
      <c r="W125" s="82">
        <f t="shared" si="6"/>
        <v>681499</v>
      </c>
      <c r="X125" s="82">
        <f t="shared" si="6"/>
        <v>801477</v>
      </c>
      <c r="Y125" s="82">
        <f t="shared" si="6"/>
        <v>662024</v>
      </c>
      <c r="Z125" s="82">
        <f t="shared" si="6"/>
        <v>370503</v>
      </c>
      <c r="AA125" s="82">
        <f t="shared" si="6"/>
        <v>124104</v>
      </c>
      <c r="AB125" s="82">
        <f t="shared" si="6"/>
        <v>78347</v>
      </c>
      <c r="AC125" s="82">
        <f t="shared" si="6"/>
        <v>60000</v>
      </c>
      <c r="AD125" s="82">
        <f t="shared" si="6"/>
        <v>42000</v>
      </c>
      <c r="AE125" s="82">
        <f t="shared" si="6"/>
        <v>11000</v>
      </c>
      <c r="AF125" s="82">
        <f t="shared" si="6"/>
        <v>30000</v>
      </c>
      <c r="AG125" s="82">
        <f t="shared" si="6"/>
        <v>40000</v>
      </c>
      <c r="AH125" s="82">
        <f t="shared" si="6"/>
        <v>0</v>
      </c>
      <c r="AI125" s="82">
        <f t="shared" si="6"/>
        <v>48000</v>
      </c>
      <c r="AJ125" s="82">
        <f t="shared" si="6"/>
        <v>0</v>
      </c>
      <c r="AK125" s="82">
        <f t="shared" si="6"/>
        <v>0</v>
      </c>
      <c r="AL125" s="82">
        <f t="shared" si="6"/>
        <v>45932</v>
      </c>
      <c r="AM125" s="82">
        <f t="shared" si="6"/>
        <v>87530</v>
      </c>
      <c r="AN125" s="82">
        <f t="shared" si="6"/>
        <v>92803.25</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t="s">
        <v>6</v>
      </c>
      <c r="B128" t="s">
        <v>2072</v>
      </c>
      <c r="C128" t="s">
        <v>814</v>
      </c>
      <c r="D128" t="s">
        <v>823</v>
      </c>
      <c r="E128" t="s">
        <v>816</v>
      </c>
      <c r="F128" t="s">
        <v>729</v>
      </c>
      <c r="G128" t="s">
        <v>395</v>
      </c>
      <c r="H128" t="s">
        <v>517</v>
      </c>
      <c r="I128" t="s">
        <v>397</v>
      </c>
      <c r="J128" t="s">
        <v>398</v>
      </c>
      <c r="K128" t="s">
        <v>399</v>
      </c>
      <c r="L128" t="s">
        <v>518</v>
      </c>
      <c r="M128" t="s">
        <v>401</v>
      </c>
      <c r="N128" t="s">
        <v>402</v>
      </c>
      <c r="O128" t="s">
        <v>403</v>
      </c>
      <c r="P128" t="s">
        <v>519</v>
      </c>
      <c r="Q128" t="s">
        <v>405</v>
      </c>
      <c r="R128" t="s">
        <v>406</v>
      </c>
      <c r="S128" t="s">
        <v>407</v>
      </c>
      <c r="T128" t="s">
        <v>520</v>
      </c>
      <c r="U128" t="s">
        <v>409</v>
      </c>
      <c r="V128" t="s">
        <v>410</v>
      </c>
      <c r="W128" t="s">
        <v>411</v>
      </c>
      <c r="X128" t="s">
        <v>521</v>
      </c>
      <c r="Y128" t="s">
        <v>413</v>
      </c>
      <c r="Z128" t="s">
        <v>414</v>
      </c>
      <c r="AA128" t="s">
        <v>415</v>
      </c>
      <c r="AB128" t="s">
        <v>522</v>
      </c>
      <c r="AC128" t="s">
        <v>417</v>
      </c>
      <c r="AD128" t="s">
        <v>418</v>
      </c>
      <c r="AE128" t="s">
        <v>419</v>
      </c>
      <c r="AF128" t="s">
        <v>523</v>
      </c>
      <c r="AG128" t="s">
        <v>421</v>
      </c>
      <c r="AH128" t="s">
        <v>422</v>
      </c>
      <c r="AI128" t="s">
        <v>423</v>
      </c>
      <c r="AJ128" t="s">
        <v>524</v>
      </c>
      <c r="AK128" t="s">
        <v>425</v>
      </c>
      <c r="AL128" t="s">
        <v>426</v>
      </c>
      <c r="AM128" t="s">
        <v>427</v>
      </c>
      <c r="AN128" t="s">
        <v>525</v>
      </c>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530</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531</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348</v>
      </c>
      <c r="B131">
        <v>2784491</v>
      </c>
      <c r="C131">
        <v>3571384</v>
      </c>
      <c r="D131">
        <v>3865873.21</v>
      </c>
      <c r="E131">
        <v>4390493</v>
      </c>
      <c r="F131">
        <v>2071014</v>
      </c>
      <c r="G131">
        <v>1414787</v>
      </c>
      <c r="H131">
        <v>1510535</v>
      </c>
      <c r="I131">
        <v>1459541</v>
      </c>
      <c r="J131">
        <v>1145531</v>
      </c>
      <c r="K131">
        <v>1317231</v>
      </c>
      <c r="L131">
        <v>1328085.51</v>
      </c>
      <c r="M131">
        <v>1430618</v>
      </c>
      <c r="N131">
        <v>1178555</v>
      </c>
      <c r="O131">
        <v>1228356</v>
      </c>
      <c r="P131">
        <v>1139093.83</v>
      </c>
      <c r="Q131">
        <v>1148723</v>
      </c>
      <c r="R131">
        <v>1039453</v>
      </c>
      <c r="S131">
        <v>1079717</v>
      </c>
      <c r="T131">
        <v>1016420.38</v>
      </c>
      <c r="U131">
        <v>1032421</v>
      </c>
      <c r="V131">
        <v>890351</v>
      </c>
      <c r="W131">
        <v>936599</v>
      </c>
      <c r="X131">
        <v>912488.68</v>
      </c>
      <c r="Y131">
        <v>962591</v>
      </c>
      <c r="Z131">
        <v>875587</v>
      </c>
      <c r="AA131">
        <v>886105</v>
      </c>
      <c r="AB131">
        <v>852920.92</v>
      </c>
      <c r="AC131">
        <v>804643</v>
      </c>
      <c r="AD131">
        <v>765317</v>
      </c>
      <c r="AE131">
        <v>732037</v>
      </c>
      <c r="AF131">
        <v>700550.69</v>
      </c>
      <c r="AG131">
        <v>689138</v>
      </c>
      <c r="AH131">
        <v>644101</v>
      </c>
      <c r="AI131">
        <v>637906</v>
      </c>
      <c r="AJ131">
        <v>588503</v>
      </c>
      <c r="AK131">
        <v>607774</v>
      </c>
      <c r="AL131">
        <v>521020</v>
      </c>
      <c r="AM131">
        <v>504192</v>
      </c>
      <c r="AN131">
        <v>465787.91</v>
      </c>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532</v>
      </c>
      <c r="B132">
        <v>2784491</v>
      </c>
      <c r="C132">
        <v>3571384</v>
      </c>
      <c r="D132">
        <v>3865873.21</v>
      </c>
      <c r="E132">
        <v>4390493</v>
      </c>
      <c r="F132">
        <v>2071014</v>
      </c>
      <c r="G132">
        <v>1414787</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703</v>
      </c>
      <c r="B133">
        <v>0</v>
      </c>
      <c r="C133">
        <v>0</v>
      </c>
      <c r="D133">
        <v>0</v>
      </c>
      <c r="E133">
        <v>0</v>
      </c>
      <c r="F133">
        <v>0</v>
      </c>
      <c r="G133">
        <v>0</v>
      </c>
      <c r="H133">
        <v>1510535</v>
      </c>
      <c r="I133">
        <v>1459541</v>
      </c>
      <c r="J133">
        <v>1145531</v>
      </c>
      <c r="K133">
        <v>1317231</v>
      </c>
      <c r="L133">
        <v>1328085.51</v>
      </c>
      <c r="M133">
        <v>1430618</v>
      </c>
      <c r="N133">
        <v>1178555</v>
      </c>
      <c r="O133">
        <v>1228356</v>
      </c>
      <c r="P133">
        <v>1139093.83</v>
      </c>
      <c r="Q133">
        <v>1148723</v>
      </c>
      <c r="R133">
        <v>1039453</v>
      </c>
      <c r="S133">
        <v>1079717</v>
      </c>
      <c r="T133">
        <v>1016420.38</v>
      </c>
      <c r="U133">
        <v>1032421</v>
      </c>
      <c r="V133">
        <v>890351</v>
      </c>
      <c r="W133">
        <v>936599</v>
      </c>
      <c r="X133">
        <v>912488.68</v>
      </c>
      <c r="Y133">
        <v>962591</v>
      </c>
      <c r="Z133">
        <v>875587</v>
      </c>
      <c r="AA133">
        <v>886105</v>
      </c>
      <c r="AB133">
        <v>852920.92</v>
      </c>
      <c r="AC133">
        <v>804643</v>
      </c>
      <c r="AD133">
        <v>765317</v>
      </c>
      <c r="AE133">
        <v>732037</v>
      </c>
      <c r="AF133">
        <v>700550.69</v>
      </c>
      <c r="AG133">
        <v>689138</v>
      </c>
      <c r="AH133">
        <v>644101</v>
      </c>
      <c r="AI133">
        <v>637906</v>
      </c>
      <c r="AJ133">
        <v>588503</v>
      </c>
      <c r="AK133">
        <v>607774</v>
      </c>
      <c r="AL133">
        <v>521020</v>
      </c>
      <c r="AM133">
        <v>504192</v>
      </c>
      <c r="AN133">
        <v>465787.91</v>
      </c>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349</v>
      </c>
      <c r="B134">
        <v>3332</v>
      </c>
      <c r="C134">
        <v>534</v>
      </c>
      <c r="D134">
        <v>1078.45</v>
      </c>
      <c r="E134">
        <v>90</v>
      </c>
      <c r="F134">
        <v>555</v>
      </c>
      <c r="G134">
        <v>178</v>
      </c>
      <c r="H134">
        <v>675</v>
      </c>
      <c r="I134">
        <v>302</v>
      </c>
      <c r="J134">
        <v>1132</v>
      </c>
      <c r="K134">
        <v>666</v>
      </c>
      <c r="L134">
        <v>1368.67</v>
      </c>
      <c r="M134">
        <v>270</v>
      </c>
      <c r="N134">
        <v>1176</v>
      </c>
      <c r="O134">
        <v>349</v>
      </c>
      <c r="P134">
        <v>1553.69</v>
      </c>
      <c r="Q134">
        <v>478</v>
      </c>
      <c r="R134">
        <v>1139</v>
      </c>
      <c r="S134">
        <v>320</v>
      </c>
      <c r="T134">
        <v>1188.42</v>
      </c>
      <c r="U134">
        <v>184</v>
      </c>
      <c r="V134">
        <v>883</v>
      </c>
      <c r="W134">
        <v>205</v>
      </c>
      <c r="X134">
        <v>1057.56</v>
      </c>
      <c r="Y134">
        <v>245</v>
      </c>
      <c r="Z134">
        <v>1196</v>
      </c>
      <c r="AA134">
        <v>468</v>
      </c>
      <c r="AB134">
        <v>1431.57</v>
      </c>
      <c r="AC134">
        <v>1440</v>
      </c>
      <c r="AD134">
        <v>2277</v>
      </c>
      <c r="AE134">
        <v>2296</v>
      </c>
      <c r="AF134">
        <v>3762.43</v>
      </c>
      <c r="AG134">
        <v>4169</v>
      </c>
      <c r="AH134">
        <v>5524</v>
      </c>
      <c r="AI134">
        <v>6387</v>
      </c>
      <c r="AJ134">
        <v>10163</v>
      </c>
      <c r="AK134">
        <v>6368</v>
      </c>
      <c r="AL134">
        <v>3937</v>
      </c>
      <c r="AM134">
        <v>0</v>
      </c>
      <c r="AN134">
        <v>0</v>
      </c>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350</v>
      </c>
      <c r="B135">
        <v>3332</v>
      </c>
      <c r="C135">
        <v>534</v>
      </c>
      <c r="D135">
        <v>1078.45</v>
      </c>
      <c r="E135">
        <v>90</v>
      </c>
      <c r="F135">
        <v>555</v>
      </c>
      <c r="G135">
        <v>178</v>
      </c>
      <c r="H135">
        <v>675</v>
      </c>
      <c r="I135">
        <v>302</v>
      </c>
      <c r="J135">
        <v>1132</v>
      </c>
      <c r="K135">
        <v>666</v>
      </c>
      <c r="L135">
        <v>1368.67</v>
      </c>
      <c r="M135">
        <v>270</v>
      </c>
      <c r="N135">
        <v>1176</v>
      </c>
      <c r="O135">
        <v>349</v>
      </c>
      <c r="P135">
        <v>1553.69</v>
      </c>
      <c r="Q135">
        <v>478</v>
      </c>
      <c r="R135">
        <v>1139</v>
      </c>
      <c r="S135">
        <v>320</v>
      </c>
      <c r="T135">
        <v>1188.42</v>
      </c>
      <c r="U135">
        <v>184</v>
      </c>
      <c r="V135">
        <v>883</v>
      </c>
      <c r="W135">
        <v>205</v>
      </c>
      <c r="X135">
        <v>1057.56</v>
      </c>
      <c r="Y135">
        <v>245</v>
      </c>
      <c r="Z135">
        <v>1196</v>
      </c>
      <c r="AA135">
        <v>468</v>
      </c>
      <c r="AB135">
        <v>1431.57</v>
      </c>
      <c r="AC135">
        <v>1440</v>
      </c>
      <c r="AD135">
        <v>2277</v>
      </c>
      <c r="AE135">
        <v>2296</v>
      </c>
      <c r="AF135">
        <v>3762.43</v>
      </c>
      <c r="AG135">
        <v>4169</v>
      </c>
      <c r="AH135">
        <v>5524</v>
      </c>
      <c r="AI135">
        <v>6387</v>
      </c>
      <c r="AJ135">
        <v>10163</v>
      </c>
      <c r="AK135">
        <v>6368</v>
      </c>
      <c r="AL135">
        <v>3937</v>
      </c>
      <c r="AM135">
        <v>0</v>
      </c>
      <c r="AN135">
        <v>0</v>
      </c>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311</v>
      </c>
      <c r="B136">
        <v>68100</v>
      </c>
      <c r="C136">
        <v>66887</v>
      </c>
      <c r="D136">
        <v>68677.13</v>
      </c>
      <c r="E136">
        <v>67361</v>
      </c>
      <c r="F136">
        <v>63997</v>
      </c>
      <c r="G136">
        <v>57252</v>
      </c>
      <c r="H136">
        <v>13429</v>
      </c>
      <c r="I136">
        <v>7269</v>
      </c>
      <c r="J136">
        <v>3765</v>
      </c>
      <c r="K136">
        <v>4402</v>
      </c>
      <c r="L136">
        <v>3943.15</v>
      </c>
      <c r="M136">
        <v>7233</v>
      </c>
      <c r="N136">
        <v>7235</v>
      </c>
      <c r="O136">
        <v>3680</v>
      </c>
      <c r="P136">
        <v>3108.41</v>
      </c>
      <c r="Q136">
        <v>6646</v>
      </c>
      <c r="R136">
        <v>6169</v>
      </c>
      <c r="S136">
        <v>4441</v>
      </c>
      <c r="T136">
        <v>3242.12</v>
      </c>
      <c r="U136">
        <v>5081</v>
      </c>
      <c r="V136">
        <v>6172</v>
      </c>
      <c r="W136">
        <v>3677</v>
      </c>
      <c r="X136">
        <v>3139.94</v>
      </c>
      <c r="Y136">
        <v>5745</v>
      </c>
      <c r="Z136">
        <v>5249</v>
      </c>
      <c r="AA136">
        <v>4010</v>
      </c>
      <c r="AB136">
        <v>2773.78</v>
      </c>
      <c r="AC136">
        <v>5115</v>
      </c>
      <c r="AD136">
        <v>5208</v>
      </c>
      <c r="AE136">
        <v>3369</v>
      </c>
      <c r="AF136">
        <v>3594.2</v>
      </c>
      <c r="AG136">
        <v>5198</v>
      </c>
      <c r="AH136">
        <v>5230</v>
      </c>
      <c r="AI136">
        <v>9219</v>
      </c>
      <c r="AJ136">
        <v>1140</v>
      </c>
      <c r="AK136">
        <v>3467</v>
      </c>
      <c r="AL136">
        <v>4788</v>
      </c>
      <c r="AM136">
        <v>3295</v>
      </c>
      <c r="AN136">
        <v>2811.14</v>
      </c>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351</v>
      </c>
      <c r="B137">
        <v>2855923</v>
      </c>
      <c r="C137">
        <v>3638805</v>
      </c>
      <c r="D137">
        <v>3935628.79</v>
      </c>
      <c r="E137">
        <v>4457944</v>
      </c>
      <c r="F137">
        <v>2135566</v>
      </c>
      <c r="G137">
        <v>1472217</v>
      </c>
      <c r="H137">
        <v>1524639</v>
      </c>
      <c r="I137">
        <v>1467112</v>
      </c>
      <c r="J137">
        <v>1150428</v>
      </c>
      <c r="K137">
        <v>1322299</v>
      </c>
      <c r="L137">
        <v>1333397.32</v>
      </c>
      <c r="M137">
        <v>1438121</v>
      </c>
      <c r="N137">
        <v>1186966</v>
      </c>
      <c r="O137">
        <v>1232385</v>
      </c>
      <c r="P137">
        <v>1143755.92</v>
      </c>
      <c r="Q137">
        <v>1155847</v>
      </c>
      <c r="R137">
        <v>1046761</v>
      </c>
      <c r="S137">
        <v>1084478</v>
      </c>
      <c r="T137">
        <v>1020850.91</v>
      </c>
      <c r="U137">
        <v>1037686</v>
      </c>
      <c r="V137">
        <v>897406</v>
      </c>
      <c r="W137">
        <v>940481</v>
      </c>
      <c r="X137">
        <v>916686.18</v>
      </c>
      <c r="Y137">
        <v>968581</v>
      </c>
      <c r="Z137">
        <v>882032</v>
      </c>
      <c r="AA137">
        <v>890583</v>
      </c>
      <c r="AB137">
        <v>857126.26</v>
      </c>
      <c r="AC137">
        <v>811198</v>
      </c>
      <c r="AD137">
        <v>772802</v>
      </c>
      <c r="AE137">
        <v>737702</v>
      </c>
      <c r="AF137">
        <v>707907.32</v>
      </c>
      <c r="AG137">
        <v>698505</v>
      </c>
      <c r="AH137">
        <v>654855</v>
      </c>
      <c r="AI137">
        <v>653512</v>
      </c>
      <c r="AJ137">
        <v>599806</v>
      </c>
      <c r="AK137">
        <v>617609</v>
      </c>
      <c r="AL137">
        <v>529745</v>
      </c>
      <c r="AM137">
        <v>507487</v>
      </c>
      <c r="AN137">
        <v>468599.05</v>
      </c>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534</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352</v>
      </c>
      <c r="B139">
        <v>1496982</v>
      </c>
      <c r="C139">
        <v>1702118</v>
      </c>
      <c r="D139">
        <v>1523043.44</v>
      </c>
      <c r="E139">
        <v>2158720</v>
      </c>
      <c r="F139">
        <v>1206095</v>
      </c>
      <c r="G139">
        <v>994627</v>
      </c>
      <c r="H139">
        <v>1000438</v>
      </c>
      <c r="I139">
        <v>939796</v>
      </c>
      <c r="J139">
        <v>813180</v>
      </c>
      <c r="K139">
        <v>931126</v>
      </c>
      <c r="L139">
        <v>974822.83</v>
      </c>
      <c r="M139">
        <v>935126</v>
      </c>
      <c r="N139">
        <v>866058</v>
      </c>
      <c r="O139">
        <v>853372</v>
      </c>
      <c r="P139">
        <v>819205.03</v>
      </c>
      <c r="Q139">
        <v>826024</v>
      </c>
      <c r="R139">
        <v>714863</v>
      </c>
      <c r="S139">
        <v>711940</v>
      </c>
      <c r="T139">
        <v>685925.3</v>
      </c>
      <c r="U139">
        <v>698674</v>
      </c>
      <c r="V139">
        <v>623916</v>
      </c>
      <c r="W139">
        <v>624588</v>
      </c>
      <c r="X139">
        <v>624207.94999999995</v>
      </c>
      <c r="Y139">
        <v>642693</v>
      </c>
      <c r="Z139">
        <v>619624</v>
      </c>
      <c r="AA139">
        <v>582020</v>
      </c>
      <c r="AB139">
        <v>559696.56999999995</v>
      </c>
      <c r="AC139">
        <v>550218</v>
      </c>
      <c r="AD139">
        <v>493771</v>
      </c>
      <c r="AE139">
        <v>478489</v>
      </c>
      <c r="AF139">
        <v>471853.94</v>
      </c>
      <c r="AG139">
        <v>451346</v>
      </c>
      <c r="AH139">
        <v>416653</v>
      </c>
      <c r="AI139">
        <v>416166</v>
      </c>
      <c r="AJ139">
        <v>386968</v>
      </c>
      <c r="AK139">
        <v>387480</v>
      </c>
      <c r="AL139">
        <v>347794</v>
      </c>
      <c r="AM139">
        <v>324195</v>
      </c>
      <c r="AN139">
        <v>299456.8</v>
      </c>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704</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416653</v>
      </c>
      <c r="AI140">
        <v>0</v>
      </c>
      <c r="AJ140">
        <v>0</v>
      </c>
      <c r="AK140">
        <v>0</v>
      </c>
      <c r="AL140">
        <v>0</v>
      </c>
      <c r="AM140">
        <v>0</v>
      </c>
      <c r="AN140">
        <v>0</v>
      </c>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2336</v>
      </c>
      <c r="B141">
        <v>1496982</v>
      </c>
      <c r="C141">
        <v>1702118</v>
      </c>
      <c r="D141">
        <v>1470621.36</v>
      </c>
      <c r="E141">
        <v>0</v>
      </c>
      <c r="F141">
        <v>0</v>
      </c>
      <c r="G141">
        <v>0</v>
      </c>
      <c r="H141">
        <v>1000438</v>
      </c>
      <c r="I141">
        <v>939796</v>
      </c>
      <c r="J141">
        <v>813180</v>
      </c>
      <c r="K141">
        <v>931126</v>
      </c>
      <c r="L141">
        <v>974822.83</v>
      </c>
      <c r="M141">
        <v>935126</v>
      </c>
      <c r="N141">
        <v>866058</v>
      </c>
      <c r="O141">
        <v>853372</v>
      </c>
      <c r="P141">
        <v>819205.03</v>
      </c>
      <c r="Q141">
        <v>826024</v>
      </c>
      <c r="R141">
        <v>714863</v>
      </c>
      <c r="S141">
        <v>711940</v>
      </c>
      <c r="T141">
        <v>685925.3</v>
      </c>
      <c r="U141">
        <v>698674</v>
      </c>
      <c r="V141">
        <v>623916</v>
      </c>
      <c r="W141">
        <v>624588</v>
      </c>
      <c r="X141">
        <v>624207.94999999995</v>
      </c>
      <c r="Y141">
        <v>642693</v>
      </c>
      <c r="Z141">
        <v>619624</v>
      </c>
      <c r="AA141">
        <v>582020</v>
      </c>
      <c r="AB141">
        <v>559696.56999999995</v>
      </c>
      <c r="AC141">
        <v>550218</v>
      </c>
      <c r="AD141">
        <v>493771</v>
      </c>
      <c r="AE141">
        <v>478489</v>
      </c>
      <c r="AF141">
        <v>471853.94</v>
      </c>
      <c r="AG141">
        <v>451346</v>
      </c>
      <c r="AH141">
        <v>0</v>
      </c>
      <c r="AI141">
        <v>416166</v>
      </c>
      <c r="AJ141">
        <v>386968</v>
      </c>
      <c r="AK141">
        <v>387480</v>
      </c>
      <c r="AL141">
        <v>347794</v>
      </c>
      <c r="AM141">
        <v>324195</v>
      </c>
      <c r="AN141">
        <v>299456.8</v>
      </c>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353</v>
      </c>
      <c r="B142">
        <v>223121</v>
      </c>
      <c r="C142">
        <v>204633</v>
      </c>
      <c r="D142">
        <v>117312.68</v>
      </c>
      <c r="E142">
        <v>338473</v>
      </c>
      <c r="F142">
        <v>205787</v>
      </c>
      <c r="G142">
        <v>159698</v>
      </c>
      <c r="H142">
        <v>206848</v>
      </c>
      <c r="I142">
        <v>171149</v>
      </c>
      <c r="J142">
        <v>141167</v>
      </c>
      <c r="K142">
        <v>154039</v>
      </c>
      <c r="L142">
        <v>186507.13</v>
      </c>
      <c r="M142">
        <v>166541</v>
      </c>
      <c r="N142">
        <v>164985</v>
      </c>
      <c r="O142">
        <v>154342</v>
      </c>
      <c r="P142">
        <v>184042.95</v>
      </c>
      <c r="Q142">
        <v>140834</v>
      </c>
      <c r="R142">
        <v>115738</v>
      </c>
      <c r="S142">
        <v>129451</v>
      </c>
      <c r="T142">
        <v>172998.62</v>
      </c>
      <c r="U142">
        <v>129068</v>
      </c>
      <c r="V142">
        <v>123947</v>
      </c>
      <c r="W142">
        <v>124836</v>
      </c>
      <c r="X142">
        <v>139587.87</v>
      </c>
      <c r="Y142">
        <v>121853</v>
      </c>
      <c r="Z142">
        <v>117897</v>
      </c>
      <c r="AA142">
        <v>114487</v>
      </c>
      <c r="AB142">
        <v>121747.52</v>
      </c>
      <c r="AC142">
        <v>109713</v>
      </c>
      <c r="AD142">
        <v>101921</v>
      </c>
      <c r="AE142">
        <v>92512</v>
      </c>
      <c r="AF142">
        <v>98296.62</v>
      </c>
      <c r="AG142">
        <v>87197</v>
      </c>
      <c r="AH142">
        <v>90096</v>
      </c>
      <c r="AI142">
        <v>83736</v>
      </c>
      <c r="AJ142">
        <v>77985</v>
      </c>
      <c r="AK142">
        <v>71239</v>
      </c>
      <c r="AL142">
        <v>68446</v>
      </c>
      <c r="AM142">
        <v>69577</v>
      </c>
      <c r="AN142">
        <v>59284.04</v>
      </c>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355</v>
      </c>
      <c r="B143">
        <v>223121</v>
      </c>
      <c r="C143">
        <v>204633</v>
      </c>
      <c r="D143">
        <v>117312.68</v>
      </c>
      <c r="E143">
        <v>338473</v>
      </c>
      <c r="F143">
        <v>205787</v>
      </c>
      <c r="G143">
        <v>159698</v>
      </c>
      <c r="H143">
        <v>206848</v>
      </c>
      <c r="I143">
        <v>171149</v>
      </c>
      <c r="J143">
        <v>141167</v>
      </c>
      <c r="K143">
        <v>154039</v>
      </c>
      <c r="L143">
        <v>186507.13</v>
      </c>
      <c r="M143">
        <v>166541</v>
      </c>
      <c r="N143">
        <v>164985</v>
      </c>
      <c r="O143">
        <v>154342</v>
      </c>
      <c r="P143">
        <v>184042.95</v>
      </c>
      <c r="Q143">
        <v>140834</v>
      </c>
      <c r="R143">
        <v>115738</v>
      </c>
      <c r="S143">
        <v>129451</v>
      </c>
      <c r="T143">
        <v>172998.62</v>
      </c>
      <c r="U143">
        <v>129068</v>
      </c>
      <c r="V143">
        <v>123947</v>
      </c>
      <c r="W143">
        <v>124836</v>
      </c>
      <c r="X143">
        <v>139587.87</v>
      </c>
      <c r="Y143">
        <v>121853</v>
      </c>
      <c r="Z143">
        <v>117897</v>
      </c>
      <c r="AA143">
        <v>114487</v>
      </c>
      <c r="AB143">
        <v>121747.52</v>
      </c>
      <c r="AC143">
        <v>109713</v>
      </c>
      <c r="AD143">
        <v>101921</v>
      </c>
      <c r="AE143">
        <v>92512</v>
      </c>
      <c r="AF143">
        <v>98296.62</v>
      </c>
      <c r="AG143">
        <v>87197</v>
      </c>
      <c r="AH143">
        <v>90096</v>
      </c>
      <c r="AI143">
        <v>83736</v>
      </c>
      <c r="AJ143">
        <v>77985</v>
      </c>
      <c r="AK143">
        <v>71239</v>
      </c>
      <c r="AL143">
        <v>68446</v>
      </c>
      <c r="AM143">
        <v>69577</v>
      </c>
      <c r="AN143">
        <v>59284.04</v>
      </c>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535</v>
      </c>
      <c r="B144">
        <v>1720103</v>
      </c>
      <c r="C144">
        <v>1906751</v>
      </c>
      <c r="D144">
        <v>1640356.12</v>
      </c>
      <c r="E144">
        <v>2497193</v>
      </c>
      <c r="F144">
        <v>1411882</v>
      </c>
      <c r="G144">
        <v>1154325</v>
      </c>
      <c r="H144">
        <v>1207286</v>
      </c>
      <c r="I144">
        <v>1110945</v>
      </c>
      <c r="J144">
        <v>954347</v>
      </c>
      <c r="K144">
        <v>1085165</v>
      </c>
      <c r="L144">
        <v>1161329.97</v>
      </c>
      <c r="M144">
        <v>1101667</v>
      </c>
      <c r="N144">
        <v>1031043</v>
      </c>
      <c r="O144">
        <v>1007714</v>
      </c>
      <c r="P144">
        <v>1003247.98</v>
      </c>
      <c r="Q144">
        <v>966858</v>
      </c>
      <c r="R144">
        <v>830601</v>
      </c>
      <c r="S144">
        <v>841391</v>
      </c>
      <c r="T144">
        <v>858923.92</v>
      </c>
      <c r="U144">
        <v>827742</v>
      </c>
      <c r="V144">
        <v>747863</v>
      </c>
      <c r="W144">
        <v>749424</v>
      </c>
      <c r="X144">
        <v>763795.82</v>
      </c>
      <c r="Y144">
        <v>764546</v>
      </c>
      <c r="Z144">
        <v>737521</v>
      </c>
      <c r="AA144">
        <v>696507</v>
      </c>
      <c r="AB144">
        <v>681444.09</v>
      </c>
      <c r="AC144">
        <v>659931</v>
      </c>
      <c r="AD144">
        <v>595692</v>
      </c>
      <c r="AE144">
        <v>571001</v>
      </c>
      <c r="AF144">
        <v>570150.56000000006</v>
      </c>
      <c r="AG144">
        <v>538543</v>
      </c>
      <c r="AH144">
        <v>506749</v>
      </c>
      <c r="AI144">
        <v>499902</v>
      </c>
      <c r="AJ144">
        <v>464953</v>
      </c>
      <c r="AK144">
        <v>458719</v>
      </c>
      <c r="AL144">
        <v>416240</v>
      </c>
      <c r="AM144">
        <v>393772</v>
      </c>
      <c r="AN144">
        <v>358740.84</v>
      </c>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357</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-2</v>
      </c>
      <c r="AL145">
        <v>1</v>
      </c>
      <c r="AM145">
        <v>-28</v>
      </c>
      <c r="AN145">
        <v>-38.28</v>
      </c>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538</v>
      </c>
      <c r="B146">
        <v>1135820</v>
      </c>
      <c r="C146">
        <v>1732054</v>
      </c>
      <c r="D146">
        <v>2295272.67</v>
      </c>
      <c r="E146">
        <v>1960751</v>
      </c>
      <c r="F146">
        <v>723684</v>
      </c>
      <c r="G146">
        <v>317892</v>
      </c>
      <c r="H146">
        <v>317353</v>
      </c>
      <c r="I146">
        <v>356167</v>
      </c>
      <c r="J146">
        <v>196081</v>
      </c>
      <c r="K146">
        <v>237134</v>
      </c>
      <c r="L146">
        <v>172067.36</v>
      </c>
      <c r="M146">
        <v>336454</v>
      </c>
      <c r="N146">
        <v>155923</v>
      </c>
      <c r="O146">
        <v>224671</v>
      </c>
      <c r="P146">
        <v>140507.95000000001</v>
      </c>
      <c r="Q146">
        <v>188989</v>
      </c>
      <c r="R146">
        <v>216160</v>
      </c>
      <c r="S146">
        <v>243087</v>
      </c>
      <c r="T146">
        <v>161927</v>
      </c>
      <c r="U146">
        <v>209944</v>
      </c>
      <c r="V146">
        <v>149543</v>
      </c>
      <c r="W146">
        <v>191057</v>
      </c>
      <c r="X146">
        <v>152890.37</v>
      </c>
      <c r="Y146">
        <v>204035</v>
      </c>
      <c r="Z146">
        <v>144511</v>
      </c>
      <c r="AA146">
        <v>194076</v>
      </c>
      <c r="AB146">
        <v>175682.17</v>
      </c>
      <c r="AC146">
        <v>151267</v>
      </c>
      <c r="AD146">
        <v>177110</v>
      </c>
      <c r="AE146">
        <v>166701</v>
      </c>
      <c r="AF146">
        <v>137756.76</v>
      </c>
      <c r="AG146">
        <v>159962</v>
      </c>
      <c r="AH146">
        <v>148106</v>
      </c>
      <c r="AI146">
        <v>153610</v>
      </c>
      <c r="AJ146">
        <v>134853</v>
      </c>
      <c r="AK146">
        <v>158888</v>
      </c>
      <c r="AL146">
        <v>113506</v>
      </c>
      <c r="AM146">
        <v>113687</v>
      </c>
      <c r="AN146">
        <v>109819.94</v>
      </c>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359</v>
      </c>
      <c r="B147">
        <v>3110</v>
      </c>
      <c r="C147">
        <v>3278</v>
      </c>
      <c r="D147">
        <v>5230.97</v>
      </c>
      <c r="E147">
        <v>5120</v>
      </c>
      <c r="F147">
        <v>5189</v>
      </c>
      <c r="G147">
        <v>5840</v>
      </c>
      <c r="H147">
        <v>7491</v>
      </c>
      <c r="I147">
        <v>8562</v>
      </c>
      <c r="J147">
        <v>9540</v>
      </c>
      <c r="K147">
        <v>10051</v>
      </c>
      <c r="L147">
        <v>10350.65</v>
      </c>
      <c r="M147">
        <v>11003</v>
      </c>
      <c r="N147">
        <v>10074</v>
      </c>
      <c r="O147">
        <v>9020</v>
      </c>
      <c r="P147">
        <v>7726.07</v>
      </c>
      <c r="Q147">
        <v>6787</v>
      </c>
      <c r="R147">
        <v>4592</v>
      </c>
      <c r="S147">
        <v>4618</v>
      </c>
      <c r="T147">
        <v>4587.2700000000004</v>
      </c>
      <c r="U147">
        <v>4443</v>
      </c>
      <c r="V147">
        <v>3267</v>
      </c>
      <c r="W147">
        <v>3573</v>
      </c>
      <c r="X147">
        <v>4010.46</v>
      </c>
      <c r="Y147">
        <v>3435</v>
      </c>
      <c r="Z147">
        <v>1492</v>
      </c>
      <c r="AA147">
        <v>583</v>
      </c>
      <c r="AB147">
        <v>202.89</v>
      </c>
      <c r="AC147">
        <v>311</v>
      </c>
      <c r="AD147">
        <v>140</v>
      </c>
      <c r="AE147">
        <v>156</v>
      </c>
      <c r="AF147">
        <v>234.93</v>
      </c>
      <c r="AG147">
        <v>181</v>
      </c>
      <c r="AH147">
        <v>402</v>
      </c>
      <c r="AI147">
        <v>352</v>
      </c>
      <c r="AJ147">
        <v>90</v>
      </c>
      <c r="AK147">
        <v>422</v>
      </c>
      <c r="AL147">
        <v>798</v>
      </c>
      <c r="AM147">
        <v>592</v>
      </c>
      <c r="AN147">
        <v>378.68</v>
      </c>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360</v>
      </c>
      <c r="B148">
        <v>225637</v>
      </c>
      <c r="C148">
        <v>340918</v>
      </c>
      <c r="D148">
        <v>426372.48</v>
      </c>
      <c r="E148">
        <v>376792</v>
      </c>
      <c r="F148">
        <v>143184</v>
      </c>
      <c r="G148">
        <v>62584</v>
      </c>
      <c r="H148">
        <v>57209</v>
      </c>
      <c r="I148">
        <v>70015</v>
      </c>
      <c r="J148">
        <v>42414</v>
      </c>
      <c r="K148">
        <v>49094</v>
      </c>
      <c r="L148">
        <v>35908.9</v>
      </c>
      <c r="M148">
        <v>64612</v>
      </c>
      <c r="N148">
        <v>34866</v>
      </c>
      <c r="O148">
        <v>48618</v>
      </c>
      <c r="P148">
        <v>33024.5</v>
      </c>
      <c r="Q148">
        <v>36721</v>
      </c>
      <c r="R148">
        <v>34893</v>
      </c>
      <c r="S148">
        <v>45158</v>
      </c>
      <c r="T148">
        <v>31544.58</v>
      </c>
      <c r="U148">
        <v>37216</v>
      </c>
      <c r="V148">
        <v>27480</v>
      </c>
      <c r="W148">
        <v>34578</v>
      </c>
      <c r="X148">
        <v>17174.12</v>
      </c>
      <c r="Y148">
        <v>40222</v>
      </c>
      <c r="Z148">
        <v>27029</v>
      </c>
      <c r="AA148">
        <v>36586</v>
      </c>
      <c r="AB148">
        <v>33317.24</v>
      </c>
      <c r="AC148">
        <v>29780</v>
      </c>
      <c r="AD148">
        <v>35212</v>
      </c>
      <c r="AE148">
        <v>33312</v>
      </c>
      <c r="AF148">
        <v>25750.36</v>
      </c>
      <c r="AG148">
        <v>32220</v>
      </c>
      <c r="AH148">
        <v>29939</v>
      </c>
      <c r="AI148">
        <v>29661</v>
      </c>
      <c r="AJ148">
        <v>27344</v>
      </c>
      <c r="AK148">
        <v>31896</v>
      </c>
      <c r="AL148">
        <v>22567</v>
      </c>
      <c r="AM148">
        <v>22845</v>
      </c>
      <c r="AN148">
        <v>25688.36</v>
      </c>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539</v>
      </c>
      <c r="B149">
        <v>907073</v>
      </c>
      <c r="C149">
        <v>1387858</v>
      </c>
      <c r="D149">
        <v>1863669.22</v>
      </c>
      <c r="E149">
        <v>1578839</v>
      </c>
      <c r="F149">
        <v>575311</v>
      </c>
      <c r="G149">
        <v>249468</v>
      </c>
      <c r="H149">
        <v>252653</v>
      </c>
      <c r="I149">
        <v>277590</v>
      </c>
      <c r="J149">
        <v>144127</v>
      </c>
      <c r="K149">
        <v>177989</v>
      </c>
      <c r="L149">
        <v>125807.81</v>
      </c>
      <c r="M149">
        <v>260839</v>
      </c>
      <c r="N149">
        <v>110983</v>
      </c>
      <c r="O149">
        <v>167033</v>
      </c>
      <c r="P149">
        <v>99757.38</v>
      </c>
      <c r="Q149">
        <v>145481</v>
      </c>
      <c r="R149">
        <v>176675</v>
      </c>
      <c r="S149">
        <v>193311</v>
      </c>
      <c r="T149">
        <v>125795.15</v>
      </c>
      <c r="U149">
        <v>168285</v>
      </c>
      <c r="V149">
        <v>118796</v>
      </c>
      <c r="W149">
        <v>152906</v>
      </c>
      <c r="X149">
        <v>131705.79</v>
      </c>
      <c r="Y149">
        <v>160378</v>
      </c>
      <c r="Z149">
        <v>115990</v>
      </c>
      <c r="AA149">
        <v>156907</v>
      </c>
      <c r="AB149">
        <v>142162.04</v>
      </c>
      <c r="AC149">
        <v>121176</v>
      </c>
      <c r="AD149">
        <v>141758</v>
      </c>
      <c r="AE149">
        <v>133233</v>
      </c>
      <c r="AF149">
        <v>111771.47</v>
      </c>
      <c r="AG149">
        <v>127561</v>
      </c>
      <c r="AH149">
        <v>117765</v>
      </c>
      <c r="AI149">
        <v>123597</v>
      </c>
      <c r="AJ149">
        <v>107419</v>
      </c>
      <c r="AK149">
        <v>126570</v>
      </c>
      <c r="AL149">
        <v>90141</v>
      </c>
      <c r="AM149">
        <v>90250</v>
      </c>
      <c r="AN149">
        <v>83752.899999999994</v>
      </c>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540</v>
      </c>
      <c r="B150">
        <v>907073</v>
      </c>
      <c r="C150">
        <v>1387858</v>
      </c>
      <c r="D150">
        <v>1863669.22</v>
      </c>
      <c r="E150">
        <v>1578839</v>
      </c>
      <c r="F150">
        <v>575311</v>
      </c>
      <c r="G150">
        <v>249468</v>
      </c>
      <c r="H150">
        <v>252653</v>
      </c>
      <c r="I150">
        <v>277590</v>
      </c>
      <c r="J150">
        <v>144127</v>
      </c>
      <c r="K150">
        <v>177989</v>
      </c>
      <c r="L150">
        <v>125807.81</v>
      </c>
      <c r="M150">
        <v>260839</v>
      </c>
      <c r="N150">
        <v>110983</v>
      </c>
      <c r="O150">
        <v>167033</v>
      </c>
      <c r="P150">
        <v>99757.38</v>
      </c>
      <c r="Q150">
        <v>145481</v>
      </c>
      <c r="R150">
        <v>176675</v>
      </c>
      <c r="S150">
        <v>193311</v>
      </c>
      <c r="T150">
        <v>125795.15</v>
      </c>
      <c r="U150">
        <v>168285</v>
      </c>
      <c r="V150">
        <v>118796</v>
      </c>
      <c r="W150">
        <v>152906</v>
      </c>
      <c r="X150">
        <v>131705.78</v>
      </c>
      <c r="Y150">
        <v>160378</v>
      </c>
      <c r="Z150">
        <v>115990</v>
      </c>
      <c r="AA150">
        <v>156907</v>
      </c>
      <c r="AB150">
        <v>142162.04999999999</v>
      </c>
      <c r="AC150">
        <v>121176</v>
      </c>
      <c r="AD150">
        <v>141758</v>
      </c>
      <c r="AE150">
        <v>133233</v>
      </c>
      <c r="AF150">
        <v>111771.48</v>
      </c>
      <c r="AG150">
        <v>127561</v>
      </c>
      <c r="AH150">
        <v>117765</v>
      </c>
      <c r="AI150">
        <v>123597</v>
      </c>
      <c r="AJ150">
        <v>107419</v>
      </c>
      <c r="AK150">
        <v>126570</v>
      </c>
      <c r="AL150">
        <v>90141</v>
      </c>
      <c r="AM150">
        <v>90250</v>
      </c>
      <c r="AN150">
        <v>83752.899999999994</v>
      </c>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541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542</v>
      </c>
      <c r="B152">
        <v>907073</v>
      </c>
      <c r="C152">
        <v>1387858</v>
      </c>
      <c r="D152">
        <v>1863669.22</v>
      </c>
      <c r="E152">
        <v>1578839</v>
      </c>
      <c r="F152">
        <v>575311</v>
      </c>
      <c r="G152">
        <v>249468</v>
      </c>
      <c r="H152">
        <v>252653</v>
      </c>
      <c r="I152">
        <v>277590</v>
      </c>
      <c r="J152">
        <v>144127</v>
      </c>
      <c r="K152">
        <v>177989</v>
      </c>
      <c r="L152">
        <v>125807.81</v>
      </c>
      <c r="M152">
        <v>260839</v>
      </c>
      <c r="N152">
        <v>110983</v>
      </c>
      <c r="O152">
        <v>167033</v>
      </c>
      <c r="P152">
        <v>99757.38</v>
      </c>
      <c r="Q152">
        <v>145481</v>
      </c>
      <c r="R152">
        <v>176675</v>
      </c>
      <c r="S152">
        <v>193311</v>
      </c>
      <c r="T152">
        <v>125795.15</v>
      </c>
      <c r="U152">
        <v>168285</v>
      </c>
      <c r="V152">
        <v>118796</v>
      </c>
      <c r="W152">
        <v>152906</v>
      </c>
      <c r="X152">
        <v>131705.78</v>
      </c>
      <c r="Y152">
        <v>160378</v>
      </c>
      <c r="Z152">
        <v>115990</v>
      </c>
      <c r="AA152">
        <v>156907</v>
      </c>
      <c r="AB152">
        <v>142162.04999999999</v>
      </c>
      <c r="AC152">
        <v>121176</v>
      </c>
      <c r="AD152">
        <v>141758</v>
      </c>
      <c r="AE152">
        <v>133233</v>
      </c>
      <c r="AF152">
        <v>111771.48</v>
      </c>
      <c r="AG152">
        <v>127561</v>
      </c>
      <c r="AH152">
        <v>117765</v>
      </c>
      <c r="AI152">
        <v>123597</v>
      </c>
      <c r="AJ152">
        <v>107419</v>
      </c>
      <c r="AK152">
        <v>126570</v>
      </c>
      <c r="AL152">
        <v>90141</v>
      </c>
      <c r="AM152">
        <v>90250</v>
      </c>
      <c r="AN152">
        <v>83752.899999999994</v>
      </c>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543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2081</v>
      </c>
      <c r="B154">
        <v>0</v>
      </c>
      <c r="C154">
        <v>0</v>
      </c>
      <c r="D154">
        <v>0</v>
      </c>
      <c r="E154">
        <v>0</v>
      </c>
      <c r="F154">
        <v>0</v>
      </c>
      <c r="G154">
        <v>0</v>
      </c>
      <c r="H154">
        <v>0</v>
      </c>
      <c r="I154">
        <v>0</v>
      </c>
      <c r="J154">
        <v>0</v>
      </c>
      <c r="K154">
        <v>0</v>
      </c>
      <c r="L154">
        <v>-4</v>
      </c>
      <c r="M154">
        <v>88</v>
      </c>
      <c r="N154">
        <v>64</v>
      </c>
      <c r="O154">
        <v>-16</v>
      </c>
      <c r="P154">
        <v>120</v>
      </c>
      <c r="Q154">
        <v>-116</v>
      </c>
      <c r="R154">
        <v>-4</v>
      </c>
      <c r="S154">
        <v>-32</v>
      </c>
      <c r="T154">
        <v>-12</v>
      </c>
      <c r="U154">
        <v>16</v>
      </c>
      <c r="V154">
        <v>-20</v>
      </c>
      <c r="W154">
        <v>44</v>
      </c>
      <c r="X154">
        <v>-164</v>
      </c>
      <c r="Y154">
        <v>-12</v>
      </c>
      <c r="Z154">
        <v>112</v>
      </c>
      <c r="AA154">
        <v>-20</v>
      </c>
      <c r="AB154">
        <v>0</v>
      </c>
      <c r="AC154">
        <v>0</v>
      </c>
      <c r="AD154">
        <v>0</v>
      </c>
      <c r="AE154">
        <v>0</v>
      </c>
      <c r="AF154">
        <v>0</v>
      </c>
      <c r="AG154">
        <v>0</v>
      </c>
      <c r="AH154">
        <v>0</v>
      </c>
      <c r="AI154">
        <v>0</v>
      </c>
      <c r="AJ154">
        <v>0</v>
      </c>
      <c r="AK154">
        <v>0</v>
      </c>
      <c r="AL154">
        <v>0</v>
      </c>
      <c r="AM154">
        <v>0</v>
      </c>
      <c r="AN154">
        <v>0</v>
      </c>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547</v>
      </c>
      <c r="B155">
        <v>0</v>
      </c>
      <c r="C155">
        <v>0</v>
      </c>
      <c r="D155">
        <v>0</v>
      </c>
      <c r="E155">
        <v>0</v>
      </c>
      <c r="F155">
        <v>0</v>
      </c>
      <c r="G155">
        <v>0</v>
      </c>
      <c r="H155">
        <v>0</v>
      </c>
      <c r="I155">
        <v>0</v>
      </c>
      <c r="J155">
        <v>0</v>
      </c>
      <c r="K155">
        <v>0</v>
      </c>
      <c r="L155">
        <v>4026.21</v>
      </c>
      <c r="M155">
        <v>-17</v>
      </c>
      <c r="N155">
        <v>0</v>
      </c>
      <c r="O155">
        <v>3</v>
      </c>
      <c r="P155">
        <v>4660.9799999999996</v>
      </c>
      <c r="Q155">
        <v>23</v>
      </c>
      <c r="R155">
        <v>1</v>
      </c>
      <c r="S155">
        <v>6</v>
      </c>
      <c r="T155">
        <v>2.4</v>
      </c>
      <c r="U155">
        <v>-3</v>
      </c>
      <c r="V155">
        <v>4</v>
      </c>
      <c r="W155">
        <v>-9</v>
      </c>
      <c r="X155">
        <v>267.77999999999997</v>
      </c>
      <c r="Y155">
        <v>0</v>
      </c>
      <c r="Z155">
        <v>0</v>
      </c>
      <c r="AA155">
        <v>0</v>
      </c>
      <c r="AB155">
        <v>-23.82</v>
      </c>
      <c r="AC155">
        <v>0</v>
      </c>
      <c r="AD155">
        <v>0</v>
      </c>
      <c r="AE155">
        <v>0</v>
      </c>
      <c r="AF155">
        <v>0</v>
      </c>
      <c r="AG155">
        <v>0</v>
      </c>
      <c r="AH155">
        <v>0</v>
      </c>
      <c r="AI155">
        <v>0</v>
      </c>
      <c r="AJ155">
        <v>0</v>
      </c>
      <c r="AK155">
        <v>0</v>
      </c>
      <c r="AL155">
        <v>0</v>
      </c>
      <c r="AM155">
        <v>0</v>
      </c>
      <c r="AN155">
        <v>0</v>
      </c>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548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550</v>
      </c>
      <c r="B157">
        <v>0</v>
      </c>
      <c r="C157">
        <v>0</v>
      </c>
      <c r="D157">
        <v>0</v>
      </c>
      <c r="E157">
        <v>0</v>
      </c>
      <c r="F157">
        <v>0</v>
      </c>
      <c r="G157">
        <v>0</v>
      </c>
      <c r="H157">
        <v>0</v>
      </c>
      <c r="I157">
        <v>0</v>
      </c>
      <c r="J157">
        <v>0</v>
      </c>
      <c r="K157">
        <v>0</v>
      </c>
      <c r="L157">
        <v>-5032.2700000000004</v>
      </c>
      <c r="M157">
        <v>0</v>
      </c>
      <c r="N157">
        <v>0</v>
      </c>
      <c r="O157">
        <v>0</v>
      </c>
      <c r="P157">
        <v>-5855.73</v>
      </c>
      <c r="Q157">
        <v>0</v>
      </c>
      <c r="R157">
        <v>0</v>
      </c>
      <c r="S157">
        <v>0</v>
      </c>
      <c r="T157">
        <v>0</v>
      </c>
      <c r="U157">
        <v>0</v>
      </c>
      <c r="V157">
        <v>0</v>
      </c>
      <c r="W157">
        <v>0</v>
      </c>
      <c r="X157">
        <v>-1317.89</v>
      </c>
      <c r="Y157">
        <v>0</v>
      </c>
      <c r="Z157">
        <v>0</v>
      </c>
      <c r="AA157">
        <v>0</v>
      </c>
      <c r="AB157">
        <v>119.1</v>
      </c>
      <c r="AC157">
        <v>0</v>
      </c>
      <c r="AD157">
        <v>0</v>
      </c>
      <c r="AE157">
        <v>0</v>
      </c>
      <c r="AF157">
        <v>0</v>
      </c>
      <c r="AG157">
        <v>0</v>
      </c>
      <c r="AH157">
        <v>0</v>
      </c>
      <c r="AI157">
        <v>0</v>
      </c>
      <c r="AJ157">
        <v>0</v>
      </c>
      <c r="AK157">
        <v>0</v>
      </c>
      <c r="AL157">
        <v>0</v>
      </c>
      <c r="AM157">
        <v>0</v>
      </c>
      <c r="AN157">
        <v>0</v>
      </c>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551</v>
      </c>
      <c r="B158">
        <v>0</v>
      </c>
      <c r="C158">
        <v>0</v>
      </c>
      <c r="D158">
        <v>0</v>
      </c>
      <c r="E158">
        <v>0</v>
      </c>
      <c r="F158">
        <v>0</v>
      </c>
      <c r="G158">
        <v>0</v>
      </c>
      <c r="H158">
        <v>0</v>
      </c>
      <c r="I158">
        <v>0</v>
      </c>
      <c r="J158">
        <v>0</v>
      </c>
      <c r="K158">
        <v>0</v>
      </c>
      <c r="L158">
        <v>-16106.86</v>
      </c>
      <c r="M158">
        <v>71</v>
      </c>
      <c r="N158">
        <v>64</v>
      </c>
      <c r="O158">
        <v>-13</v>
      </c>
      <c r="P158">
        <v>-18641.919999999998</v>
      </c>
      <c r="Q158">
        <v>-93</v>
      </c>
      <c r="R158">
        <v>-3</v>
      </c>
      <c r="S158">
        <v>-26</v>
      </c>
      <c r="T158">
        <v>-9.6</v>
      </c>
      <c r="U158">
        <v>13</v>
      </c>
      <c r="V158">
        <v>-16</v>
      </c>
      <c r="W158">
        <v>35</v>
      </c>
      <c r="X158">
        <v>-4364.46</v>
      </c>
      <c r="Y158">
        <v>-12</v>
      </c>
      <c r="Z158">
        <v>112</v>
      </c>
      <c r="AA158">
        <v>-20</v>
      </c>
      <c r="AB158">
        <v>95.28</v>
      </c>
      <c r="AC158">
        <v>0</v>
      </c>
      <c r="AD158">
        <v>0</v>
      </c>
      <c r="AE158">
        <v>0</v>
      </c>
      <c r="AF158">
        <v>0</v>
      </c>
      <c r="AG158">
        <v>0</v>
      </c>
      <c r="AH158">
        <v>0</v>
      </c>
      <c r="AI158">
        <v>0</v>
      </c>
      <c r="AJ158">
        <v>0</v>
      </c>
      <c r="AK158">
        <v>0</v>
      </c>
      <c r="AL158">
        <v>0</v>
      </c>
      <c r="AM158">
        <v>0</v>
      </c>
      <c r="AN158">
        <v>0</v>
      </c>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552</v>
      </c>
      <c r="B159">
        <v>907073</v>
      </c>
      <c r="C159">
        <v>1387858</v>
      </c>
      <c r="D159">
        <v>1863669.22</v>
      </c>
      <c r="E159">
        <v>1578839</v>
      </c>
      <c r="F159">
        <v>575311</v>
      </c>
      <c r="G159">
        <v>249468</v>
      </c>
      <c r="H159">
        <v>252653</v>
      </c>
      <c r="I159">
        <v>277590</v>
      </c>
      <c r="J159">
        <v>144127</v>
      </c>
      <c r="K159">
        <v>177989</v>
      </c>
      <c r="L159">
        <v>109700.95</v>
      </c>
      <c r="M159">
        <v>260910</v>
      </c>
      <c r="N159">
        <v>111047</v>
      </c>
      <c r="O159">
        <v>167020</v>
      </c>
      <c r="P159">
        <v>81115.460000000006</v>
      </c>
      <c r="Q159">
        <v>145388</v>
      </c>
      <c r="R159">
        <v>176672</v>
      </c>
      <c r="S159">
        <v>193285</v>
      </c>
      <c r="T159">
        <v>125785.55</v>
      </c>
      <c r="U159">
        <v>168298</v>
      </c>
      <c r="V159">
        <v>118780</v>
      </c>
      <c r="W159">
        <v>152941</v>
      </c>
      <c r="X159">
        <v>127341.33</v>
      </c>
      <c r="Y159">
        <v>160366</v>
      </c>
      <c r="Z159">
        <v>116102</v>
      </c>
      <c r="AA159">
        <v>156887</v>
      </c>
      <c r="AB159">
        <v>142543.16</v>
      </c>
      <c r="AC159">
        <v>121176</v>
      </c>
      <c r="AD159">
        <v>141758</v>
      </c>
      <c r="AE159">
        <v>133233</v>
      </c>
      <c r="AF159">
        <v>111771.48</v>
      </c>
      <c r="AG159">
        <v>127561</v>
      </c>
      <c r="AH159">
        <v>117765</v>
      </c>
      <c r="AI159">
        <v>123597</v>
      </c>
      <c r="AJ159">
        <v>107419</v>
      </c>
      <c r="AK159">
        <v>126570</v>
      </c>
      <c r="AL159">
        <v>90141</v>
      </c>
      <c r="AM159">
        <v>90250</v>
      </c>
      <c r="AN159">
        <v>83752.899999999994</v>
      </c>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553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728</v>
      </c>
      <c r="B161">
        <v>878235</v>
      </c>
      <c r="C161">
        <v>1356398</v>
      </c>
      <c r="D161">
        <v>1812668.7</v>
      </c>
      <c r="E161">
        <v>1563537</v>
      </c>
      <c r="F161">
        <v>576081</v>
      </c>
      <c r="G161">
        <v>251785</v>
      </c>
      <c r="H161">
        <v>253592</v>
      </c>
      <c r="I161">
        <v>281712</v>
      </c>
      <c r="J161">
        <v>154827</v>
      </c>
      <c r="K161">
        <v>186485</v>
      </c>
      <c r="L161">
        <v>134328.99</v>
      </c>
      <c r="M161">
        <v>268787</v>
      </c>
      <c r="N161">
        <v>122816</v>
      </c>
      <c r="O161">
        <v>179304</v>
      </c>
      <c r="P161">
        <v>111627.44</v>
      </c>
      <c r="Q161">
        <v>150811</v>
      </c>
      <c r="R161">
        <v>177960</v>
      </c>
      <c r="S161">
        <v>193481</v>
      </c>
      <c r="T161">
        <v>125660.66</v>
      </c>
      <c r="U161">
        <v>168181</v>
      </c>
      <c r="V161">
        <v>118741</v>
      </c>
      <c r="W161">
        <v>152861</v>
      </c>
      <c r="X161">
        <v>131416.35</v>
      </c>
      <c r="Y161">
        <v>160249</v>
      </c>
      <c r="Z161">
        <v>115890</v>
      </c>
      <c r="AA161">
        <v>156730</v>
      </c>
      <c r="AB161">
        <v>142147.04999999999</v>
      </c>
      <c r="AC161">
        <v>121173</v>
      </c>
      <c r="AD161">
        <v>141792</v>
      </c>
      <c r="AE161">
        <v>133265</v>
      </c>
      <c r="AF161">
        <v>111774.78</v>
      </c>
      <c r="AG161">
        <v>127526</v>
      </c>
      <c r="AH161">
        <v>117743</v>
      </c>
      <c r="AI161">
        <v>123576</v>
      </c>
      <c r="AJ161">
        <v>107419</v>
      </c>
      <c r="AK161">
        <v>126570</v>
      </c>
      <c r="AL161">
        <v>90141</v>
      </c>
      <c r="AM161">
        <v>90250</v>
      </c>
      <c r="AN161">
        <v>83752.899999999994</v>
      </c>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731</v>
      </c>
      <c r="B162">
        <v>28838</v>
      </c>
      <c r="C162">
        <v>31460</v>
      </c>
      <c r="D162">
        <v>51000.52</v>
      </c>
      <c r="E162">
        <v>15302</v>
      </c>
      <c r="F162">
        <v>-770</v>
      </c>
      <c r="G162">
        <v>-2317</v>
      </c>
      <c r="H162">
        <v>-939</v>
      </c>
      <c r="I162">
        <v>-4122</v>
      </c>
      <c r="J162">
        <v>-10700</v>
      </c>
      <c r="K162">
        <v>-8496</v>
      </c>
      <c r="L162">
        <v>-8521.18</v>
      </c>
      <c r="M162">
        <v>-7948</v>
      </c>
      <c r="N162">
        <v>-11833</v>
      </c>
      <c r="O162">
        <v>-12271</v>
      </c>
      <c r="P162">
        <v>-11870.06</v>
      </c>
      <c r="Q162">
        <v>-5330</v>
      </c>
      <c r="R162">
        <v>-1285</v>
      </c>
      <c r="S162">
        <v>-170</v>
      </c>
      <c r="T162">
        <v>134.49</v>
      </c>
      <c r="U162">
        <v>104</v>
      </c>
      <c r="V162">
        <v>55</v>
      </c>
      <c r="W162">
        <v>45</v>
      </c>
      <c r="X162">
        <v>289.43</v>
      </c>
      <c r="Y162">
        <v>129</v>
      </c>
      <c r="Z162">
        <v>100</v>
      </c>
      <c r="AA162">
        <v>177</v>
      </c>
      <c r="AB162">
        <v>14.99</v>
      </c>
      <c r="AC162">
        <v>3</v>
      </c>
      <c r="AD162">
        <v>-34</v>
      </c>
      <c r="AE162">
        <v>-32</v>
      </c>
      <c r="AF162">
        <v>-3.3</v>
      </c>
      <c r="AG162">
        <v>35</v>
      </c>
      <c r="AH162">
        <v>22</v>
      </c>
      <c r="AI162">
        <v>21</v>
      </c>
      <c r="AJ162">
        <v>0</v>
      </c>
      <c r="AK162">
        <v>0</v>
      </c>
      <c r="AL162">
        <v>0</v>
      </c>
      <c r="AM162">
        <v>0</v>
      </c>
      <c r="AN162">
        <v>0</v>
      </c>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554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732</v>
      </c>
      <c r="B164">
        <v>878235</v>
      </c>
      <c r="C164">
        <v>1356398</v>
      </c>
      <c r="D164">
        <v>1812668.7</v>
      </c>
      <c r="E164">
        <v>1563537</v>
      </c>
      <c r="F164">
        <v>576081</v>
      </c>
      <c r="G164">
        <v>251785</v>
      </c>
      <c r="H164">
        <v>253592</v>
      </c>
      <c r="I164">
        <v>281712</v>
      </c>
      <c r="J164">
        <v>154827</v>
      </c>
      <c r="K164">
        <v>186485</v>
      </c>
      <c r="L164">
        <v>118477.27</v>
      </c>
      <c r="M164">
        <v>268858</v>
      </c>
      <c r="N164">
        <v>122880</v>
      </c>
      <c r="O164">
        <v>179291</v>
      </c>
      <c r="P164">
        <v>92985.52</v>
      </c>
      <c r="Q164">
        <v>150718</v>
      </c>
      <c r="R164">
        <v>177957</v>
      </c>
      <c r="S164">
        <v>193455</v>
      </c>
      <c r="T164">
        <v>125651.06</v>
      </c>
      <c r="U164">
        <v>168194</v>
      </c>
      <c r="V164">
        <v>118725</v>
      </c>
      <c r="W164">
        <v>152896</v>
      </c>
      <c r="X164">
        <v>127051.9</v>
      </c>
      <c r="Y164">
        <v>160237</v>
      </c>
      <c r="Z164">
        <v>116002</v>
      </c>
      <c r="AA164">
        <v>156710</v>
      </c>
      <c r="AB164">
        <v>142514.37</v>
      </c>
      <c r="AC164">
        <v>121173</v>
      </c>
      <c r="AD164">
        <v>141792</v>
      </c>
      <c r="AE164">
        <v>133265</v>
      </c>
      <c r="AF164">
        <v>111774.78</v>
      </c>
      <c r="AG164">
        <v>127526</v>
      </c>
      <c r="AH164">
        <v>117765</v>
      </c>
      <c r="AI164">
        <v>123576</v>
      </c>
      <c r="AJ164">
        <v>107419</v>
      </c>
      <c r="AK164">
        <v>126570</v>
      </c>
      <c r="AL164">
        <v>90141</v>
      </c>
      <c r="AM164">
        <v>90250</v>
      </c>
      <c r="AN164">
        <v>83752.899999999994</v>
      </c>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733</v>
      </c>
      <c r="B165">
        <v>28838</v>
      </c>
      <c r="C165">
        <v>31460</v>
      </c>
      <c r="D165">
        <v>51000.52</v>
      </c>
      <c r="E165">
        <v>15302</v>
      </c>
      <c r="F165">
        <v>-770</v>
      </c>
      <c r="G165">
        <v>-2317</v>
      </c>
      <c r="H165">
        <v>-939</v>
      </c>
      <c r="I165">
        <v>-4122</v>
      </c>
      <c r="J165">
        <v>-10700</v>
      </c>
      <c r="K165">
        <v>-8496</v>
      </c>
      <c r="L165">
        <v>-8776.31</v>
      </c>
      <c r="M165">
        <v>-7948</v>
      </c>
      <c r="N165">
        <v>-11833</v>
      </c>
      <c r="O165">
        <v>-12271</v>
      </c>
      <c r="P165">
        <v>-11870.06</v>
      </c>
      <c r="Q165">
        <v>-5330</v>
      </c>
      <c r="R165">
        <v>-1285</v>
      </c>
      <c r="S165">
        <v>-170</v>
      </c>
      <c r="T165">
        <v>134.49</v>
      </c>
      <c r="U165">
        <v>104</v>
      </c>
      <c r="V165">
        <v>55</v>
      </c>
      <c r="W165">
        <v>45</v>
      </c>
      <c r="X165">
        <v>289.43</v>
      </c>
      <c r="Y165">
        <v>129</v>
      </c>
      <c r="Z165">
        <v>100</v>
      </c>
      <c r="AA165">
        <v>177</v>
      </c>
      <c r="AB165">
        <v>28.79</v>
      </c>
      <c r="AC165">
        <v>3</v>
      </c>
      <c r="AD165">
        <v>-34</v>
      </c>
      <c r="AE165">
        <v>-32</v>
      </c>
      <c r="AF165">
        <v>-3.3</v>
      </c>
      <c r="AG165">
        <v>35</v>
      </c>
      <c r="AH165">
        <v>0</v>
      </c>
      <c r="AI165">
        <v>21</v>
      </c>
      <c r="AJ165">
        <v>0</v>
      </c>
      <c r="AK165">
        <v>0</v>
      </c>
      <c r="AL165">
        <v>0</v>
      </c>
      <c r="AM165">
        <v>0</v>
      </c>
      <c r="AN165">
        <v>0</v>
      </c>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555</v>
      </c>
      <c r="B166">
        <v>7.9839999999999994E-2</v>
      </c>
      <c r="C166">
        <v>0.12331</v>
      </c>
      <c r="D166">
        <v>0.16478999999999999</v>
      </c>
      <c r="E166">
        <v>0.14213999999999999</v>
      </c>
      <c r="F166">
        <v>5.237E-2</v>
      </c>
      <c r="G166">
        <v>2.2890000000000001E-2</v>
      </c>
      <c r="H166">
        <v>2.3359999999999999E-2</v>
      </c>
      <c r="I166">
        <v>2.5610000000000001E-2</v>
      </c>
      <c r="J166">
        <v>1.4E-2</v>
      </c>
      <c r="K166">
        <v>1.695E-2</v>
      </c>
      <c r="L166">
        <v>1.221E-2</v>
      </c>
      <c r="M166">
        <v>2.444E-2</v>
      </c>
      <c r="N166">
        <v>1.12E-2</v>
      </c>
      <c r="O166">
        <v>1.6299999999999999E-2</v>
      </c>
      <c r="P166">
        <v>1.013E-2</v>
      </c>
      <c r="Q166">
        <v>1.37E-2</v>
      </c>
      <c r="R166">
        <v>1.618E-2</v>
      </c>
      <c r="S166">
        <v>1.7590000000000001E-2</v>
      </c>
      <c r="T166">
        <v>1.142E-2</v>
      </c>
      <c r="U166">
        <v>1.529E-2</v>
      </c>
      <c r="V166">
        <v>1.0789999999999999E-2</v>
      </c>
      <c r="W166">
        <v>1.3899999999999999E-2</v>
      </c>
      <c r="X166">
        <v>1.1950000000000001E-2</v>
      </c>
      <c r="Y166">
        <v>1.46E-2</v>
      </c>
      <c r="Z166">
        <v>1.06E-2</v>
      </c>
      <c r="AA166">
        <v>1.4250000000000001E-2</v>
      </c>
      <c r="AB166">
        <v>1.298E-2</v>
      </c>
      <c r="AC166">
        <v>1.102E-2</v>
      </c>
      <c r="AD166">
        <v>1.289E-2</v>
      </c>
      <c r="AE166">
        <v>1.2120000000000001E-2</v>
      </c>
      <c r="AF166">
        <v>0.10469000000000001</v>
      </c>
      <c r="AG166">
        <v>0.11593000000000001</v>
      </c>
      <c r="AH166">
        <v>0.11</v>
      </c>
      <c r="AI166">
        <v>0.11234</v>
      </c>
      <c r="AJ166">
        <v>0.1</v>
      </c>
      <c r="AK166">
        <v>0.11506</v>
      </c>
      <c r="AL166">
        <v>0.09</v>
      </c>
      <c r="AM166">
        <v>0.1</v>
      </c>
      <c r="AN166">
        <v>8.5000000000000006E-2</v>
      </c>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632</v>
      </c>
      <c r="B167" t="s">
        <v>2080</v>
      </c>
      <c r="C167" t="s">
        <v>819</v>
      </c>
      <c r="D167" t="s">
        <v>820</v>
      </c>
      <c r="E167" t="s">
        <v>821</v>
      </c>
      <c r="F167" t="s">
        <v>730</v>
      </c>
      <c r="G167" t="s">
        <v>633</v>
      </c>
      <c r="H167" t="s">
        <v>634</v>
      </c>
      <c r="I167" t="s">
        <v>635</v>
      </c>
      <c r="J167" t="s">
        <v>636</v>
      </c>
      <c r="K167" t="s">
        <v>637</v>
      </c>
      <c r="L167" t="s">
        <v>638</v>
      </c>
      <c r="M167" t="s">
        <v>639</v>
      </c>
      <c r="N167" t="s">
        <v>640</v>
      </c>
      <c r="O167" t="s">
        <v>641</v>
      </c>
      <c r="P167" t="s">
        <v>642</v>
      </c>
      <c r="Q167" t="s">
        <v>643</v>
      </c>
      <c r="R167" t="s">
        <v>644</v>
      </c>
      <c r="S167" t="s">
        <v>645</v>
      </c>
      <c r="T167" t="s">
        <v>646</v>
      </c>
      <c r="U167" t="s">
        <v>647</v>
      </c>
      <c r="V167" t="s">
        <v>648</v>
      </c>
      <c r="W167" t="s">
        <v>649</v>
      </c>
      <c r="X167" t="s">
        <v>650</v>
      </c>
      <c r="Y167" t="s">
        <v>651</v>
      </c>
      <c r="Z167" t="s">
        <v>652</v>
      </c>
      <c r="AA167" t="s">
        <v>653</v>
      </c>
      <c r="AB167" t="s">
        <v>654</v>
      </c>
      <c r="AC167" t="s">
        <v>655</v>
      </c>
      <c r="AD167" t="s">
        <v>656</v>
      </c>
      <c r="AE167" t="s">
        <v>657</v>
      </c>
      <c r="AF167" t="s">
        <v>658</v>
      </c>
      <c r="AG167" t="s">
        <v>659</v>
      </c>
      <c r="AH167" t="s">
        <v>660</v>
      </c>
      <c r="AI167" t="s">
        <v>661</v>
      </c>
      <c r="AJ167" t="s">
        <v>662</v>
      </c>
      <c r="AK167" t="s">
        <v>663</v>
      </c>
      <c r="AL167" t="s">
        <v>664</v>
      </c>
      <c r="AM167" t="s">
        <v>665</v>
      </c>
      <c r="AN167" t="s">
        <v>666</v>
      </c>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686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822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688</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356</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t="s">
        <v>6</v>
      </c>
      <c r="B219" t="s">
        <v>2072</v>
      </c>
      <c r="C219" t="s">
        <v>814</v>
      </c>
      <c r="D219" t="s">
        <v>815</v>
      </c>
      <c r="E219" t="s">
        <v>816</v>
      </c>
      <c r="F219" t="s">
        <v>729</v>
      </c>
      <c r="G219" t="s">
        <v>395</v>
      </c>
      <c r="H219" t="s">
        <v>396</v>
      </c>
      <c r="I219" t="s">
        <v>397</v>
      </c>
      <c r="J219" t="s">
        <v>398</v>
      </c>
      <c r="K219" t="s">
        <v>399</v>
      </c>
      <c r="L219" t="s">
        <v>400</v>
      </c>
      <c r="M219" t="s">
        <v>401</v>
      </c>
      <c r="N219" t="s">
        <v>402</v>
      </c>
      <c r="O219" t="s">
        <v>403</v>
      </c>
      <c r="P219" t="s">
        <v>404</v>
      </c>
      <c r="Q219" t="s">
        <v>405</v>
      </c>
      <c r="R219" t="s">
        <v>406</v>
      </c>
      <c r="S219" t="s">
        <v>407</v>
      </c>
      <c r="T219" t="s">
        <v>408</v>
      </c>
      <c r="U219" t="s">
        <v>409</v>
      </c>
      <c r="V219" t="s">
        <v>410</v>
      </c>
      <c r="W219" t="s">
        <v>411</v>
      </c>
      <c r="X219" t="s">
        <v>412</v>
      </c>
      <c r="Y219" t="s">
        <v>413</v>
      </c>
      <c r="Z219" t="s">
        <v>414</v>
      </c>
      <c r="AA219" t="s">
        <v>415</v>
      </c>
      <c r="AB219" t="s">
        <v>416</v>
      </c>
      <c r="AC219" t="s">
        <v>417</v>
      </c>
      <c r="AD219" t="s">
        <v>418</v>
      </c>
      <c r="AE219" t="s">
        <v>419</v>
      </c>
      <c r="AF219" t="s">
        <v>420</v>
      </c>
      <c r="AG219" t="s">
        <v>421</v>
      </c>
      <c r="AH219" t="s">
        <v>422</v>
      </c>
      <c r="AI219" t="s">
        <v>423</v>
      </c>
      <c r="AJ219" t="s">
        <v>424</v>
      </c>
      <c r="AK219" t="s">
        <v>425</v>
      </c>
      <c r="AL219" t="s">
        <v>426</v>
      </c>
      <c r="AM219" t="s">
        <v>427</v>
      </c>
      <c r="AN219" t="s">
        <v>428</v>
      </c>
      <c r="AO219"/>
      <c r="AP219"/>
      <c r="AQ219"/>
      <c r="AR219"/>
      <c r="AS219"/>
      <c r="AT219"/>
      <c r="AU219"/>
      <c r="AV219"/>
      <c r="AW219"/>
      <c r="AX219"/>
      <c r="AY219"/>
      <c r="AZ219"/>
      <c r="BA219"/>
      <c r="BB219"/>
      <c r="BC219"/>
      <c r="BD219"/>
      <c r="BE219"/>
      <c r="BF219"/>
      <c r="BG219"/>
    </row>
    <row r="220" spans="1:118">
      <c r="A220" t="s">
        <v>557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8">
      <c r="A221" t="s">
        <v>707</v>
      </c>
      <c r="B221">
        <v>2867874</v>
      </c>
      <c r="C221">
        <v>1732054</v>
      </c>
      <c r="D221">
        <v>5297599.67</v>
      </c>
      <c r="E221">
        <v>3002327</v>
      </c>
      <c r="F221">
        <v>1041576</v>
      </c>
      <c r="G221">
        <v>317892</v>
      </c>
      <c r="H221">
        <v>1071092</v>
      </c>
      <c r="I221">
        <v>761229</v>
      </c>
      <c r="J221">
        <v>413624</v>
      </c>
      <c r="K221">
        <v>227083</v>
      </c>
      <c r="L221">
        <v>848667.71</v>
      </c>
      <c r="M221">
        <v>686951</v>
      </c>
      <c r="N221">
        <v>361500</v>
      </c>
      <c r="O221">
        <v>215651</v>
      </c>
      <c r="P221">
        <v>765020.87</v>
      </c>
      <c r="Q221">
        <v>632239</v>
      </c>
      <c r="R221">
        <v>450037</v>
      </c>
      <c r="S221">
        <v>238469</v>
      </c>
      <c r="T221">
        <v>696600.73</v>
      </c>
      <c r="U221">
        <v>539261</v>
      </c>
      <c r="V221">
        <v>333760</v>
      </c>
      <c r="W221">
        <v>187484</v>
      </c>
      <c r="X221">
        <v>685991.9</v>
      </c>
      <c r="Y221">
        <v>537112</v>
      </c>
      <c r="Z221">
        <v>336512</v>
      </c>
      <c r="AA221">
        <v>193493</v>
      </c>
      <c r="AB221">
        <v>669950.28</v>
      </c>
      <c r="AC221">
        <v>494471</v>
      </c>
      <c r="AD221">
        <v>343515</v>
      </c>
      <c r="AE221">
        <v>166545</v>
      </c>
      <c r="AF221">
        <v>598264.84</v>
      </c>
      <c r="AG221">
        <v>460743</v>
      </c>
      <c r="AH221">
        <v>300962</v>
      </c>
      <c r="AI221">
        <v>153258</v>
      </c>
      <c r="AJ221">
        <v>519032</v>
      </c>
      <c r="AK221">
        <v>384269</v>
      </c>
      <c r="AL221">
        <v>225803</v>
      </c>
      <c r="AM221">
        <v>113095</v>
      </c>
      <c r="AN221">
        <v>437765.01</v>
      </c>
      <c r="AO221"/>
      <c r="AP221"/>
      <c r="AQ221"/>
      <c r="AR221"/>
      <c r="AS221"/>
      <c r="AT221"/>
      <c r="AU221"/>
      <c r="AV221"/>
      <c r="AW221"/>
      <c r="AX221"/>
      <c r="AY221"/>
      <c r="AZ221"/>
      <c r="BA221"/>
      <c r="BB221"/>
      <c r="BC221"/>
      <c r="BD221"/>
      <c r="BE221"/>
      <c r="BF221"/>
      <c r="BG221"/>
    </row>
    <row r="222" spans="1:118">
      <c r="A222" t="s">
        <v>361</v>
      </c>
      <c r="B222">
        <v>187559</v>
      </c>
      <c r="C222">
        <v>92825</v>
      </c>
      <c r="D222">
        <v>351054.88</v>
      </c>
      <c r="E222">
        <v>259463</v>
      </c>
      <c r="F222">
        <v>172102</v>
      </c>
      <c r="G222">
        <v>86526</v>
      </c>
      <c r="H222">
        <v>353534</v>
      </c>
      <c r="I222">
        <v>265586</v>
      </c>
      <c r="J222">
        <v>176647</v>
      </c>
      <c r="K222">
        <v>87489</v>
      </c>
      <c r="L222">
        <v>329797.93</v>
      </c>
      <c r="M222">
        <v>238730</v>
      </c>
      <c r="N222">
        <v>157260</v>
      </c>
      <c r="O222">
        <v>77913</v>
      </c>
      <c r="P222">
        <v>276087.46000000002</v>
      </c>
      <c r="Q222">
        <v>200943</v>
      </c>
      <c r="R222">
        <v>130258</v>
      </c>
      <c r="S222">
        <v>64843</v>
      </c>
      <c r="T222">
        <v>255304.87</v>
      </c>
      <c r="U222">
        <v>189136</v>
      </c>
      <c r="V222">
        <v>123504</v>
      </c>
      <c r="W222">
        <v>61407</v>
      </c>
      <c r="X222">
        <v>213177.93</v>
      </c>
      <c r="Y222">
        <v>153439</v>
      </c>
      <c r="Z222">
        <v>98456</v>
      </c>
      <c r="AA222">
        <v>46483</v>
      </c>
      <c r="AB222">
        <v>164428.91</v>
      </c>
      <c r="AC222">
        <v>119194</v>
      </c>
      <c r="AD222">
        <v>77911</v>
      </c>
      <c r="AE222">
        <v>38799</v>
      </c>
      <c r="AF222">
        <v>135926.24</v>
      </c>
      <c r="AG222">
        <v>99716</v>
      </c>
      <c r="AH222">
        <v>64138</v>
      </c>
      <c r="AI222">
        <v>31198</v>
      </c>
      <c r="AJ222">
        <v>110861</v>
      </c>
      <c r="AK222">
        <v>81428</v>
      </c>
      <c r="AL222">
        <v>53123</v>
      </c>
      <c r="AM222">
        <v>26554</v>
      </c>
      <c r="AN222">
        <v>101780.56</v>
      </c>
      <c r="AO222"/>
      <c r="AP222"/>
      <c r="AQ222"/>
      <c r="AR222"/>
      <c r="AS222"/>
      <c r="AT222"/>
      <c r="AU222"/>
      <c r="AV222"/>
      <c r="AW222"/>
      <c r="AX222"/>
      <c r="AY222"/>
      <c r="AZ222"/>
      <c r="BA222"/>
      <c r="BB222"/>
      <c r="BC222"/>
      <c r="BD222"/>
      <c r="BE222"/>
      <c r="BF222"/>
      <c r="BG222"/>
    </row>
    <row r="223" spans="1:118">
      <c r="A223" t="s">
        <v>559</v>
      </c>
      <c r="B223">
        <v>0</v>
      </c>
      <c r="C223">
        <v>0</v>
      </c>
      <c r="D223">
        <v>0</v>
      </c>
      <c r="E223">
        <v>0</v>
      </c>
      <c r="F223">
        <v>0</v>
      </c>
      <c r="G223">
        <v>0</v>
      </c>
      <c r="H223">
        <v>353534</v>
      </c>
      <c r="I223">
        <v>0</v>
      </c>
      <c r="J223">
        <v>0</v>
      </c>
      <c r="K223">
        <v>0</v>
      </c>
      <c r="L223">
        <v>0</v>
      </c>
      <c r="M223">
        <v>0</v>
      </c>
      <c r="N223">
        <v>157260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64138</v>
      </c>
      <c r="AI223">
        <v>0</v>
      </c>
      <c r="AJ223">
        <v>110861</v>
      </c>
      <c r="AK223">
        <v>0</v>
      </c>
      <c r="AL223">
        <v>0</v>
      </c>
      <c r="AM223">
        <v>0</v>
      </c>
      <c r="AN223">
        <v>0</v>
      </c>
      <c r="AO223"/>
      <c r="AP223"/>
      <c r="AQ223"/>
      <c r="AR223"/>
      <c r="AS223"/>
      <c r="AT223"/>
      <c r="AU223"/>
      <c r="AV223"/>
      <c r="AW223"/>
      <c r="AX223"/>
      <c r="AY223"/>
      <c r="AZ223"/>
      <c r="BA223"/>
      <c r="BB223"/>
      <c r="BC223"/>
      <c r="BD223"/>
      <c r="BE223"/>
      <c r="BF223"/>
      <c r="BG223"/>
    </row>
    <row r="224" spans="1:118">
      <c r="A224" t="s">
        <v>560</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26554</v>
      </c>
      <c r="AN224">
        <v>0</v>
      </c>
      <c r="AO224"/>
      <c r="AP224"/>
      <c r="AQ224"/>
      <c r="AR224"/>
      <c r="AS224"/>
      <c r="AT224"/>
      <c r="AU224"/>
      <c r="AV224"/>
      <c r="AW224"/>
      <c r="AX224"/>
      <c r="AY224"/>
      <c r="AZ224"/>
      <c r="BA224"/>
      <c r="BB224"/>
      <c r="BC224"/>
      <c r="BD224"/>
      <c r="BE224"/>
      <c r="BF224"/>
      <c r="BG224"/>
    </row>
    <row r="225" spans="1:59">
      <c r="A225" t="s">
        <v>362</v>
      </c>
      <c r="B225">
        <v>-17</v>
      </c>
      <c r="C225">
        <v>-16</v>
      </c>
      <c r="D225">
        <v>7400.89</v>
      </c>
      <c r="E225">
        <v>7400</v>
      </c>
      <c r="F225">
        <v>0</v>
      </c>
      <c r="G225">
        <v>0</v>
      </c>
      <c r="H225">
        <v>0</v>
      </c>
      <c r="I225">
        <v>-217</v>
      </c>
      <c r="J225">
        <v>-22</v>
      </c>
      <c r="K225">
        <v>-4</v>
      </c>
      <c r="L225">
        <v>-15054.38</v>
      </c>
      <c r="M225">
        <v>-14859</v>
      </c>
      <c r="N225">
        <v>-373</v>
      </c>
      <c r="O225">
        <v>-206</v>
      </c>
      <c r="P225">
        <v>-13485.89</v>
      </c>
      <c r="Q225">
        <v>-27270</v>
      </c>
      <c r="R225">
        <v>-27269</v>
      </c>
      <c r="S225">
        <v>-212</v>
      </c>
      <c r="T225">
        <v>27269.63</v>
      </c>
      <c r="U225">
        <v>-38</v>
      </c>
      <c r="V225">
        <v>-36</v>
      </c>
      <c r="W225">
        <v>-10</v>
      </c>
      <c r="X225">
        <v>-430.44</v>
      </c>
      <c r="Y225">
        <v>0</v>
      </c>
      <c r="Z225">
        <v>0</v>
      </c>
      <c r="AA225">
        <v>0</v>
      </c>
      <c r="AB225">
        <v>0</v>
      </c>
      <c r="AC225">
        <v>0</v>
      </c>
      <c r="AD225">
        <v>0</v>
      </c>
      <c r="AE225">
        <v>-326</v>
      </c>
      <c r="AF225">
        <v>-7691.83</v>
      </c>
      <c r="AG225">
        <v>-242</v>
      </c>
      <c r="AH225">
        <v>0</v>
      </c>
      <c r="AI225">
        <v>0</v>
      </c>
      <c r="AJ225">
        <v>3749</v>
      </c>
      <c r="AK225">
        <v>0</v>
      </c>
      <c r="AL225">
        <v>0</v>
      </c>
      <c r="AM225">
        <v>0</v>
      </c>
      <c r="AN225">
        <v>5909.02</v>
      </c>
      <c r="AO225"/>
      <c r="AP225"/>
      <c r="AQ225"/>
      <c r="AR225"/>
      <c r="AS225"/>
      <c r="AT225"/>
      <c r="AU225"/>
      <c r="AV225"/>
      <c r="AW225"/>
      <c r="AX225"/>
      <c r="AY225"/>
      <c r="AZ225"/>
      <c r="BA225"/>
      <c r="BB225"/>
      <c r="BC225"/>
      <c r="BD225"/>
      <c r="BE225"/>
      <c r="BF225"/>
      <c r="BG225"/>
    </row>
    <row r="226" spans="1:59">
      <c r="A226" t="s">
        <v>561</v>
      </c>
      <c r="B226">
        <v>0</v>
      </c>
      <c r="C226">
        <v>0</v>
      </c>
      <c r="D226">
        <v>412.62</v>
      </c>
      <c r="E226">
        <v>380</v>
      </c>
      <c r="F226">
        <v>380</v>
      </c>
      <c r="G226">
        <v>380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-272.87</v>
      </c>
      <c r="AC226">
        <v>0</v>
      </c>
      <c r="AD226">
        <v>0</v>
      </c>
      <c r="AE226">
        <v>0</v>
      </c>
      <c r="AF226">
        <v>0</v>
      </c>
      <c r="AG226">
        <v>0</v>
      </c>
      <c r="AH226">
        <v>0</v>
      </c>
      <c r="AI226">
        <v>0</v>
      </c>
      <c r="AJ226">
        <v>0</v>
      </c>
      <c r="AK226">
        <v>0</v>
      </c>
      <c r="AL226">
        <v>0</v>
      </c>
      <c r="AM226">
        <v>0</v>
      </c>
      <c r="AN226">
        <v>0</v>
      </c>
      <c r="AO226"/>
      <c r="AP226"/>
      <c r="AQ226"/>
      <c r="AR226"/>
      <c r="AS226"/>
      <c r="AT226"/>
      <c r="AU226"/>
      <c r="AV226"/>
      <c r="AW226"/>
      <c r="AX226"/>
      <c r="AY226"/>
      <c r="AZ226"/>
      <c r="BA226"/>
      <c r="BB226"/>
      <c r="BC226"/>
      <c r="BD226"/>
      <c r="BE226"/>
      <c r="BF226"/>
      <c r="BG226"/>
    </row>
    <row r="227" spans="1:59">
      <c r="A227" t="s">
        <v>562</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29</v>
      </c>
      <c r="AL227">
        <v>27</v>
      </c>
      <c r="AM227">
        <v>28</v>
      </c>
      <c r="AN227">
        <v>153.1</v>
      </c>
      <c r="AO227"/>
      <c r="AP227"/>
      <c r="AQ227"/>
      <c r="AR227"/>
      <c r="AS227"/>
      <c r="AT227"/>
      <c r="AU227"/>
      <c r="AV227"/>
      <c r="AW227"/>
      <c r="AX227"/>
      <c r="AY227"/>
      <c r="AZ227"/>
      <c r="BA227"/>
      <c r="BB227"/>
      <c r="BC227"/>
      <c r="BD227"/>
      <c r="BE227"/>
      <c r="BF227"/>
      <c r="BG227"/>
    </row>
    <row r="228" spans="1:59">
      <c r="A228" t="s">
        <v>563</v>
      </c>
      <c r="B228">
        <v>14911</v>
      </c>
      <c r="C228">
        <v>758</v>
      </c>
      <c r="D228">
        <v>3216.15</v>
      </c>
      <c r="E228">
        <v>13944</v>
      </c>
      <c r="F228">
        <v>3155</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c r="AP228"/>
      <c r="AQ228"/>
      <c r="AR228"/>
      <c r="AS228"/>
      <c r="AT228"/>
      <c r="AU228"/>
      <c r="AV228"/>
      <c r="AW228"/>
      <c r="AX228"/>
      <c r="AY228"/>
      <c r="AZ228"/>
      <c r="BA228"/>
      <c r="BB228"/>
      <c r="BC228"/>
      <c r="BD228"/>
      <c r="BE228"/>
      <c r="BF228"/>
      <c r="BG228"/>
    </row>
    <row r="229" spans="1:59">
      <c r="A229" t="s">
        <v>719</v>
      </c>
      <c r="B229">
        <v>0</v>
      </c>
      <c r="C229">
        <v>0</v>
      </c>
      <c r="D229">
        <v>869.59</v>
      </c>
      <c r="E229">
        <v>-10352</v>
      </c>
      <c r="F229">
        <v>1292</v>
      </c>
      <c r="G229">
        <v>148</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c r="AP229"/>
      <c r="AQ229"/>
      <c r="AR229"/>
      <c r="AS229"/>
      <c r="AT229"/>
      <c r="AU229"/>
      <c r="AV229"/>
      <c r="AW229"/>
      <c r="AX229"/>
      <c r="AY229"/>
      <c r="AZ229"/>
      <c r="BA229"/>
      <c r="BB229"/>
      <c r="BC229"/>
      <c r="BD229"/>
      <c r="BE229"/>
      <c r="BF229"/>
      <c r="BG229"/>
    </row>
    <row r="230" spans="1:59">
      <c r="A230" t="s">
        <v>2255</v>
      </c>
      <c r="B230">
        <v>0</v>
      </c>
      <c r="C230">
        <v>0</v>
      </c>
      <c r="D230">
        <v>0</v>
      </c>
      <c r="E230">
        <v>0</v>
      </c>
      <c r="F230">
        <v>0</v>
      </c>
      <c r="G230">
        <v>0</v>
      </c>
      <c r="H230">
        <v>0</v>
      </c>
      <c r="I230">
        <v>-536</v>
      </c>
      <c r="J230">
        <v>-348</v>
      </c>
      <c r="K230">
        <v>-264</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c r="AP230"/>
      <c r="AQ230"/>
      <c r="AR230"/>
      <c r="AS230"/>
      <c r="AT230"/>
      <c r="AU230"/>
      <c r="AV230"/>
      <c r="AW230"/>
      <c r="AX230"/>
      <c r="AY230"/>
      <c r="AZ230"/>
      <c r="BA230"/>
      <c r="BB230"/>
      <c r="BC230"/>
      <c r="BD230"/>
      <c r="BE230"/>
      <c r="BF230"/>
      <c r="BG230"/>
    </row>
    <row r="231" spans="1:59">
      <c r="A231" t="s">
        <v>566</v>
      </c>
      <c r="B231">
        <v>3044</v>
      </c>
      <c r="C231">
        <v>2737</v>
      </c>
      <c r="D231">
        <v>-46.22</v>
      </c>
      <c r="E231">
        <v>-975</v>
      </c>
      <c r="F231">
        <v>-133</v>
      </c>
      <c r="G231">
        <v>47</v>
      </c>
      <c r="H231">
        <v>0</v>
      </c>
      <c r="I231">
        <v>0</v>
      </c>
      <c r="J231">
        <v>0</v>
      </c>
      <c r="K231">
        <v>0</v>
      </c>
      <c r="L231">
        <v>9.67</v>
      </c>
      <c r="M231">
        <v>0</v>
      </c>
      <c r="N231">
        <v>-1010</v>
      </c>
      <c r="O231">
        <v>0</v>
      </c>
      <c r="P231">
        <v>0</v>
      </c>
      <c r="Q231">
        <v>0</v>
      </c>
      <c r="R231">
        <v>0</v>
      </c>
      <c r="S231">
        <v>0</v>
      </c>
      <c r="T231">
        <v>56.66</v>
      </c>
      <c r="U231">
        <v>0</v>
      </c>
      <c r="V231">
        <v>0</v>
      </c>
      <c r="W231">
        <v>0</v>
      </c>
      <c r="X231">
        <v>0</v>
      </c>
      <c r="Y231">
        <v>0</v>
      </c>
      <c r="Z231">
        <v>0</v>
      </c>
      <c r="AA231">
        <v>0</v>
      </c>
      <c r="AB231">
        <v>0</v>
      </c>
      <c r="AC231">
        <v>0</v>
      </c>
      <c r="AD231">
        <v>0</v>
      </c>
      <c r="AE231">
        <v>0</v>
      </c>
      <c r="AF231">
        <v>0</v>
      </c>
      <c r="AG231">
        <v>0</v>
      </c>
      <c r="AH231">
        <v>-1563</v>
      </c>
      <c r="AI231">
        <v>0</v>
      </c>
      <c r="AJ231">
        <v>3723</v>
      </c>
      <c r="AK231">
        <v>0</v>
      </c>
      <c r="AL231">
        <v>0</v>
      </c>
      <c r="AM231">
        <v>3195</v>
      </c>
      <c r="AN231">
        <v>-641.69000000000005</v>
      </c>
      <c r="AO231"/>
      <c r="AP231"/>
      <c r="AQ231"/>
      <c r="AR231"/>
      <c r="AS231"/>
      <c r="AT231"/>
      <c r="AU231"/>
      <c r="AV231"/>
      <c r="AW231"/>
      <c r="AX231"/>
      <c r="AY231"/>
      <c r="AZ231"/>
      <c r="BA231"/>
      <c r="BB231"/>
      <c r="BC231"/>
      <c r="BD231"/>
      <c r="BE231"/>
      <c r="BF231"/>
      <c r="BG231"/>
    </row>
    <row r="232" spans="1:59">
      <c r="A232" t="s">
        <v>567</v>
      </c>
      <c r="B232">
        <v>0</v>
      </c>
      <c r="C232">
        <v>2737</v>
      </c>
      <c r="D232">
        <v>0</v>
      </c>
      <c r="E232">
        <v>0</v>
      </c>
      <c r="F232">
        <v>0</v>
      </c>
      <c r="G232">
        <v>0</v>
      </c>
      <c r="H232">
        <v>0</v>
      </c>
      <c r="I232">
        <v>0</v>
      </c>
      <c r="J232">
        <v>0</v>
      </c>
      <c r="K232">
        <v>0</v>
      </c>
      <c r="L232">
        <v>0</v>
      </c>
      <c r="M232">
        <v>0</v>
      </c>
      <c r="N232">
        <v>-1010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-1563</v>
      </c>
      <c r="AI232">
        <v>0</v>
      </c>
      <c r="AJ232">
        <v>3723</v>
      </c>
      <c r="AK232">
        <v>0</v>
      </c>
      <c r="AL232">
        <v>0</v>
      </c>
      <c r="AM232">
        <v>3195</v>
      </c>
      <c r="AN232">
        <v>-641.69000000000005</v>
      </c>
      <c r="AO232"/>
      <c r="AP232"/>
      <c r="AQ232"/>
      <c r="AR232"/>
      <c r="AS232"/>
      <c r="AT232"/>
      <c r="AU232"/>
      <c r="AV232"/>
      <c r="AW232"/>
      <c r="AX232"/>
      <c r="AY232"/>
      <c r="AZ232"/>
      <c r="BA232"/>
      <c r="BB232"/>
      <c r="BC232"/>
      <c r="BD232"/>
      <c r="BE232"/>
      <c r="BF232"/>
      <c r="BG232"/>
    </row>
    <row r="233" spans="1:59">
      <c r="A233" t="s">
        <v>568</v>
      </c>
      <c r="B233">
        <v>0</v>
      </c>
      <c r="C233">
        <v>0</v>
      </c>
      <c r="D233">
        <v>0</v>
      </c>
      <c r="E233">
        <v>0</v>
      </c>
      <c r="F233">
        <v>0</v>
      </c>
      <c r="G233">
        <v>0</v>
      </c>
      <c r="H233">
        <v>0</v>
      </c>
      <c r="I233">
        <v>0</v>
      </c>
      <c r="J233">
        <v>0</v>
      </c>
      <c r="K233">
        <v>0</v>
      </c>
      <c r="L233">
        <v>9.67</v>
      </c>
      <c r="M233">
        <v>0</v>
      </c>
      <c r="N233">
        <v>0</v>
      </c>
      <c r="O233">
        <v>0</v>
      </c>
      <c r="P233">
        <v>0</v>
      </c>
      <c r="Q233">
        <v>0</v>
      </c>
      <c r="R233">
        <v>0</v>
      </c>
      <c r="S233">
        <v>0</v>
      </c>
      <c r="T233">
        <v>56.66</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c r="AP233"/>
      <c r="AQ233"/>
      <c r="AR233"/>
      <c r="AS233"/>
      <c r="AT233"/>
      <c r="AU233"/>
      <c r="AV233"/>
      <c r="AW233"/>
      <c r="AX233"/>
      <c r="AY233"/>
      <c r="AZ233"/>
      <c r="BA233"/>
      <c r="BB233"/>
      <c r="BC233"/>
      <c r="BD233"/>
      <c r="BE233"/>
      <c r="BF233"/>
      <c r="BG233"/>
    </row>
    <row r="234" spans="1:59">
      <c r="A234" t="s">
        <v>569</v>
      </c>
      <c r="B234">
        <v>0</v>
      </c>
      <c r="C234">
        <v>0</v>
      </c>
      <c r="D234">
        <v>0</v>
      </c>
      <c r="E234">
        <v>0</v>
      </c>
      <c r="F234">
        <v>0</v>
      </c>
      <c r="G234">
        <v>0</v>
      </c>
      <c r="H234">
        <v>0</v>
      </c>
      <c r="I234">
        <v>-1705</v>
      </c>
      <c r="J234">
        <v>-928</v>
      </c>
      <c r="K234">
        <v>-23</v>
      </c>
      <c r="L234">
        <v>-1075</v>
      </c>
      <c r="M234">
        <v>-1208</v>
      </c>
      <c r="N234">
        <v>0</v>
      </c>
      <c r="O234">
        <v>-140</v>
      </c>
      <c r="P234">
        <v>865.95</v>
      </c>
      <c r="Q234">
        <v>1578</v>
      </c>
      <c r="R234">
        <v>2691</v>
      </c>
      <c r="S234">
        <v>-236</v>
      </c>
      <c r="T234">
        <v>3314.33</v>
      </c>
      <c r="U234">
        <v>2260</v>
      </c>
      <c r="V234">
        <v>-207</v>
      </c>
      <c r="W234">
        <v>-99</v>
      </c>
      <c r="X234">
        <v>241.84</v>
      </c>
      <c r="Y234">
        <v>114</v>
      </c>
      <c r="Z234">
        <v>102</v>
      </c>
      <c r="AA234">
        <v>-81</v>
      </c>
      <c r="AB234">
        <v>-296.69</v>
      </c>
      <c r="AC234">
        <v>6299</v>
      </c>
      <c r="AD234">
        <v>5348</v>
      </c>
      <c r="AE234">
        <v>4479</v>
      </c>
      <c r="AF234">
        <v>-880.74</v>
      </c>
      <c r="AG234">
        <v>-2042</v>
      </c>
      <c r="AH234">
        <v>0</v>
      </c>
      <c r="AI234">
        <v>-1920</v>
      </c>
      <c r="AJ234">
        <v>0</v>
      </c>
      <c r="AK234">
        <v>3695</v>
      </c>
      <c r="AL234">
        <v>2937</v>
      </c>
      <c r="AM234">
        <v>0</v>
      </c>
      <c r="AN234">
        <v>426.74</v>
      </c>
      <c r="AO234"/>
      <c r="AP234"/>
      <c r="AQ234"/>
      <c r="AR234"/>
      <c r="AS234"/>
      <c r="AT234"/>
      <c r="AU234"/>
      <c r="AV234"/>
      <c r="AW234"/>
      <c r="AX234"/>
      <c r="AY234"/>
      <c r="AZ234"/>
      <c r="BA234"/>
      <c r="BB234"/>
      <c r="BC234"/>
      <c r="BD234"/>
      <c r="BE234"/>
      <c r="BF234"/>
      <c r="BG234"/>
    </row>
    <row r="235" spans="1:59">
      <c r="A235" t="s">
        <v>570</v>
      </c>
      <c r="B235">
        <v>0</v>
      </c>
      <c r="C235">
        <v>0</v>
      </c>
      <c r="D235">
        <v>0</v>
      </c>
      <c r="E235">
        <v>0</v>
      </c>
      <c r="F235">
        <v>0</v>
      </c>
      <c r="G235">
        <v>0</v>
      </c>
      <c r="H235">
        <v>0</v>
      </c>
      <c r="I235">
        <v>-1705</v>
      </c>
      <c r="J235">
        <v>-928</v>
      </c>
      <c r="K235">
        <v>-23</v>
      </c>
      <c r="L235">
        <v>-1075</v>
      </c>
      <c r="M235">
        <v>-1208</v>
      </c>
      <c r="N235">
        <v>0</v>
      </c>
      <c r="O235">
        <v>-140</v>
      </c>
      <c r="P235">
        <v>865.95</v>
      </c>
      <c r="Q235">
        <v>1578</v>
      </c>
      <c r="R235">
        <v>2691</v>
      </c>
      <c r="S235">
        <v>-236</v>
      </c>
      <c r="T235">
        <v>3314.33</v>
      </c>
      <c r="U235">
        <v>2260</v>
      </c>
      <c r="V235">
        <v>-207</v>
      </c>
      <c r="W235">
        <v>-99</v>
      </c>
      <c r="X235">
        <v>241.84</v>
      </c>
      <c r="Y235">
        <v>114</v>
      </c>
      <c r="Z235">
        <v>102</v>
      </c>
      <c r="AA235">
        <v>-81</v>
      </c>
      <c r="AB235">
        <v>-296.69</v>
      </c>
      <c r="AC235">
        <v>6299</v>
      </c>
      <c r="AD235">
        <v>5348</v>
      </c>
      <c r="AE235">
        <v>4479</v>
      </c>
      <c r="AF235">
        <v>-880.74</v>
      </c>
      <c r="AG235">
        <v>-2042</v>
      </c>
      <c r="AH235">
        <v>0</v>
      </c>
      <c r="AI235">
        <v>-1920</v>
      </c>
      <c r="AJ235">
        <v>0</v>
      </c>
      <c r="AK235">
        <v>3695</v>
      </c>
      <c r="AL235">
        <v>2937</v>
      </c>
      <c r="AM235">
        <v>0</v>
      </c>
      <c r="AN235">
        <v>0</v>
      </c>
      <c r="AO235"/>
      <c r="AP235"/>
      <c r="AQ235"/>
      <c r="AR235"/>
      <c r="AS235"/>
      <c r="AT235"/>
      <c r="AU235"/>
      <c r="AV235"/>
      <c r="AW235"/>
      <c r="AX235"/>
      <c r="AY235"/>
      <c r="AZ235"/>
      <c r="BA235"/>
      <c r="BB235"/>
      <c r="BC235"/>
      <c r="BD235"/>
      <c r="BE235"/>
      <c r="BF235"/>
      <c r="BG235"/>
    </row>
    <row r="236" spans="1:59">
      <c r="A236" t="s">
        <v>708</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426.74</v>
      </c>
      <c r="AO236"/>
      <c r="AP236"/>
      <c r="AQ236"/>
      <c r="AR236"/>
      <c r="AS236"/>
      <c r="AT236"/>
      <c r="AU236"/>
      <c r="AV236"/>
      <c r="AW236"/>
      <c r="AX236"/>
      <c r="AY236"/>
      <c r="AZ236"/>
      <c r="BA236"/>
      <c r="BB236"/>
      <c r="BC236"/>
      <c r="BD236"/>
      <c r="BE236"/>
      <c r="BF236"/>
      <c r="BG236"/>
    </row>
    <row r="237" spans="1:59">
      <c r="A237" t="s">
        <v>571</v>
      </c>
      <c r="B237">
        <v>0</v>
      </c>
      <c r="C237">
        <v>0</v>
      </c>
      <c r="D237">
        <v>3618.08</v>
      </c>
      <c r="E237">
        <v>2009</v>
      </c>
      <c r="F237">
        <v>2009</v>
      </c>
      <c r="G237">
        <v>2009</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c r="AP237"/>
      <c r="AQ237"/>
      <c r="AR237"/>
      <c r="AS237"/>
      <c r="AT237"/>
      <c r="AU237"/>
      <c r="AV237"/>
      <c r="AW237"/>
      <c r="AX237"/>
      <c r="AY237"/>
      <c r="AZ237"/>
      <c r="BA237"/>
      <c r="BB237"/>
      <c r="BC237"/>
      <c r="BD237"/>
      <c r="BE237"/>
      <c r="BF237"/>
      <c r="BG237"/>
    </row>
    <row r="238" spans="1:59">
      <c r="A238" t="s">
        <v>572</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800</v>
      </c>
      <c r="AO238"/>
      <c r="AP238"/>
      <c r="AQ238"/>
      <c r="AR238"/>
      <c r="AS238"/>
      <c r="AT238"/>
      <c r="AU238"/>
      <c r="AV238"/>
      <c r="AW238"/>
      <c r="AX238"/>
      <c r="AY238"/>
      <c r="AZ238"/>
      <c r="BA238"/>
      <c r="BB238"/>
      <c r="BC238"/>
      <c r="BD238"/>
      <c r="BE238"/>
      <c r="BF238"/>
      <c r="BG238"/>
    </row>
    <row r="239" spans="1:59">
      <c r="A239" t="s">
        <v>574</v>
      </c>
      <c r="B239">
        <v>-3866</v>
      </c>
      <c r="C239">
        <v>-534</v>
      </c>
      <c r="D239">
        <v>-1901.45</v>
      </c>
      <c r="E239">
        <v>-823</v>
      </c>
      <c r="F239">
        <v>-733</v>
      </c>
      <c r="G239">
        <v>-178</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c r="AP239"/>
      <c r="AQ239"/>
      <c r="AR239"/>
      <c r="AS239"/>
      <c r="AT239"/>
      <c r="AU239"/>
      <c r="AV239"/>
      <c r="AW239"/>
      <c r="AX239"/>
      <c r="AY239"/>
      <c r="AZ239"/>
      <c r="BA239"/>
      <c r="BB239"/>
      <c r="BC239"/>
      <c r="BD239"/>
      <c r="BE239"/>
      <c r="BF239"/>
      <c r="BG239"/>
    </row>
    <row r="240" spans="1:59">
      <c r="A240" t="s">
        <v>350</v>
      </c>
      <c r="B240">
        <v>-3866</v>
      </c>
      <c r="C240">
        <v>-534</v>
      </c>
      <c r="D240">
        <v>-1901.45</v>
      </c>
      <c r="E240">
        <v>-823</v>
      </c>
      <c r="F240">
        <v>-733</v>
      </c>
      <c r="G240">
        <v>-178</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c r="AP240"/>
      <c r="AQ240"/>
      <c r="AR240"/>
      <c r="AS240"/>
      <c r="AT240"/>
      <c r="AU240"/>
      <c r="AV240"/>
      <c r="AW240"/>
      <c r="AX240"/>
      <c r="AY240"/>
      <c r="AZ240"/>
      <c r="BA240"/>
      <c r="BB240"/>
      <c r="BC240"/>
      <c r="BD240"/>
      <c r="BE240"/>
      <c r="BF240"/>
      <c r="BG240"/>
    </row>
    <row r="241" spans="1:59">
      <c r="A241" t="s">
        <v>359</v>
      </c>
      <c r="B241">
        <v>0</v>
      </c>
      <c r="C241">
        <v>0</v>
      </c>
      <c r="D241">
        <v>0</v>
      </c>
      <c r="E241">
        <v>0</v>
      </c>
      <c r="F241">
        <v>0</v>
      </c>
      <c r="G241">
        <v>0</v>
      </c>
      <c r="H241">
        <v>35644</v>
      </c>
      <c r="I241">
        <v>28153</v>
      </c>
      <c r="J241">
        <v>19591</v>
      </c>
      <c r="K241">
        <v>10051</v>
      </c>
      <c r="L241">
        <v>40447.65</v>
      </c>
      <c r="M241">
        <v>30097</v>
      </c>
      <c r="N241">
        <v>19094</v>
      </c>
      <c r="O241">
        <v>9020</v>
      </c>
      <c r="P241">
        <v>23723.07</v>
      </c>
      <c r="Q241">
        <v>15997</v>
      </c>
      <c r="R241">
        <v>9210</v>
      </c>
      <c r="S241">
        <v>4618</v>
      </c>
      <c r="T241">
        <v>15870.27</v>
      </c>
      <c r="U241">
        <v>11283</v>
      </c>
      <c r="V241">
        <v>6840</v>
      </c>
      <c r="W241">
        <v>3573</v>
      </c>
      <c r="X241">
        <v>9520.4599999999991</v>
      </c>
      <c r="Y241">
        <v>5510</v>
      </c>
      <c r="Z241">
        <v>2075</v>
      </c>
      <c r="AA241">
        <v>583</v>
      </c>
      <c r="AB241">
        <v>809.89</v>
      </c>
      <c r="AC241">
        <v>607</v>
      </c>
      <c r="AD241">
        <v>296</v>
      </c>
      <c r="AE241">
        <v>156</v>
      </c>
      <c r="AF241">
        <v>1169.93</v>
      </c>
      <c r="AG241">
        <v>935</v>
      </c>
      <c r="AH241">
        <v>0</v>
      </c>
      <c r="AI241">
        <v>352</v>
      </c>
      <c r="AJ241">
        <v>0</v>
      </c>
      <c r="AK241">
        <v>1812</v>
      </c>
      <c r="AL241">
        <v>1390</v>
      </c>
      <c r="AM241">
        <v>0</v>
      </c>
      <c r="AN241">
        <v>1436.54</v>
      </c>
      <c r="AO241"/>
      <c r="AP241"/>
      <c r="AQ241"/>
      <c r="AR241"/>
      <c r="AS241"/>
      <c r="AT241"/>
      <c r="AU241"/>
      <c r="AV241"/>
      <c r="AW241"/>
      <c r="AX241"/>
      <c r="AY241"/>
      <c r="AZ241"/>
      <c r="BA241"/>
      <c r="BB241"/>
      <c r="BC241"/>
      <c r="BD241"/>
      <c r="BE241"/>
      <c r="BF241"/>
      <c r="BG241"/>
    </row>
    <row r="242" spans="1:59">
      <c r="A242" t="s">
        <v>575</v>
      </c>
      <c r="B242">
        <v>6230</v>
      </c>
      <c r="C242">
        <v>3115</v>
      </c>
      <c r="D242">
        <v>12315.42</v>
      </c>
      <c r="E242">
        <v>9236</v>
      </c>
      <c r="F242">
        <v>6158</v>
      </c>
      <c r="G242">
        <v>3078</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c r="AP242"/>
      <c r="AQ242"/>
      <c r="AR242"/>
      <c r="AS242"/>
      <c r="AT242"/>
      <c r="AU242"/>
      <c r="AV242"/>
      <c r="AW242"/>
      <c r="AX242"/>
      <c r="AY242"/>
      <c r="AZ242"/>
      <c r="BA242"/>
      <c r="BB242"/>
      <c r="BC242"/>
      <c r="BD242"/>
      <c r="BE242"/>
      <c r="BF242"/>
      <c r="BG242"/>
    </row>
    <row r="243" spans="1:59">
      <c r="A243" t="s">
        <v>576</v>
      </c>
      <c r="B243">
        <v>0</v>
      </c>
      <c r="C243">
        <v>0</v>
      </c>
      <c r="D243">
        <v>-213.1</v>
      </c>
      <c r="E243">
        <v>-213</v>
      </c>
      <c r="F243">
        <v>0</v>
      </c>
      <c r="G243">
        <v>0</v>
      </c>
      <c r="H243">
        <v>7743</v>
      </c>
      <c r="I243">
        <v>7050</v>
      </c>
      <c r="J243">
        <v>4302</v>
      </c>
      <c r="K243">
        <v>2384</v>
      </c>
      <c r="L243">
        <v>23065.09</v>
      </c>
      <c r="M243">
        <v>21627</v>
      </c>
      <c r="N243">
        <v>19383</v>
      </c>
      <c r="O243">
        <v>1788</v>
      </c>
      <c r="P243">
        <v>2535.14</v>
      </c>
      <c r="Q243">
        <v>1879</v>
      </c>
      <c r="R243">
        <v>1086</v>
      </c>
      <c r="S243">
        <v>952</v>
      </c>
      <c r="T243">
        <v>6443.77</v>
      </c>
      <c r="U243">
        <v>5406</v>
      </c>
      <c r="V243">
        <v>3365</v>
      </c>
      <c r="W243">
        <v>2021</v>
      </c>
      <c r="X243">
        <v>22.53</v>
      </c>
      <c r="Y243">
        <v>-430</v>
      </c>
      <c r="Z243">
        <v>-678</v>
      </c>
      <c r="AA243">
        <v>25</v>
      </c>
      <c r="AB243">
        <v>-5409.75</v>
      </c>
      <c r="AC243">
        <v>-4647</v>
      </c>
      <c r="AD243">
        <v>-3663</v>
      </c>
      <c r="AE243">
        <v>-1792</v>
      </c>
      <c r="AF243">
        <v>-16826.98</v>
      </c>
      <c r="AG243">
        <v>-13819</v>
      </c>
      <c r="AH243">
        <v>0</v>
      </c>
      <c r="AI243">
        <v>-5926</v>
      </c>
      <c r="AJ243">
        <v>37</v>
      </c>
      <c r="AK243">
        <v>-2204</v>
      </c>
      <c r="AL243">
        <v>1453</v>
      </c>
      <c r="AM243">
        <v>0</v>
      </c>
      <c r="AN243">
        <v>4800.5600000000004</v>
      </c>
      <c r="AO243"/>
      <c r="AP243"/>
      <c r="AQ243"/>
      <c r="AR243"/>
      <c r="AS243"/>
      <c r="AT243"/>
      <c r="AU243"/>
      <c r="AV243"/>
      <c r="AW243"/>
      <c r="AX243"/>
      <c r="AY243"/>
      <c r="AZ243"/>
      <c r="BA243"/>
      <c r="BB243"/>
      <c r="BC243"/>
      <c r="BD243"/>
      <c r="BE243"/>
      <c r="BF243"/>
      <c r="BG243"/>
    </row>
    <row r="244" spans="1:59">
      <c r="A244" t="s">
        <v>577</v>
      </c>
      <c r="B244">
        <v>3075735</v>
      </c>
      <c r="C244">
        <v>1830939</v>
      </c>
      <c r="D244">
        <v>5674326.5199999996</v>
      </c>
      <c r="E244">
        <v>3282396</v>
      </c>
      <c r="F244">
        <v>1225806</v>
      </c>
      <c r="G244">
        <v>409902</v>
      </c>
      <c r="H244">
        <v>1468013</v>
      </c>
      <c r="I244">
        <v>1059560</v>
      </c>
      <c r="J244">
        <v>612866</v>
      </c>
      <c r="K244">
        <v>326716</v>
      </c>
      <c r="L244">
        <v>1225858.6599999999</v>
      </c>
      <c r="M244">
        <v>961338</v>
      </c>
      <c r="N244">
        <v>555854</v>
      </c>
      <c r="O244">
        <v>304026</v>
      </c>
      <c r="P244">
        <v>1054746.6000000001</v>
      </c>
      <c r="Q244">
        <v>825366</v>
      </c>
      <c r="R244">
        <v>566013</v>
      </c>
      <c r="S244">
        <v>308434</v>
      </c>
      <c r="T244">
        <v>1004860.25</v>
      </c>
      <c r="U244">
        <v>747308</v>
      </c>
      <c r="V244">
        <v>467226</v>
      </c>
      <c r="W244">
        <v>254376</v>
      </c>
      <c r="X244">
        <v>908524.23</v>
      </c>
      <c r="Y244">
        <v>695745</v>
      </c>
      <c r="Z244">
        <v>436467</v>
      </c>
      <c r="AA244">
        <v>240503</v>
      </c>
      <c r="AB244">
        <v>829209.77</v>
      </c>
      <c r="AC244">
        <v>615924</v>
      </c>
      <c r="AD244">
        <v>423407</v>
      </c>
      <c r="AE244">
        <v>207861</v>
      </c>
      <c r="AF244">
        <v>709961.45</v>
      </c>
      <c r="AG244">
        <v>545291</v>
      </c>
      <c r="AH244">
        <v>363537</v>
      </c>
      <c r="AI244">
        <v>176962</v>
      </c>
      <c r="AJ244">
        <v>637402</v>
      </c>
      <c r="AK244">
        <v>469029</v>
      </c>
      <c r="AL244">
        <v>284733</v>
      </c>
      <c r="AM244">
        <v>142872</v>
      </c>
      <c r="AN244">
        <v>552429.82999999996</v>
      </c>
      <c r="AO244"/>
      <c r="AP244"/>
      <c r="AQ244"/>
      <c r="AR244"/>
      <c r="AS244"/>
      <c r="AT244"/>
      <c r="AU244"/>
      <c r="AV244"/>
      <c r="AW244"/>
      <c r="AX244"/>
      <c r="AY244"/>
      <c r="AZ244"/>
      <c r="BA244"/>
      <c r="BB244"/>
      <c r="BC244"/>
      <c r="BD244"/>
      <c r="BE244"/>
      <c r="BF244"/>
      <c r="BG244"/>
    </row>
    <row r="245" spans="1:59">
      <c r="A245" t="s">
        <v>578</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579</v>
      </c>
      <c r="B246">
        <v>-87942</v>
      </c>
      <c r="C246">
        <v>-79531</v>
      </c>
      <c r="D246">
        <v>-144539.57</v>
      </c>
      <c r="E246">
        <v>-121716</v>
      </c>
      <c r="F246">
        <v>-36578</v>
      </c>
      <c r="G246">
        <v>19949</v>
      </c>
      <c r="H246">
        <v>70036</v>
      </c>
      <c r="I246">
        <v>17178</v>
      </c>
      <c r="J246">
        <v>113676</v>
      </c>
      <c r="K246">
        <v>51065</v>
      </c>
      <c r="L246">
        <v>-105226.87</v>
      </c>
      <c r="M246">
        <v>-86635</v>
      </c>
      <c r="N246">
        <v>-166108</v>
      </c>
      <c r="O246">
        <v>-39097</v>
      </c>
      <c r="P246">
        <v>-65558.759999999995</v>
      </c>
      <c r="Q246">
        <v>-80726</v>
      </c>
      <c r="R246">
        <v>-49720</v>
      </c>
      <c r="S246">
        <v>-27757</v>
      </c>
      <c r="T246">
        <v>6767.41</v>
      </c>
      <c r="U246">
        <v>22940</v>
      </c>
      <c r="V246">
        <v>60026</v>
      </c>
      <c r="W246">
        <v>40866</v>
      </c>
      <c r="X246">
        <v>-38499.800000000003</v>
      </c>
      <c r="Y246">
        <v>-40622</v>
      </c>
      <c r="Z246">
        <v>-10759</v>
      </c>
      <c r="AA246">
        <v>-10864</v>
      </c>
      <c r="AB246">
        <v>-64446.55</v>
      </c>
      <c r="AC246">
        <v>-32932</v>
      </c>
      <c r="AD246">
        <v>-23909</v>
      </c>
      <c r="AE246">
        <v>-24758</v>
      </c>
      <c r="AF246">
        <v>-1441.08</v>
      </c>
      <c r="AG246">
        <v>46</v>
      </c>
      <c r="AH246">
        <v>-202733</v>
      </c>
      <c r="AI246">
        <v>-18825</v>
      </c>
      <c r="AJ246">
        <v>-235018</v>
      </c>
      <c r="AK246">
        <v>-22712</v>
      </c>
      <c r="AL246">
        <v>-65167</v>
      </c>
      <c r="AM246">
        <v>-34037</v>
      </c>
      <c r="AN246">
        <v>-26045.06</v>
      </c>
      <c r="AO246"/>
      <c r="AP246"/>
      <c r="AQ246"/>
      <c r="AR246"/>
      <c r="AS246"/>
      <c r="AT246"/>
      <c r="AU246"/>
      <c r="AV246"/>
      <c r="AW246"/>
      <c r="AX246"/>
      <c r="AY246"/>
      <c r="AZ246"/>
      <c r="BA246"/>
      <c r="BB246"/>
      <c r="BC246"/>
      <c r="BD246"/>
      <c r="BE246"/>
      <c r="BF246"/>
      <c r="BG246"/>
    </row>
    <row r="247" spans="1:59">
      <c r="A247" t="s">
        <v>2337</v>
      </c>
      <c r="B247">
        <v>-1682269</v>
      </c>
      <c r="C247">
        <v>-615245</v>
      </c>
      <c r="D247">
        <v>-1317198.83</v>
      </c>
      <c r="E247">
        <v>-2745074</v>
      </c>
      <c r="F247">
        <v>-443814</v>
      </c>
      <c r="G247">
        <v>28252</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c r="AP247"/>
      <c r="AQ247"/>
      <c r="AR247"/>
      <c r="AS247"/>
      <c r="AT247"/>
      <c r="AU247"/>
      <c r="AV247"/>
      <c r="AW247"/>
      <c r="AX247"/>
      <c r="AY247"/>
      <c r="AZ247"/>
      <c r="BA247"/>
      <c r="BB247"/>
      <c r="BC247"/>
      <c r="BD247"/>
      <c r="BE247"/>
      <c r="BF247"/>
      <c r="BG247"/>
    </row>
    <row r="248" spans="1:59">
      <c r="A248" t="s">
        <v>580</v>
      </c>
      <c r="B248">
        <v>-20337</v>
      </c>
      <c r="C248">
        <v>-46996</v>
      </c>
      <c r="D248">
        <v>-116343.48</v>
      </c>
      <c r="E248">
        <v>-102489</v>
      </c>
      <c r="F248">
        <v>-37361</v>
      </c>
      <c r="G248">
        <v>-9743</v>
      </c>
      <c r="H248">
        <v>-18437</v>
      </c>
      <c r="I248">
        <v>-8611</v>
      </c>
      <c r="J248">
        <v>-14432</v>
      </c>
      <c r="K248">
        <v>-26223</v>
      </c>
      <c r="L248">
        <v>-19114.66</v>
      </c>
      <c r="M248">
        <v>-5289</v>
      </c>
      <c r="N248">
        <v>-2927</v>
      </c>
      <c r="O248">
        <v>-2538</v>
      </c>
      <c r="P248">
        <v>-22737.34</v>
      </c>
      <c r="Q248">
        <v>-6817</v>
      </c>
      <c r="R248">
        <v>3477</v>
      </c>
      <c r="S248">
        <v>-3017</v>
      </c>
      <c r="T248">
        <v>-9239.0300000000007</v>
      </c>
      <c r="U248">
        <v>4063</v>
      </c>
      <c r="V248">
        <v>8560</v>
      </c>
      <c r="W248">
        <v>4897</v>
      </c>
      <c r="X248">
        <v>-4076.9</v>
      </c>
      <c r="Y248">
        <v>7061</v>
      </c>
      <c r="Z248">
        <v>11253</v>
      </c>
      <c r="AA248">
        <v>10956</v>
      </c>
      <c r="AB248">
        <v>-16250.38</v>
      </c>
      <c r="AC248">
        <v>277</v>
      </c>
      <c r="AD248">
        <v>-1535</v>
      </c>
      <c r="AE248">
        <v>5149</v>
      </c>
      <c r="AF248">
        <v>-10935.25</v>
      </c>
      <c r="AG248">
        <v>-4043</v>
      </c>
      <c r="AH248">
        <v>-1421</v>
      </c>
      <c r="AI248">
        <v>377</v>
      </c>
      <c r="AJ248">
        <v>-9658</v>
      </c>
      <c r="AK248">
        <v>-18505</v>
      </c>
      <c r="AL248">
        <v>-7845</v>
      </c>
      <c r="AM248">
        <v>-1637</v>
      </c>
      <c r="AN248">
        <v>-5817.98</v>
      </c>
      <c r="AO248"/>
      <c r="AP248"/>
      <c r="AQ248"/>
      <c r="AR248"/>
      <c r="AS248"/>
      <c r="AT248"/>
      <c r="AU248"/>
      <c r="AV248"/>
      <c r="AW248"/>
      <c r="AX248"/>
      <c r="AY248"/>
      <c r="AZ248"/>
      <c r="BA248"/>
      <c r="BB248"/>
      <c r="BC248"/>
      <c r="BD248"/>
      <c r="BE248"/>
      <c r="BF248"/>
      <c r="BG248"/>
    </row>
    <row r="249" spans="1:59">
      <c r="A249" t="s">
        <v>581</v>
      </c>
      <c r="B249">
        <v>277084</v>
      </c>
      <c r="C249">
        <v>225759</v>
      </c>
      <c r="D249">
        <v>-350229.18</v>
      </c>
      <c r="E249">
        <v>-493374</v>
      </c>
      <c r="F249">
        <v>1930</v>
      </c>
      <c r="G249">
        <v>386</v>
      </c>
      <c r="H249">
        <v>-120</v>
      </c>
      <c r="I249">
        <v>-125090</v>
      </c>
      <c r="J249">
        <v>-13713</v>
      </c>
      <c r="K249">
        <v>-89680</v>
      </c>
      <c r="L249">
        <v>26235.91</v>
      </c>
      <c r="M249">
        <v>-192201</v>
      </c>
      <c r="N249">
        <v>18843</v>
      </c>
      <c r="O249">
        <v>-86750</v>
      </c>
      <c r="P249">
        <v>-133536.79999999999</v>
      </c>
      <c r="Q249">
        <v>-108529</v>
      </c>
      <c r="R249">
        <v>-114390</v>
      </c>
      <c r="S249">
        <v>-118741</v>
      </c>
      <c r="T249">
        <v>-59232.67</v>
      </c>
      <c r="U249">
        <v>-159944</v>
      </c>
      <c r="V249">
        <v>-202226</v>
      </c>
      <c r="W249">
        <v>-152629</v>
      </c>
      <c r="X249">
        <v>43934.67</v>
      </c>
      <c r="Y249">
        <v>-86760</v>
      </c>
      <c r="Z249">
        <v>-183121</v>
      </c>
      <c r="AA249">
        <v>-47673</v>
      </c>
      <c r="AB249">
        <v>-156.1</v>
      </c>
      <c r="AC249">
        <v>-200885</v>
      </c>
      <c r="AD249">
        <v>-161565</v>
      </c>
      <c r="AE249">
        <v>-74927</v>
      </c>
      <c r="AF249">
        <v>-190812.35</v>
      </c>
      <c r="AG249">
        <v>-176422</v>
      </c>
      <c r="AH249">
        <v>-24979</v>
      </c>
      <c r="AI249">
        <v>-153687</v>
      </c>
      <c r="AJ249">
        <v>9489</v>
      </c>
      <c r="AK249">
        <v>-246837</v>
      </c>
      <c r="AL249">
        <v>-156489</v>
      </c>
      <c r="AM249">
        <v>-61908</v>
      </c>
      <c r="AN249">
        <v>-94226.77</v>
      </c>
      <c r="AO249"/>
      <c r="AP249"/>
      <c r="AQ249"/>
      <c r="AR249"/>
      <c r="AS249"/>
      <c r="AT249"/>
      <c r="AU249"/>
      <c r="AV249"/>
      <c r="AW249"/>
      <c r="AX249"/>
      <c r="AY249"/>
      <c r="AZ249"/>
      <c r="BA249"/>
      <c r="BB249"/>
      <c r="BC249"/>
      <c r="BD249"/>
      <c r="BE249"/>
      <c r="BF249"/>
      <c r="BG249"/>
    </row>
    <row r="250" spans="1:59">
      <c r="A250" t="s">
        <v>582</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583</v>
      </c>
      <c r="B251">
        <v>-9171</v>
      </c>
      <c r="C251">
        <v>130528</v>
      </c>
      <c r="D251">
        <v>215398.66</v>
      </c>
      <c r="E251">
        <v>984993</v>
      </c>
      <c r="F251">
        <v>217161</v>
      </c>
      <c r="G251">
        <v>4857</v>
      </c>
      <c r="H251">
        <v>17830</v>
      </c>
      <c r="I251">
        <v>11637</v>
      </c>
      <c r="J251">
        <v>-93885</v>
      </c>
      <c r="K251">
        <v>444</v>
      </c>
      <c r="L251">
        <v>71132.7</v>
      </c>
      <c r="M251">
        <v>93911</v>
      </c>
      <c r="N251">
        <v>31262</v>
      </c>
      <c r="O251">
        <v>16547</v>
      </c>
      <c r="P251">
        <v>102862.18</v>
      </c>
      <c r="Q251">
        <v>127785</v>
      </c>
      <c r="R251">
        <v>40226</v>
      </c>
      <c r="S251">
        <v>33066</v>
      </c>
      <c r="T251">
        <v>98269.32</v>
      </c>
      <c r="U251">
        <v>154711</v>
      </c>
      <c r="V251">
        <v>56005</v>
      </c>
      <c r="W251">
        <v>25601</v>
      </c>
      <c r="X251">
        <v>-70528.539999999994</v>
      </c>
      <c r="Y251">
        <v>55312</v>
      </c>
      <c r="Z251">
        <v>29669</v>
      </c>
      <c r="AA251">
        <v>21094</v>
      </c>
      <c r="AB251">
        <v>76045.25</v>
      </c>
      <c r="AC251">
        <v>84553</v>
      </c>
      <c r="AD251">
        <v>27465</v>
      </c>
      <c r="AE251">
        <v>10442</v>
      </c>
      <c r="AF251">
        <v>58561.51</v>
      </c>
      <c r="AG251">
        <v>89161</v>
      </c>
      <c r="AH251">
        <v>37859</v>
      </c>
      <c r="AI251">
        <v>44921</v>
      </c>
      <c r="AJ251">
        <v>36237</v>
      </c>
      <c r="AK251">
        <v>88552</v>
      </c>
      <c r="AL251">
        <v>60683</v>
      </c>
      <c r="AM251">
        <v>28561</v>
      </c>
      <c r="AN251">
        <v>64645.03</v>
      </c>
      <c r="AO251"/>
      <c r="AP251"/>
      <c r="AQ251"/>
      <c r="AR251"/>
      <c r="AS251"/>
      <c r="AT251"/>
      <c r="AU251"/>
      <c r="AV251"/>
      <c r="AW251"/>
      <c r="AX251"/>
      <c r="AY251"/>
      <c r="AZ251"/>
      <c r="BA251"/>
      <c r="BB251"/>
      <c r="BC251"/>
      <c r="BD251"/>
      <c r="BE251"/>
      <c r="BF251"/>
      <c r="BG251"/>
    </row>
    <row r="252" spans="1:59">
      <c r="A252" t="s">
        <v>584</v>
      </c>
      <c r="B252">
        <v>-747</v>
      </c>
      <c r="C252">
        <v>0</v>
      </c>
      <c r="D252">
        <v>-2266.98</v>
      </c>
      <c r="E252">
        <v>-291</v>
      </c>
      <c r="F252">
        <v>-156</v>
      </c>
      <c r="G252">
        <v>-156</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c r="AP252"/>
      <c r="AQ252"/>
      <c r="AR252"/>
      <c r="AS252"/>
      <c r="AT252"/>
      <c r="AU252"/>
      <c r="AV252"/>
      <c r="AW252"/>
      <c r="AX252"/>
      <c r="AY252"/>
      <c r="AZ252"/>
      <c r="BA252"/>
      <c r="BB252"/>
      <c r="BC252"/>
      <c r="BD252"/>
      <c r="BE252"/>
      <c r="BF252"/>
      <c r="BG252"/>
    </row>
    <row r="253" spans="1:59">
      <c r="A253" t="s">
        <v>585</v>
      </c>
      <c r="B253">
        <v>-47409</v>
      </c>
      <c r="C253">
        <v>25295</v>
      </c>
      <c r="D253">
        <v>447507.48</v>
      </c>
      <c r="E253">
        <v>616362</v>
      </c>
      <c r="F253">
        <v>164388</v>
      </c>
      <c r="G253">
        <v>-1103</v>
      </c>
      <c r="H253">
        <v>-5368</v>
      </c>
      <c r="I253">
        <v>11149</v>
      </c>
      <c r="J253">
        <v>-7228</v>
      </c>
      <c r="K253">
        <v>-9534</v>
      </c>
      <c r="L253">
        <v>-18914.48</v>
      </c>
      <c r="M253">
        <v>-5216</v>
      </c>
      <c r="N253">
        <v>-19950</v>
      </c>
      <c r="O253">
        <v>-18743</v>
      </c>
      <c r="P253">
        <v>-9996.0300000000007</v>
      </c>
      <c r="Q253">
        <v>2670</v>
      </c>
      <c r="R253">
        <v>-8670</v>
      </c>
      <c r="S253">
        <v>-10815</v>
      </c>
      <c r="T253">
        <v>11913.83</v>
      </c>
      <c r="U253">
        <v>3776</v>
      </c>
      <c r="V253">
        <v>-11631</v>
      </c>
      <c r="W253">
        <v>-9084</v>
      </c>
      <c r="X253">
        <v>2308.4299999999998</v>
      </c>
      <c r="Y253">
        <v>-6987</v>
      </c>
      <c r="Z253">
        <v>-10384</v>
      </c>
      <c r="AA253">
        <v>-8142</v>
      </c>
      <c r="AB253">
        <v>10829.22</v>
      </c>
      <c r="AC253">
        <v>2198</v>
      </c>
      <c r="AD253">
        <v>2948</v>
      </c>
      <c r="AE253">
        <v>-8363</v>
      </c>
      <c r="AF253">
        <v>1755.15</v>
      </c>
      <c r="AG253">
        <v>2920</v>
      </c>
      <c r="AH253">
        <v>-5873</v>
      </c>
      <c r="AI253">
        <v>-5918</v>
      </c>
      <c r="AJ253">
        <v>0</v>
      </c>
      <c r="AK253">
        <v>1156</v>
      </c>
      <c r="AL253">
        <v>-7321</v>
      </c>
      <c r="AM253">
        <v>-6770</v>
      </c>
      <c r="AN253">
        <v>-8066.01</v>
      </c>
      <c r="AO253"/>
      <c r="AP253"/>
      <c r="AQ253"/>
      <c r="AR253"/>
      <c r="AS253"/>
      <c r="AT253"/>
      <c r="AU253"/>
      <c r="AV253"/>
      <c r="AW253"/>
      <c r="AX253"/>
      <c r="AY253"/>
      <c r="AZ253"/>
      <c r="BA253"/>
      <c r="BB253"/>
      <c r="BC253"/>
      <c r="BD253"/>
      <c r="BE253"/>
      <c r="BF253"/>
      <c r="BG253"/>
    </row>
    <row r="254" spans="1:59">
      <c r="A254" t="s">
        <v>586</v>
      </c>
      <c r="B254">
        <v>1504944</v>
      </c>
      <c r="C254">
        <v>1470749</v>
      </c>
      <c r="D254">
        <v>4406654.6100000003</v>
      </c>
      <c r="E254">
        <v>1420807</v>
      </c>
      <c r="F254">
        <v>1091376</v>
      </c>
      <c r="G254">
        <v>452344</v>
      </c>
      <c r="H254">
        <v>1531954</v>
      </c>
      <c r="I254">
        <v>965823</v>
      </c>
      <c r="J254">
        <v>597284</v>
      </c>
      <c r="K254">
        <v>252788</v>
      </c>
      <c r="L254">
        <v>1179971.26</v>
      </c>
      <c r="M254">
        <v>765908</v>
      </c>
      <c r="N254">
        <v>416974</v>
      </c>
      <c r="O254">
        <v>173445</v>
      </c>
      <c r="P254">
        <v>925779.85</v>
      </c>
      <c r="Q254">
        <v>759749</v>
      </c>
      <c r="R254">
        <v>436936</v>
      </c>
      <c r="S254">
        <v>181170</v>
      </c>
      <c r="T254">
        <v>1053339.1000000001</v>
      </c>
      <c r="U254">
        <v>772854</v>
      </c>
      <c r="V254">
        <v>377960</v>
      </c>
      <c r="W254">
        <v>164027</v>
      </c>
      <c r="X254">
        <v>841662.08</v>
      </c>
      <c r="Y254">
        <v>623749</v>
      </c>
      <c r="Z254">
        <v>273125</v>
      </c>
      <c r="AA254">
        <v>205874</v>
      </c>
      <c r="AB254">
        <v>835231.21</v>
      </c>
      <c r="AC254">
        <v>469135</v>
      </c>
      <c r="AD254">
        <v>266811</v>
      </c>
      <c r="AE254">
        <v>115404</v>
      </c>
      <c r="AF254">
        <v>567089.43000000005</v>
      </c>
      <c r="AG254">
        <v>456953</v>
      </c>
      <c r="AH254">
        <v>166390</v>
      </c>
      <c r="AI254">
        <v>43830</v>
      </c>
      <c r="AJ254">
        <v>438452</v>
      </c>
      <c r="AK254">
        <v>270683</v>
      </c>
      <c r="AL254">
        <v>108594</v>
      </c>
      <c r="AM254">
        <v>67081</v>
      </c>
      <c r="AN254">
        <v>482919.05</v>
      </c>
      <c r="AO254"/>
      <c r="AP254"/>
      <c r="AQ254"/>
      <c r="AR254"/>
      <c r="AS254"/>
      <c r="AT254"/>
      <c r="AU254"/>
      <c r="AV254"/>
      <c r="AW254"/>
      <c r="AX254"/>
      <c r="AY254"/>
      <c r="AZ254"/>
      <c r="BA254"/>
      <c r="BB254"/>
      <c r="BC254"/>
      <c r="BD254"/>
      <c r="BE254"/>
      <c r="BF254"/>
      <c r="BG254"/>
    </row>
    <row r="255" spans="1:59">
      <c r="A255" t="s">
        <v>601</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-11911</v>
      </c>
      <c r="AI255">
        <v>0</v>
      </c>
      <c r="AJ255">
        <v>-20484</v>
      </c>
      <c r="AK255">
        <v>0</v>
      </c>
      <c r="AL255">
        <v>0</v>
      </c>
      <c r="AM255">
        <v>-16</v>
      </c>
      <c r="AN255">
        <v>0</v>
      </c>
      <c r="AO255"/>
      <c r="AP255"/>
      <c r="AQ255"/>
      <c r="AR255"/>
      <c r="AS255"/>
      <c r="AT255"/>
      <c r="AU255"/>
      <c r="AV255"/>
      <c r="AW255"/>
      <c r="AX255"/>
      <c r="AY255"/>
      <c r="AZ255"/>
      <c r="BA255"/>
      <c r="BB255"/>
      <c r="BC255"/>
      <c r="BD255"/>
      <c r="BE255"/>
      <c r="BF255"/>
      <c r="BG255"/>
    </row>
    <row r="256" spans="1:59">
      <c r="A256" t="s">
        <v>625</v>
      </c>
      <c r="B256">
        <v>-5105</v>
      </c>
      <c r="C256">
        <v>-2646</v>
      </c>
      <c r="D256">
        <v>-18889.37</v>
      </c>
      <c r="E256">
        <v>-14363</v>
      </c>
      <c r="F256">
        <v>-9911</v>
      </c>
      <c r="G256">
        <v>-5313</v>
      </c>
      <c r="H256">
        <v>-35651</v>
      </c>
      <c r="I256">
        <v>-27505</v>
      </c>
      <c r="J256">
        <v>-19627</v>
      </c>
      <c r="K256">
        <v>-9918</v>
      </c>
      <c r="L256">
        <v>-40588.17</v>
      </c>
      <c r="M256">
        <v>-30246</v>
      </c>
      <c r="N256">
        <v>-19170</v>
      </c>
      <c r="O256">
        <v>-9094</v>
      </c>
      <c r="P256">
        <v>-31348.83</v>
      </c>
      <c r="Q256">
        <v>-21140</v>
      </c>
      <c r="R256">
        <v>-13416</v>
      </c>
      <c r="S256">
        <v>-4674</v>
      </c>
      <c r="T256">
        <v>-15781.26</v>
      </c>
      <c r="U256">
        <v>-11285</v>
      </c>
      <c r="V256">
        <v>-6852</v>
      </c>
      <c r="W256">
        <v>-3586</v>
      </c>
      <c r="X256">
        <v>-9513.5499999999993</v>
      </c>
      <c r="Y256">
        <v>-5522</v>
      </c>
      <c r="Z256">
        <v>-2080</v>
      </c>
      <c r="AA256">
        <v>-593</v>
      </c>
      <c r="AB256">
        <v>-805.4</v>
      </c>
      <c r="AC256">
        <v>-1436</v>
      </c>
      <c r="AD256">
        <v>0</v>
      </c>
      <c r="AE256">
        <v>0</v>
      </c>
      <c r="AF256">
        <v>0</v>
      </c>
      <c r="AG256">
        <v>0</v>
      </c>
      <c r="AH256">
        <v>754</v>
      </c>
      <c r="AI256">
        <v>0</v>
      </c>
      <c r="AJ256">
        <v>1902</v>
      </c>
      <c r="AK256">
        <v>0</v>
      </c>
      <c r="AL256">
        <v>0</v>
      </c>
      <c r="AM256">
        <v>592</v>
      </c>
      <c r="AN256">
        <v>0</v>
      </c>
      <c r="AO256"/>
      <c r="AP256"/>
      <c r="AQ256"/>
      <c r="AR256"/>
      <c r="AS256"/>
      <c r="AT256"/>
      <c r="AU256"/>
      <c r="AV256"/>
      <c r="AW256"/>
      <c r="AX256"/>
      <c r="AY256"/>
      <c r="AZ256"/>
      <c r="BA256"/>
      <c r="BB256"/>
      <c r="BC256"/>
      <c r="BD256"/>
      <c r="BE256"/>
      <c r="BF256"/>
      <c r="BG256"/>
    </row>
    <row r="257" spans="1:59">
      <c r="A257" t="s">
        <v>624</v>
      </c>
      <c r="B257">
        <v>0</v>
      </c>
      <c r="C257">
        <v>0</v>
      </c>
      <c r="D257">
        <v>0</v>
      </c>
      <c r="E257">
        <v>0</v>
      </c>
      <c r="F257">
        <v>0</v>
      </c>
      <c r="G257">
        <v>0</v>
      </c>
      <c r="H257">
        <v>-198715</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c r="AP257"/>
      <c r="AQ257"/>
      <c r="AR257"/>
      <c r="AS257"/>
      <c r="AT257"/>
      <c r="AU257"/>
      <c r="AV257"/>
      <c r="AW257"/>
      <c r="AX257"/>
      <c r="AY257"/>
      <c r="AZ257"/>
      <c r="BA257"/>
      <c r="BB257"/>
      <c r="BC257"/>
      <c r="BD257"/>
      <c r="BE257"/>
      <c r="BF257"/>
      <c r="BG257"/>
    </row>
    <row r="258" spans="1:59">
      <c r="A258" t="s">
        <v>587</v>
      </c>
      <c r="B258">
        <v>-776710</v>
      </c>
      <c r="C258">
        <v>-29894</v>
      </c>
      <c r="D258">
        <v>-382288.95</v>
      </c>
      <c r="E258">
        <v>-330567</v>
      </c>
      <c r="F258">
        <v>-131853</v>
      </c>
      <c r="G258">
        <v>-18104</v>
      </c>
      <c r="H258">
        <v>0</v>
      </c>
      <c r="I258">
        <v>-180020</v>
      </c>
      <c r="J258">
        <v>-51386</v>
      </c>
      <c r="K258">
        <v>-14565</v>
      </c>
      <c r="L258">
        <v>-165261.06</v>
      </c>
      <c r="M258">
        <v>-148014</v>
      </c>
      <c r="N258">
        <v>-66036</v>
      </c>
      <c r="O258">
        <v>-10755</v>
      </c>
      <c r="P258">
        <v>-151510.06</v>
      </c>
      <c r="Q258">
        <v>-138609</v>
      </c>
      <c r="R258">
        <v>-65808</v>
      </c>
      <c r="S258">
        <v>-10035</v>
      </c>
      <c r="T258">
        <v>-121417.37</v>
      </c>
      <c r="U258">
        <v>-109002</v>
      </c>
      <c r="V258">
        <v>-51440</v>
      </c>
      <c r="W258">
        <v>-8800</v>
      </c>
      <c r="X258">
        <v>-126891.75</v>
      </c>
      <c r="Y258">
        <v>-114465</v>
      </c>
      <c r="Z258">
        <v>-54655</v>
      </c>
      <c r="AA258">
        <v>-8791</v>
      </c>
      <c r="AB258">
        <v>-136889.94</v>
      </c>
      <c r="AC258">
        <v>-125955</v>
      </c>
      <c r="AD258">
        <v>-56130</v>
      </c>
      <c r="AE258">
        <v>-6324</v>
      </c>
      <c r="AF258">
        <v>-120255.06</v>
      </c>
      <c r="AG258">
        <v>-112453</v>
      </c>
      <c r="AH258">
        <v>-55010</v>
      </c>
      <c r="AI258">
        <v>-4126</v>
      </c>
      <c r="AJ258">
        <v>-110920</v>
      </c>
      <c r="AK258">
        <v>-104049</v>
      </c>
      <c r="AL258">
        <v>-67815</v>
      </c>
      <c r="AM258">
        <v>-3595</v>
      </c>
      <c r="AN258">
        <v>-78536.63</v>
      </c>
      <c r="AO258"/>
      <c r="AP258"/>
      <c r="AQ258"/>
      <c r="AR258"/>
      <c r="AS258"/>
      <c r="AT258"/>
      <c r="AU258"/>
      <c r="AV258"/>
      <c r="AW258"/>
      <c r="AX258"/>
      <c r="AY258"/>
      <c r="AZ258"/>
      <c r="BA258"/>
      <c r="BB258"/>
      <c r="BC258"/>
      <c r="BD258"/>
      <c r="BE258"/>
      <c r="BF258"/>
      <c r="BG258"/>
    </row>
    <row r="259" spans="1:59">
      <c r="A259" t="s">
        <v>363</v>
      </c>
      <c r="B259">
        <v>723129</v>
      </c>
      <c r="C259">
        <v>1438209</v>
      </c>
      <c r="D259">
        <v>4005476.3</v>
      </c>
      <c r="E259">
        <v>1075877</v>
      </c>
      <c r="F259">
        <v>949612</v>
      </c>
      <c r="G259">
        <v>428927</v>
      </c>
      <c r="H259">
        <v>1297588</v>
      </c>
      <c r="I259">
        <v>758298</v>
      </c>
      <c r="J259">
        <v>526271</v>
      </c>
      <c r="K259">
        <v>228305</v>
      </c>
      <c r="L259">
        <v>974122.03</v>
      </c>
      <c r="M259">
        <v>587648</v>
      </c>
      <c r="N259">
        <v>331768</v>
      </c>
      <c r="O259">
        <v>153596</v>
      </c>
      <c r="P259">
        <v>742920.97</v>
      </c>
      <c r="Q259">
        <v>600000</v>
      </c>
      <c r="R259">
        <v>357712</v>
      </c>
      <c r="S259">
        <v>166461</v>
      </c>
      <c r="T259">
        <v>916140.47</v>
      </c>
      <c r="U259">
        <v>652567</v>
      </c>
      <c r="V259">
        <v>319668</v>
      </c>
      <c r="W259">
        <v>151641</v>
      </c>
      <c r="X259">
        <v>705256.78</v>
      </c>
      <c r="Y259">
        <v>503762</v>
      </c>
      <c r="Z259">
        <v>216390</v>
      </c>
      <c r="AA259">
        <v>196490</v>
      </c>
      <c r="AB259">
        <v>697535.87</v>
      </c>
      <c r="AC259">
        <v>341744</v>
      </c>
      <c r="AD259">
        <v>210681</v>
      </c>
      <c r="AE259">
        <v>109080</v>
      </c>
      <c r="AF259">
        <v>446834.37</v>
      </c>
      <c r="AG259">
        <v>344500</v>
      </c>
      <c r="AH259">
        <v>100223</v>
      </c>
      <c r="AI259">
        <v>39704</v>
      </c>
      <c r="AJ259">
        <v>308950</v>
      </c>
      <c r="AK259">
        <v>166634</v>
      </c>
      <c r="AL259">
        <v>40779</v>
      </c>
      <c r="AM259">
        <v>64062</v>
      </c>
      <c r="AN259">
        <v>404382.42</v>
      </c>
      <c r="AO259"/>
      <c r="AP259"/>
      <c r="AQ259"/>
      <c r="AR259"/>
      <c r="AS259"/>
      <c r="AT259"/>
      <c r="AU259"/>
      <c r="AV259"/>
      <c r="AW259"/>
      <c r="AX259"/>
      <c r="AY259"/>
      <c r="AZ259"/>
      <c r="BA259"/>
      <c r="BB259"/>
      <c r="BC259"/>
      <c r="BD259"/>
      <c r="BE259"/>
      <c r="BF259"/>
      <c r="BG259"/>
    </row>
    <row r="260" spans="1:59">
      <c r="A260" t="s">
        <v>588</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589</v>
      </c>
      <c r="B261">
        <v>0</v>
      </c>
      <c r="C261">
        <v>-120000</v>
      </c>
      <c r="D261">
        <v>32140</v>
      </c>
      <c r="E261">
        <v>17140</v>
      </c>
      <c r="F261">
        <v>17140</v>
      </c>
      <c r="G261">
        <v>0</v>
      </c>
      <c r="H261">
        <v>0</v>
      </c>
      <c r="I261">
        <v>0</v>
      </c>
      <c r="J261">
        <v>0</v>
      </c>
      <c r="K261">
        <v>0</v>
      </c>
      <c r="L261">
        <v>-29847.119999999999</v>
      </c>
      <c r="M261">
        <v>153</v>
      </c>
      <c r="N261">
        <v>153</v>
      </c>
      <c r="O261">
        <v>0</v>
      </c>
      <c r="P261">
        <v>-22152.880000000001</v>
      </c>
      <c r="Q261">
        <v>0</v>
      </c>
      <c r="R261">
        <v>0</v>
      </c>
      <c r="S261">
        <v>0</v>
      </c>
      <c r="T261">
        <v>0</v>
      </c>
      <c r="U261">
        <v>0</v>
      </c>
      <c r="V261">
        <v>0</v>
      </c>
      <c r="W261">
        <v>0</v>
      </c>
      <c r="X261">
        <v>0</v>
      </c>
      <c r="Y261">
        <v>0</v>
      </c>
      <c r="Z261">
        <v>0</v>
      </c>
      <c r="AA261">
        <v>0</v>
      </c>
      <c r="AB261">
        <v>0</v>
      </c>
      <c r="AC261">
        <v>0</v>
      </c>
      <c r="AD261">
        <v>0</v>
      </c>
      <c r="AE261">
        <v>0</v>
      </c>
      <c r="AF261">
        <v>641549.23</v>
      </c>
      <c r="AG261">
        <v>641550</v>
      </c>
      <c r="AH261">
        <v>376757</v>
      </c>
      <c r="AI261">
        <v>76757</v>
      </c>
      <c r="AJ261">
        <v>-630000</v>
      </c>
      <c r="AK261">
        <v>-730000</v>
      </c>
      <c r="AL261">
        <v>-1150000</v>
      </c>
      <c r="AM261">
        <v>0</v>
      </c>
      <c r="AN261">
        <v>0</v>
      </c>
      <c r="AO261"/>
      <c r="AP261"/>
      <c r="AQ261"/>
      <c r="AR261"/>
      <c r="AS261"/>
      <c r="AT261"/>
      <c r="AU261"/>
      <c r="AV261"/>
      <c r="AW261"/>
      <c r="AX261"/>
      <c r="AY261"/>
      <c r="AZ261"/>
      <c r="BA261"/>
      <c r="BB261"/>
      <c r="BC261"/>
      <c r="BD261"/>
      <c r="BE261"/>
      <c r="BF261"/>
      <c r="BG261"/>
    </row>
    <row r="262" spans="1:59">
      <c r="A262" t="s">
        <v>593</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35430</v>
      </c>
      <c r="Y262">
        <v>35430</v>
      </c>
      <c r="Z262">
        <v>35430</v>
      </c>
      <c r="AA262">
        <v>35430</v>
      </c>
      <c r="AB262">
        <v>0</v>
      </c>
      <c r="AC262">
        <v>0</v>
      </c>
      <c r="AD262">
        <v>0</v>
      </c>
      <c r="AE262">
        <v>0</v>
      </c>
      <c r="AF262">
        <v>0</v>
      </c>
      <c r="AG262">
        <v>0</v>
      </c>
      <c r="AH262">
        <v>0</v>
      </c>
      <c r="AI262">
        <v>0</v>
      </c>
      <c r="AJ262">
        <v>3500</v>
      </c>
      <c r="AK262">
        <v>3500</v>
      </c>
      <c r="AL262">
        <v>3500</v>
      </c>
      <c r="AM262">
        <v>0</v>
      </c>
      <c r="AN262">
        <v>0</v>
      </c>
      <c r="AO262"/>
      <c r="AP262"/>
      <c r="AQ262"/>
      <c r="AR262"/>
      <c r="AS262"/>
      <c r="AT262"/>
      <c r="AU262"/>
      <c r="AV262"/>
      <c r="AW262"/>
      <c r="AX262"/>
      <c r="AY262"/>
      <c r="AZ262"/>
      <c r="BA262"/>
      <c r="BB262"/>
      <c r="BC262"/>
      <c r="BD262"/>
      <c r="BE262"/>
      <c r="BF262"/>
      <c r="BG262"/>
    </row>
    <row r="263" spans="1:59">
      <c r="A263" t="s">
        <v>594</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-106410.31</v>
      </c>
      <c r="Y263">
        <v>-106410</v>
      </c>
      <c r="Z263">
        <v>-106410</v>
      </c>
      <c r="AA263">
        <v>-106410</v>
      </c>
      <c r="AB263">
        <v>0</v>
      </c>
      <c r="AC263">
        <v>0</v>
      </c>
      <c r="AD263">
        <v>0</v>
      </c>
      <c r="AE263">
        <v>0</v>
      </c>
      <c r="AF263">
        <v>-57625.15</v>
      </c>
      <c r="AG263">
        <v>-57625</v>
      </c>
      <c r="AH263">
        <v>-57625</v>
      </c>
      <c r="AI263">
        <v>-57625</v>
      </c>
      <c r="AJ263">
        <v>0</v>
      </c>
      <c r="AK263">
        <v>0</v>
      </c>
      <c r="AL263">
        <v>0</v>
      </c>
      <c r="AM263">
        <v>0</v>
      </c>
      <c r="AN263">
        <v>0</v>
      </c>
      <c r="AO263"/>
      <c r="AP263"/>
      <c r="AQ263"/>
      <c r="AR263"/>
      <c r="AS263"/>
      <c r="AT263"/>
      <c r="AU263"/>
      <c r="AV263"/>
      <c r="AW263"/>
      <c r="AX263"/>
      <c r="AY263"/>
      <c r="AZ263"/>
      <c r="BA263"/>
      <c r="BB263"/>
      <c r="BC263"/>
      <c r="BD263"/>
      <c r="BE263"/>
      <c r="BF263"/>
      <c r="BG263"/>
    </row>
    <row r="264" spans="1:59">
      <c r="A264" t="s">
        <v>2256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3767.8</v>
      </c>
      <c r="Y264">
        <v>3768</v>
      </c>
      <c r="Z264">
        <v>3768</v>
      </c>
      <c r="AA264">
        <v>3768</v>
      </c>
      <c r="AB264">
        <v>0</v>
      </c>
      <c r="AC264">
        <v>0</v>
      </c>
      <c r="AD264">
        <v>0</v>
      </c>
      <c r="AE264">
        <v>0</v>
      </c>
      <c r="AF264">
        <v>0</v>
      </c>
      <c r="AG264">
        <v>0</v>
      </c>
      <c r="AH264">
        <v>0</v>
      </c>
      <c r="AI264">
        <v>0</v>
      </c>
      <c r="AJ264">
        <v>0</v>
      </c>
      <c r="AK264">
        <v>0</v>
      </c>
      <c r="AL264">
        <v>0</v>
      </c>
      <c r="AM264">
        <v>0</v>
      </c>
      <c r="AN264">
        <v>0</v>
      </c>
      <c r="AO264"/>
      <c r="AP264"/>
      <c r="AQ264"/>
      <c r="AR264"/>
      <c r="AS264"/>
      <c r="AT264"/>
      <c r="AU264"/>
      <c r="AV264"/>
      <c r="AW264"/>
      <c r="AX264"/>
      <c r="AY264"/>
      <c r="AZ264"/>
      <c r="BA264"/>
      <c r="BB264"/>
      <c r="BC264"/>
      <c r="BD264"/>
      <c r="BE264"/>
      <c r="BF264"/>
      <c r="BG264"/>
    </row>
    <row r="265" spans="1:59">
      <c r="A265" t="s">
        <v>2257</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3767.8</v>
      </c>
      <c r="Y265">
        <v>3768</v>
      </c>
      <c r="Z265">
        <v>3768</v>
      </c>
      <c r="AA265">
        <v>3768</v>
      </c>
      <c r="AB265">
        <v>0</v>
      </c>
      <c r="AC265">
        <v>0</v>
      </c>
      <c r="AD265">
        <v>0</v>
      </c>
      <c r="AE265">
        <v>0</v>
      </c>
      <c r="AF265">
        <v>0</v>
      </c>
      <c r="AG265">
        <v>0</v>
      </c>
      <c r="AH265">
        <v>0</v>
      </c>
      <c r="AI265">
        <v>0</v>
      </c>
      <c r="AJ265">
        <v>0</v>
      </c>
      <c r="AK265">
        <v>0</v>
      </c>
      <c r="AL265">
        <v>0</v>
      </c>
      <c r="AM265">
        <v>0</v>
      </c>
      <c r="AN265">
        <v>0</v>
      </c>
      <c r="AO265"/>
      <c r="AP265"/>
      <c r="AQ265"/>
      <c r="AR265"/>
      <c r="AS265"/>
      <c r="AT265"/>
      <c r="AU265"/>
      <c r="AV265"/>
      <c r="AW265"/>
      <c r="AX265"/>
      <c r="AY265"/>
      <c r="AZ265"/>
      <c r="BA265"/>
      <c r="BB265"/>
      <c r="BC265"/>
      <c r="BD265"/>
      <c r="BE265"/>
      <c r="BF265"/>
      <c r="BG265"/>
    </row>
    <row r="266" spans="1:59">
      <c r="A266" t="s">
        <v>2258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-1501</v>
      </c>
      <c r="AK266">
        <v>0</v>
      </c>
      <c r="AL266">
        <v>0</v>
      </c>
      <c r="AM266">
        <v>-6155</v>
      </c>
      <c r="AN266">
        <v>0</v>
      </c>
      <c r="AO266"/>
      <c r="AP266"/>
      <c r="AQ266"/>
      <c r="AR266"/>
      <c r="AS266"/>
      <c r="AT266"/>
      <c r="AU266"/>
      <c r="AV266"/>
      <c r="AW266"/>
      <c r="AX266"/>
      <c r="AY266"/>
      <c r="AZ266"/>
      <c r="BA266"/>
      <c r="BB266"/>
      <c r="BC266"/>
      <c r="BD266"/>
      <c r="BE266"/>
      <c r="BF266"/>
      <c r="BG266"/>
    </row>
    <row r="267" spans="1:59">
      <c r="A267" t="s">
        <v>2338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-1501</v>
      </c>
      <c r="AK267">
        <v>0</v>
      </c>
      <c r="AL267">
        <v>0</v>
      </c>
      <c r="AM267">
        <v>-6155</v>
      </c>
      <c r="AN267">
        <v>0</v>
      </c>
      <c r="AO267"/>
      <c r="AP267"/>
      <c r="AQ267"/>
      <c r="AR267"/>
      <c r="AS267"/>
      <c r="AT267"/>
      <c r="AU267"/>
      <c r="AV267"/>
      <c r="AW267"/>
      <c r="AX267"/>
      <c r="AY267"/>
      <c r="AZ267"/>
      <c r="BA267"/>
      <c r="BB267"/>
      <c r="BC267"/>
      <c r="BD267"/>
      <c r="BE267"/>
      <c r="BF267"/>
      <c r="BG267"/>
    </row>
    <row r="268" spans="1:59">
      <c r="A268" t="s">
        <v>595</v>
      </c>
      <c r="B268">
        <v>522</v>
      </c>
      <c r="C268">
        <v>442</v>
      </c>
      <c r="D268">
        <v>2251.54</v>
      </c>
      <c r="E268">
        <v>1730</v>
      </c>
      <c r="F268">
        <v>4931</v>
      </c>
      <c r="G268">
        <v>12</v>
      </c>
      <c r="H268">
        <v>2927</v>
      </c>
      <c r="I268">
        <v>0</v>
      </c>
      <c r="J268">
        <v>0</v>
      </c>
      <c r="K268">
        <v>0</v>
      </c>
      <c r="L268">
        <v>0</v>
      </c>
      <c r="M268">
        <v>0</v>
      </c>
      <c r="N268">
        <v>1617</v>
      </c>
      <c r="O268">
        <v>0</v>
      </c>
      <c r="P268">
        <v>0</v>
      </c>
      <c r="Q268">
        <v>0</v>
      </c>
      <c r="R268">
        <v>0</v>
      </c>
      <c r="S268">
        <v>0</v>
      </c>
      <c r="T268">
        <v>0</v>
      </c>
      <c r="U268">
        <v>0</v>
      </c>
      <c r="V268">
        <v>0</v>
      </c>
      <c r="W268">
        <v>0</v>
      </c>
      <c r="X268">
        <v>0</v>
      </c>
      <c r="Y268">
        <v>0</v>
      </c>
      <c r="Z268">
        <v>0</v>
      </c>
      <c r="AA268">
        <v>0</v>
      </c>
      <c r="AB268">
        <v>0</v>
      </c>
      <c r="AC268">
        <v>0</v>
      </c>
      <c r="AD268">
        <v>0</v>
      </c>
      <c r="AE268">
        <v>135</v>
      </c>
      <c r="AF268">
        <v>0</v>
      </c>
      <c r="AG268">
        <v>0</v>
      </c>
      <c r="AH268">
        <v>6551</v>
      </c>
      <c r="AI268">
        <v>0</v>
      </c>
      <c r="AJ268">
        <v>4636</v>
      </c>
      <c r="AK268">
        <v>0</v>
      </c>
      <c r="AL268">
        <v>0</v>
      </c>
      <c r="AM268">
        <v>2459</v>
      </c>
      <c r="AN268">
        <v>2263.62</v>
      </c>
      <c r="AO268"/>
      <c r="AP268"/>
      <c r="AQ268"/>
      <c r="AR268"/>
      <c r="AS268"/>
      <c r="AT268"/>
      <c r="AU268"/>
      <c r="AV268"/>
      <c r="AW268"/>
      <c r="AX268"/>
      <c r="AY268"/>
      <c r="AZ268"/>
      <c r="BA268"/>
      <c r="BB268"/>
      <c r="BC268"/>
      <c r="BD268"/>
      <c r="BE268"/>
      <c r="BF268"/>
      <c r="BG268"/>
    </row>
    <row r="269" spans="1:59">
      <c r="A269" t="s">
        <v>596</v>
      </c>
      <c r="B269">
        <v>0</v>
      </c>
      <c r="C269">
        <v>0</v>
      </c>
      <c r="D269">
        <v>0</v>
      </c>
      <c r="E269">
        <v>0</v>
      </c>
      <c r="F269">
        <v>0</v>
      </c>
      <c r="G269">
        <v>0</v>
      </c>
      <c r="H269">
        <v>2927</v>
      </c>
      <c r="I269">
        <v>0</v>
      </c>
      <c r="J269">
        <v>0</v>
      </c>
      <c r="K269">
        <v>0</v>
      </c>
      <c r="L269">
        <v>0</v>
      </c>
      <c r="M269">
        <v>0</v>
      </c>
      <c r="N269">
        <v>1617</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6551</v>
      </c>
      <c r="AI269">
        <v>0</v>
      </c>
      <c r="AJ269">
        <v>4636</v>
      </c>
      <c r="AK269">
        <v>0</v>
      </c>
      <c r="AL269">
        <v>0</v>
      </c>
      <c r="AM269">
        <v>2459</v>
      </c>
      <c r="AN269">
        <v>2263.62</v>
      </c>
      <c r="AO269"/>
      <c r="AP269"/>
      <c r="AQ269"/>
      <c r="AR269"/>
      <c r="AS269"/>
      <c r="AT269"/>
      <c r="AU269"/>
      <c r="AV269"/>
      <c r="AW269"/>
      <c r="AX269"/>
      <c r="AY269"/>
      <c r="AZ269"/>
      <c r="BA269"/>
      <c r="BB269"/>
      <c r="BC269"/>
      <c r="BD269"/>
      <c r="BE269"/>
      <c r="BF269"/>
      <c r="BG269"/>
    </row>
    <row r="270" spans="1:59">
      <c r="A270" t="s">
        <v>597</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135</v>
      </c>
      <c r="AF270">
        <v>0</v>
      </c>
      <c r="AG270">
        <v>0</v>
      </c>
      <c r="AH270">
        <v>0</v>
      </c>
      <c r="AI270">
        <v>0</v>
      </c>
      <c r="AJ270">
        <v>0</v>
      </c>
      <c r="AK270">
        <v>0</v>
      </c>
      <c r="AL270">
        <v>0</v>
      </c>
      <c r="AM270">
        <v>0</v>
      </c>
      <c r="AN270">
        <v>0</v>
      </c>
      <c r="AO270"/>
      <c r="AP270"/>
      <c r="AQ270"/>
      <c r="AR270"/>
      <c r="AS270"/>
      <c r="AT270"/>
      <c r="AU270"/>
      <c r="AV270"/>
      <c r="AW270"/>
      <c r="AX270"/>
      <c r="AY270"/>
      <c r="AZ270"/>
      <c r="BA270"/>
      <c r="BB270"/>
      <c r="BC270"/>
      <c r="BD270"/>
      <c r="BE270"/>
      <c r="BF270"/>
      <c r="BG270"/>
    </row>
    <row r="271" spans="1:59">
      <c r="A271" t="s">
        <v>364</v>
      </c>
      <c r="B271">
        <v>-284103</v>
      </c>
      <c r="C271">
        <v>-189676</v>
      </c>
      <c r="D271">
        <v>-483602.9</v>
      </c>
      <c r="E271">
        <v>-267387</v>
      </c>
      <c r="F271">
        <v>-155413</v>
      </c>
      <c r="G271">
        <v>-59896</v>
      </c>
      <c r="H271">
        <v>-293986</v>
      </c>
      <c r="I271">
        <v>-189916</v>
      </c>
      <c r="J271">
        <v>-151088</v>
      </c>
      <c r="K271">
        <v>-98193</v>
      </c>
      <c r="L271">
        <v>-729140.82</v>
      </c>
      <c r="M271">
        <v>-412694</v>
      </c>
      <c r="N271">
        <v>-203968</v>
      </c>
      <c r="O271">
        <v>-144259</v>
      </c>
      <c r="P271">
        <v>-688615.5</v>
      </c>
      <c r="Q271">
        <v>-494866</v>
      </c>
      <c r="R271">
        <v>-323597</v>
      </c>
      <c r="S271">
        <v>-147251</v>
      </c>
      <c r="T271">
        <v>-662897.15</v>
      </c>
      <c r="U271">
        <v>-476227</v>
      </c>
      <c r="V271">
        <v>-294040</v>
      </c>
      <c r="W271">
        <v>-139136</v>
      </c>
      <c r="X271">
        <v>-1019329.89</v>
      </c>
      <c r="Y271">
        <v>-861753</v>
      </c>
      <c r="Z271">
        <v>-451196</v>
      </c>
      <c r="AA271">
        <v>-176451</v>
      </c>
      <c r="AB271">
        <v>-594788.42000000004</v>
      </c>
      <c r="AC271">
        <v>-333406</v>
      </c>
      <c r="AD271">
        <v>-188317</v>
      </c>
      <c r="AE271">
        <v>-92970</v>
      </c>
      <c r="AF271">
        <v>-577475.54</v>
      </c>
      <c r="AG271">
        <v>-462012</v>
      </c>
      <c r="AH271">
        <v>-244188</v>
      </c>
      <c r="AI271">
        <v>-147043</v>
      </c>
      <c r="AJ271">
        <v>-438367</v>
      </c>
      <c r="AK271">
        <v>-279064</v>
      </c>
      <c r="AL271">
        <v>-188448</v>
      </c>
      <c r="AM271">
        <v>-105555</v>
      </c>
      <c r="AN271">
        <v>-151038.01</v>
      </c>
      <c r="AO271"/>
      <c r="AP271"/>
      <c r="AQ271"/>
      <c r="AR271"/>
      <c r="AS271"/>
      <c r="AT271"/>
      <c r="AU271"/>
      <c r="AV271"/>
      <c r="AW271"/>
      <c r="AX271"/>
      <c r="AY271"/>
      <c r="AZ271"/>
      <c r="BA271"/>
      <c r="BB271"/>
      <c r="BC271"/>
      <c r="BD271"/>
      <c r="BE271"/>
      <c r="BF271"/>
      <c r="BG271"/>
    </row>
    <row r="272" spans="1:59">
      <c r="A272" t="s">
        <v>596</v>
      </c>
      <c r="B272">
        <v>-282100</v>
      </c>
      <c r="C272">
        <v>-188302</v>
      </c>
      <c r="D272">
        <v>-480536.06</v>
      </c>
      <c r="E272">
        <v>-264770</v>
      </c>
      <c r="F272">
        <v>-152999</v>
      </c>
      <c r="G272">
        <v>-58366</v>
      </c>
      <c r="H272">
        <v>-289115</v>
      </c>
      <c r="I272">
        <v>-185793</v>
      </c>
      <c r="J272">
        <v>-147806</v>
      </c>
      <c r="K272">
        <v>-95867</v>
      </c>
      <c r="L272">
        <v>-706953.89</v>
      </c>
      <c r="M272">
        <v>-392440</v>
      </c>
      <c r="N272">
        <v>-190181</v>
      </c>
      <c r="O272">
        <v>-130920</v>
      </c>
      <c r="P272">
        <v>-683381.03</v>
      </c>
      <c r="Q272">
        <v>-490681</v>
      </c>
      <c r="R272">
        <v>-321358</v>
      </c>
      <c r="S272">
        <v>-146916</v>
      </c>
      <c r="T272">
        <v>-659127.29</v>
      </c>
      <c r="U272">
        <v>-473236</v>
      </c>
      <c r="V272">
        <v>-291322</v>
      </c>
      <c r="W272">
        <v>-137586</v>
      </c>
      <c r="X272">
        <v>-1016281.2</v>
      </c>
      <c r="Y272">
        <v>-859023</v>
      </c>
      <c r="Z272">
        <v>-449450</v>
      </c>
      <c r="AA272">
        <v>-175557</v>
      </c>
      <c r="AB272">
        <v>-573958.1</v>
      </c>
      <c r="AC272">
        <v>-325180</v>
      </c>
      <c r="AD272">
        <v>-181039</v>
      </c>
      <c r="AE272">
        <v>-86260</v>
      </c>
      <c r="AF272">
        <v>-570523.62</v>
      </c>
      <c r="AG272">
        <v>-458533</v>
      </c>
      <c r="AH272">
        <v>-241990</v>
      </c>
      <c r="AI272">
        <v>-145773</v>
      </c>
      <c r="AJ272">
        <v>-432381</v>
      </c>
      <c r="AK272">
        <v>-273579</v>
      </c>
      <c r="AL272">
        <v>-183591</v>
      </c>
      <c r="AM272">
        <v>-105172</v>
      </c>
      <c r="AN272">
        <v>-146954.41</v>
      </c>
      <c r="AO272"/>
      <c r="AP272"/>
      <c r="AQ272"/>
      <c r="AR272"/>
      <c r="AS272"/>
      <c r="AT272"/>
      <c r="AU272"/>
      <c r="AV272"/>
      <c r="AW272"/>
      <c r="AX272"/>
      <c r="AY272"/>
      <c r="AZ272"/>
      <c r="BA272"/>
      <c r="BB272"/>
      <c r="BC272"/>
      <c r="BD272"/>
      <c r="BE272"/>
      <c r="BF272"/>
      <c r="BG272"/>
    </row>
    <row r="273" spans="1:59">
      <c r="A273" t="s">
        <v>597</v>
      </c>
      <c r="B273">
        <v>-2003</v>
      </c>
      <c r="C273">
        <v>-1374</v>
      </c>
      <c r="D273">
        <v>-3066.83</v>
      </c>
      <c r="E273">
        <v>-2617</v>
      </c>
      <c r="F273">
        <v>-2414</v>
      </c>
      <c r="G273">
        <v>-1530</v>
      </c>
      <c r="H273">
        <v>-4871</v>
      </c>
      <c r="I273">
        <v>-4123</v>
      </c>
      <c r="J273">
        <v>-3282</v>
      </c>
      <c r="K273">
        <v>-2326</v>
      </c>
      <c r="L273">
        <v>-22186.93</v>
      </c>
      <c r="M273">
        <v>-20254</v>
      </c>
      <c r="N273">
        <v>-13787</v>
      </c>
      <c r="O273">
        <v>-13339</v>
      </c>
      <c r="P273">
        <v>-5234.47</v>
      </c>
      <c r="Q273">
        <v>-4185</v>
      </c>
      <c r="R273">
        <v>-2239</v>
      </c>
      <c r="S273">
        <v>-335</v>
      </c>
      <c r="T273">
        <v>-3769.86</v>
      </c>
      <c r="U273">
        <v>-2991</v>
      </c>
      <c r="V273">
        <v>-2718</v>
      </c>
      <c r="W273">
        <v>-1550</v>
      </c>
      <c r="X273">
        <v>-3048.69</v>
      </c>
      <c r="Y273">
        <v>-2730</v>
      </c>
      <c r="Z273">
        <v>-1746</v>
      </c>
      <c r="AA273">
        <v>-894</v>
      </c>
      <c r="AB273">
        <v>-20830.32</v>
      </c>
      <c r="AC273">
        <v>-8226</v>
      </c>
      <c r="AD273">
        <v>-7278</v>
      </c>
      <c r="AE273">
        <v>-6710</v>
      </c>
      <c r="AF273">
        <v>-6951.92</v>
      </c>
      <c r="AG273">
        <v>-3479</v>
      </c>
      <c r="AH273">
        <v>-2198</v>
      </c>
      <c r="AI273">
        <v>-1270</v>
      </c>
      <c r="AJ273">
        <v>-5986</v>
      </c>
      <c r="AK273">
        <v>-5485</v>
      </c>
      <c r="AL273">
        <v>-4857</v>
      </c>
      <c r="AM273">
        <v>-383</v>
      </c>
      <c r="AN273">
        <v>-4083.6</v>
      </c>
      <c r="AO273"/>
      <c r="AP273"/>
      <c r="AQ273"/>
      <c r="AR273"/>
      <c r="AS273"/>
      <c r="AT273"/>
      <c r="AU273"/>
      <c r="AV273"/>
      <c r="AW273"/>
      <c r="AX273"/>
      <c r="AY273"/>
      <c r="AZ273"/>
      <c r="BA273"/>
      <c r="BB273"/>
      <c r="BC273"/>
      <c r="BD273"/>
      <c r="BE273"/>
      <c r="BF273"/>
      <c r="BG273"/>
    </row>
    <row r="274" spans="1:59">
      <c r="A274" t="s">
        <v>723</v>
      </c>
      <c r="B274">
        <v>0</v>
      </c>
      <c r="C274">
        <v>0</v>
      </c>
      <c r="D274">
        <v>-0.11</v>
      </c>
      <c r="E274">
        <v>0</v>
      </c>
      <c r="F274">
        <v>0</v>
      </c>
      <c r="G274">
        <v>0</v>
      </c>
      <c r="H274">
        <v>-200</v>
      </c>
      <c r="I274">
        <v>0</v>
      </c>
      <c r="J274">
        <v>0</v>
      </c>
      <c r="K274">
        <v>0</v>
      </c>
      <c r="L274">
        <v>-0.36</v>
      </c>
      <c r="M274">
        <v>0</v>
      </c>
      <c r="N274">
        <v>0</v>
      </c>
      <c r="O274">
        <v>0</v>
      </c>
      <c r="P274">
        <v>-0.36</v>
      </c>
      <c r="Q274">
        <v>0</v>
      </c>
      <c r="R274">
        <v>0</v>
      </c>
      <c r="S274">
        <v>0</v>
      </c>
      <c r="T274">
        <v>-0.36</v>
      </c>
      <c r="U274">
        <v>0</v>
      </c>
      <c r="V274">
        <v>0</v>
      </c>
      <c r="W274">
        <v>0</v>
      </c>
      <c r="X274">
        <v>-0.55000000000000004</v>
      </c>
      <c r="Y274">
        <v>0</v>
      </c>
      <c r="Z274">
        <v>0</v>
      </c>
      <c r="AA274">
        <v>0</v>
      </c>
      <c r="AB274">
        <v>0</v>
      </c>
      <c r="AC274">
        <v>0</v>
      </c>
      <c r="AD274">
        <v>0</v>
      </c>
      <c r="AE274">
        <v>0</v>
      </c>
      <c r="AF274">
        <v>0</v>
      </c>
      <c r="AG274">
        <v>0</v>
      </c>
      <c r="AH274">
        <v>0</v>
      </c>
      <c r="AI274">
        <v>0</v>
      </c>
      <c r="AJ274">
        <v>2010</v>
      </c>
      <c r="AK274">
        <v>2010</v>
      </c>
      <c r="AL274">
        <v>-4</v>
      </c>
      <c r="AM274">
        <v>-2</v>
      </c>
      <c r="AN274">
        <v>-50.65</v>
      </c>
      <c r="AO274"/>
      <c r="AP274"/>
      <c r="AQ274"/>
      <c r="AR274"/>
      <c r="AS274"/>
      <c r="AT274"/>
      <c r="AU274"/>
      <c r="AV274"/>
      <c r="AW274"/>
      <c r="AX274"/>
      <c r="AY274"/>
      <c r="AZ274"/>
      <c r="BA274"/>
      <c r="BB274"/>
      <c r="BC274"/>
      <c r="BD274"/>
      <c r="BE274"/>
      <c r="BF274"/>
      <c r="BG274"/>
    </row>
    <row r="275" spans="1:59">
      <c r="A275" t="s">
        <v>601</v>
      </c>
      <c r="B275">
        <v>3881</v>
      </c>
      <c r="C275">
        <v>549</v>
      </c>
      <c r="D275">
        <v>2079.06</v>
      </c>
      <c r="E275">
        <v>975</v>
      </c>
      <c r="F275">
        <v>907</v>
      </c>
      <c r="G275">
        <v>75</v>
      </c>
      <c r="H275">
        <v>2742</v>
      </c>
      <c r="I275">
        <v>2096</v>
      </c>
      <c r="J275">
        <v>1831</v>
      </c>
      <c r="K275">
        <v>392</v>
      </c>
      <c r="L275">
        <v>3152.56</v>
      </c>
      <c r="M275">
        <v>1731</v>
      </c>
      <c r="N275">
        <v>1644</v>
      </c>
      <c r="O275">
        <v>220</v>
      </c>
      <c r="P275">
        <v>3369.88</v>
      </c>
      <c r="Q275">
        <v>1590</v>
      </c>
      <c r="R275">
        <v>1349</v>
      </c>
      <c r="S275">
        <v>151</v>
      </c>
      <c r="T275">
        <v>2509.64</v>
      </c>
      <c r="U275">
        <v>1179</v>
      </c>
      <c r="V275">
        <v>1056</v>
      </c>
      <c r="W275">
        <v>215</v>
      </c>
      <c r="X275">
        <v>3500.48</v>
      </c>
      <c r="Y275">
        <v>2377</v>
      </c>
      <c r="Z275">
        <v>2165</v>
      </c>
      <c r="AA275">
        <v>269</v>
      </c>
      <c r="AB275">
        <v>4729.4799999999996</v>
      </c>
      <c r="AC275">
        <v>3918</v>
      </c>
      <c r="AD275">
        <v>2892</v>
      </c>
      <c r="AE275">
        <v>1080</v>
      </c>
      <c r="AF275">
        <v>18774.16</v>
      </c>
      <c r="AG275">
        <v>15850</v>
      </c>
      <c r="AH275">
        <v>11591</v>
      </c>
      <c r="AI275">
        <v>6734</v>
      </c>
      <c r="AJ275">
        <v>18681</v>
      </c>
      <c r="AK275">
        <v>10321</v>
      </c>
      <c r="AL275">
        <v>3953</v>
      </c>
      <c r="AM275">
        <v>16</v>
      </c>
      <c r="AN275">
        <v>830.76</v>
      </c>
      <c r="AO275"/>
      <c r="AP275"/>
      <c r="AQ275"/>
      <c r="AR275"/>
      <c r="AS275"/>
      <c r="AT275"/>
      <c r="AU275"/>
      <c r="AV275"/>
      <c r="AW275"/>
      <c r="AX275"/>
      <c r="AY275"/>
      <c r="AZ275"/>
      <c r="BA275"/>
      <c r="BB275"/>
      <c r="BC275"/>
      <c r="BD275"/>
      <c r="BE275"/>
      <c r="BF275"/>
      <c r="BG275"/>
    </row>
    <row r="276" spans="1:59">
      <c r="A276" t="s">
        <v>602</v>
      </c>
      <c r="B276">
        <v>0</v>
      </c>
      <c r="C276">
        <v>0</v>
      </c>
      <c r="D276">
        <v>0</v>
      </c>
      <c r="E276">
        <v>0</v>
      </c>
      <c r="F276">
        <v>0</v>
      </c>
      <c r="G276">
        <v>-20000</v>
      </c>
      <c r="H276">
        <v>22000</v>
      </c>
      <c r="I276">
        <v>5674</v>
      </c>
      <c r="J276">
        <v>14158</v>
      </c>
      <c r="K276">
        <v>36</v>
      </c>
      <c r="L276">
        <v>-1628.56</v>
      </c>
      <c r="M276">
        <v>-203</v>
      </c>
      <c r="N276">
        <v>-29000</v>
      </c>
      <c r="O276">
        <v>-28707</v>
      </c>
      <c r="P276">
        <v>18205.2</v>
      </c>
      <c r="Q276">
        <v>18166</v>
      </c>
      <c r="R276">
        <v>17877</v>
      </c>
      <c r="S276">
        <v>18853</v>
      </c>
      <c r="T276">
        <v>66247.759999999995</v>
      </c>
      <c r="U276">
        <v>70435</v>
      </c>
      <c r="V276">
        <v>64745</v>
      </c>
      <c r="W276">
        <v>36481</v>
      </c>
      <c r="X276">
        <v>55378.15</v>
      </c>
      <c r="Y276">
        <v>55165</v>
      </c>
      <c r="Z276">
        <v>1658</v>
      </c>
      <c r="AA276">
        <v>1557</v>
      </c>
      <c r="AB276">
        <v>-18237.43</v>
      </c>
      <c r="AC276">
        <v>-8298</v>
      </c>
      <c r="AD276">
        <v>-9146</v>
      </c>
      <c r="AE276">
        <v>-4400</v>
      </c>
      <c r="AF276">
        <v>544.86</v>
      </c>
      <c r="AG276">
        <v>-1586</v>
      </c>
      <c r="AH276">
        <v>0</v>
      </c>
      <c r="AI276">
        <v>2697</v>
      </c>
      <c r="AJ276">
        <v>0</v>
      </c>
      <c r="AK276">
        <v>3568</v>
      </c>
      <c r="AL276">
        <v>1666</v>
      </c>
      <c r="AM276">
        <v>0</v>
      </c>
      <c r="AN276">
        <v>0</v>
      </c>
      <c r="AO276"/>
      <c r="AP276"/>
      <c r="AQ276"/>
      <c r="AR276"/>
      <c r="AS276"/>
      <c r="AT276"/>
      <c r="AU276"/>
      <c r="AV276"/>
      <c r="AW276"/>
      <c r="AX276"/>
      <c r="AY276"/>
      <c r="AZ276"/>
      <c r="BA276"/>
      <c r="BB276"/>
      <c r="BC276"/>
      <c r="BD276"/>
      <c r="BE276"/>
      <c r="BF276"/>
      <c r="BG276"/>
    </row>
    <row r="277" spans="1:59">
      <c r="A277" t="s">
        <v>365</v>
      </c>
      <c r="B277">
        <v>-279700</v>
      </c>
      <c r="C277">
        <v>-308685</v>
      </c>
      <c r="D277">
        <v>-447132.41</v>
      </c>
      <c r="E277">
        <v>-247542</v>
      </c>
      <c r="F277">
        <v>-132435</v>
      </c>
      <c r="G277">
        <v>-79809</v>
      </c>
      <c r="H277">
        <v>-266517</v>
      </c>
      <c r="I277">
        <v>-182146</v>
      </c>
      <c r="J277">
        <v>-135099</v>
      </c>
      <c r="K277">
        <v>-97765</v>
      </c>
      <c r="L277">
        <v>-757464.31</v>
      </c>
      <c r="M277">
        <v>-411013</v>
      </c>
      <c r="N277">
        <v>-229554</v>
      </c>
      <c r="O277">
        <v>-172746</v>
      </c>
      <c r="P277">
        <v>-689193.66</v>
      </c>
      <c r="Q277">
        <v>-475110</v>
      </c>
      <c r="R277">
        <v>-304371</v>
      </c>
      <c r="S277">
        <v>-128247</v>
      </c>
      <c r="T277">
        <v>-594140.1</v>
      </c>
      <c r="U277">
        <v>-404613</v>
      </c>
      <c r="V277">
        <v>-228239</v>
      </c>
      <c r="W277">
        <v>-102440</v>
      </c>
      <c r="X277">
        <v>-1027664.31</v>
      </c>
      <c r="Y277">
        <v>-871423</v>
      </c>
      <c r="Z277">
        <v>-514585</v>
      </c>
      <c r="AA277">
        <v>-241837</v>
      </c>
      <c r="AB277">
        <v>-608296.37</v>
      </c>
      <c r="AC277">
        <v>-337786</v>
      </c>
      <c r="AD277">
        <v>-194571</v>
      </c>
      <c r="AE277">
        <v>-96155</v>
      </c>
      <c r="AF277">
        <v>25767.57</v>
      </c>
      <c r="AG277">
        <v>136177</v>
      </c>
      <c r="AH277">
        <v>93086</v>
      </c>
      <c r="AI277">
        <v>-118480</v>
      </c>
      <c r="AJ277">
        <v>-1041041</v>
      </c>
      <c r="AK277">
        <v>-989665</v>
      </c>
      <c r="AL277">
        <v>-1329333</v>
      </c>
      <c r="AM277">
        <v>-109237</v>
      </c>
      <c r="AN277">
        <v>-147994.29</v>
      </c>
      <c r="AO277"/>
      <c r="AP277"/>
      <c r="AQ277"/>
      <c r="AR277"/>
      <c r="AS277"/>
      <c r="AT277"/>
      <c r="AU277"/>
      <c r="AV277"/>
      <c r="AW277"/>
      <c r="AX277"/>
      <c r="AY277"/>
      <c r="AZ277"/>
      <c r="BA277"/>
      <c r="BB277"/>
      <c r="BC277"/>
      <c r="BD277"/>
      <c r="BE277"/>
      <c r="BF277"/>
      <c r="BG277"/>
    </row>
    <row r="278" spans="1:59">
      <c r="A278" t="s">
        <v>603</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row>
    <row r="279" spans="1:59">
      <c r="A279" t="s">
        <v>604</v>
      </c>
      <c r="B279">
        <v>-13000</v>
      </c>
      <c r="C279">
        <v>-13000</v>
      </c>
      <c r="D279">
        <v>-536000</v>
      </c>
      <c r="E279">
        <v>151500</v>
      </c>
      <c r="F279">
        <v>161500</v>
      </c>
      <c r="G279">
        <v>-211500</v>
      </c>
      <c r="H279">
        <v>-250000</v>
      </c>
      <c r="I279">
        <v>200000</v>
      </c>
      <c r="J279">
        <v>230000</v>
      </c>
      <c r="K279">
        <v>0</v>
      </c>
      <c r="L279">
        <v>290000</v>
      </c>
      <c r="M279">
        <v>356700</v>
      </c>
      <c r="N279">
        <v>150000</v>
      </c>
      <c r="O279">
        <v>0</v>
      </c>
      <c r="P279">
        <v>150000</v>
      </c>
      <c r="Q279">
        <v>170000</v>
      </c>
      <c r="R279">
        <v>50000</v>
      </c>
      <c r="S279">
        <v>0</v>
      </c>
      <c r="T279">
        <v>-257000</v>
      </c>
      <c r="U279">
        <v>-107000</v>
      </c>
      <c r="V279">
        <v>-104000</v>
      </c>
      <c r="W279">
        <v>-185000</v>
      </c>
      <c r="X279">
        <v>584525</v>
      </c>
      <c r="Y279">
        <v>518000</v>
      </c>
      <c r="Z279">
        <v>248000</v>
      </c>
      <c r="AA279">
        <v>28440</v>
      </c>
      <c r="AB279">
        <v>22000</v>
      </c>
      <c r="AC279">
        <v>30000</v>
      </c>
      <c r="AD279">
        <v>12000</v>
      </c>
      <c r="AE279">
        <v>-19000</v>
      </c>
      <c r="AF279">
        <v>29268.68</v>
      </c>
      <c r="AG279">
        <v>39269</v>
      </c>
      <c r="AH279">
        <v>-731</v>
      </c>
      <c r="AI279">
        <v>47269</v>
      </c>
      <c r="AJ279">
        <v>-82103</v>
      </c>
      <c r="AK279">
        <v>-82103</v>
      </c>
      <c r="AL279">
        <v>-46871</v>
      </c>
      <c r="AM279">
        <v>-5273</v>
      </c>
      <c r="AN279">
        <v>30103.25</v>
      </c>
      <c r="AO279"/>
      <c r="AP279"/>
      <c r="AQ279"/>
      <c r="AR279"/>
      <c r="AS279"/>
      <c r="AT279"/>
      <c r="AU279"/>
      <c r="AV279"/>
      <c r="AW279"/>
      <c r="AX279"/>
      <c r="AY279"/>
      <c r="AZ279"/>
      <c r="BA279"/>
      <c r="BB279"/>
      <c r="BC279"/>
      <c r="BD279"/>
      <c r="BE279"/>
      <c r="BF279"/>
      <c r="BG279"/>
    </row>
    <row r="280" spans="1:59">
      <c r="A280" t="s">
        <v>605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-10700</v>
      </c>
      <c r="AK280">
        <v>-10700</v>
      </c>
      <c r="AL280">
        <v>0</v>
      </c>
      <c r="AM280">
        <v>0</v>
      </c>
      <c r="AN280">
        <v>10700</v>
      </c>
      <c r="AO280"/>
      <c r="AP280"/>
      <c r="AQ280"/>
      <c r="AR280"/>
      <c r="AS280"/>
      <c r="AT280"/>
      <c r="AU280"/>
      <c r="AV280"/>
      <c r="AW280"/>
      <c r="AX280"/>
      <c r="AY280"/>
      <c r="AZ280"/>
      <c r="BA280"/>
      <c r="BB280"/>
      <c r="BC280"/>
      <c r="BD280"/>
      <c r="BE280"/>
      <c r="BF280"/>
      <c r="BG280"/>
    </row>
    <row r="281" spans="1:59">
      <c r="A281" t="s">
        <v>2265</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-10700</v>
      </c>
      <c r="AK281">
        <v>-10700</v>
      </c>
      <c r="AL281">
        <v>0</v>
      </c>
      <c r="AM281">
        <v>0</v>
      </c>
      <c r="AN281">
        <v>10700</v>
      </c>
      <c r="AO281"/>
      <c r="AP281"/>
      <c r="AQ281"/>
      <c r="AR281"/>
      <c r="AS281"/>
      <c r="AT281"/>
      <c r="AU281"/>
      <c r="AV281"/>
      <c r="AW281"/>
      <c r="AX281"/>
      <c r="AY281"/>
      <c r="AZ281"/>
      <c r="BA281"/>
      <c r="BB281"/>
      <c r="BC281"/>
      <c r="BD281"/>
      <c r="BE281"/>
      <c r="BF281"/>
      <c r="BG281"/>
    </row>
    <row r="282" spans="1:59">
      <c r="A282" t="s">
        <v>607</v>
      </c>
      <c r="B282">
        <v>10000</v>
      </c>
      <c r="C282">
        <v>10000</v>
      </c>
      <c r="D282">
        <v>0</v>
      </c>
      <c r="E282">
        <v>0</v>
      </c>
      <c r="F282">
        <v>0</v>
      </c>
      <c r="G282">
        <v>0</v>
      </c>
      <c r="H282">
        <v>0</v>
      </c>
      <c r="I282">
        <v>0</v>
      </c>
      <c r="J282">
        <v>0</v>
      </c>
      <c r="K282">
        <v>0</v>
      </c>
      <c r="L282">
        <v>93220</v>
      </c>
      <c r="M282">
        <v>93220</v>
      </c>
      <c r="N282">
        <v>93220</v>
      </c>
      <c r="O282">
        <v>93220</v>
      </c>
      <c r="P282">
        <v>279460</v>
      </c>
      <c r="Q282">
        <v>232360</v>
      </c>
      <c r="R282">
        <v>148927</v>
      </c>
      <c r="S282">
        <v>66460</v>
      </c>
      <c r="T282">
        <v>313318</v>
      </c>
      <c r="U282">
        <v>110608</v>
      </c>
      <c r="V282">
        <v>97552</v>
      </c>
      <c r="W282">
        <v>65497</v>
      </c>
      <c r="X282">
        <v>138130</v>
      </c>
      <c r="Y282">
        <v>64952</v>
      </c>
      <c r="Z282">
        <v>43056</v>
      </c>
      <c r="AA282">
        <v>15842</v>
      </c>
      <c r="AB282">
        <v>26347</v>
      </c>
      <c r="AC282">
        <v>0</v>
      </c>
      <c r="AD282">
        <v>0</v>
      </c>
      <c r="AE282">
        <v>0</v>
      </c>
      <c r="AF282">
        <v>0</v>
      </c>
      <c r="AG282">
        <v>0</v>
      </c>
      <c r="AH282">
        <v>0</v>
      </c>
      <c r="AI282">
        <v>0</v>
      </c>
      <c r="AJ282">
        <v>0</v>
      </c>
      <c r="AK282">
        <v>0</v>
      </c>
      <c r="AL282">
        <v>0</v>
      </c>
      <c r="AM282">
        <v>0</v>
      </c>
      <c r="AN282">
        <v>0</v>
      </c>
      <c r="AO282"/>
      <c r="AP282"/>
      <c r="AQ282"/>
      <c r="AR282"/>
      <c r="AS282"/>
      <c r="AT282"/>
      <c r="AU282"/>
      <c r="AV282"/>
      <c r="AW282"/>
      <c r="AX282"/>
      <c r="AY282"/>
      <c r="AZ282"/>
      <c r="BA282"/>
      <c r="BB282"/>
      <c r="BC282"/>
      <c r="BD282"/>
      <c r="BE282"/>
      <c r="BF282"/>
      <c r="BG282"/>
    </row>
    <row r="283" spans="1:59">
      <c r="A283" t="s">
        <v>610</v>
      </c>
      <c r="B283">
        <v>10000</v>
      </c>
      <c r="C283">
        <v>10000</v>
      </c>
      <c r="D283">
        <v>0</v>
      </c>
      <c r="E283">
        <v>0</v>
      </c>
      <c r="F283">
        <v>0</v>
      </c>
      <c r="G283">
        <v>0</v>
      </c>
      <c r="H283">
        <v>0</v>
      </c>
      <c r="I283">
        <v>0</v>
      </c>
      <c r="J283">
        <v>0</v>
      </c>
      <c r="K283">
        <v>0</v>
      </c>
      <c r="L283">
        <v>93220</v>
      </c>
      <c r="M283">
        <v>93220</v>
      </c>
      <c r="N283">
        <v>93220</v>
      </c>
      <c r="O283">
        <v>93220</v>
      </c>
      <c r="P283">
        <v>279460</v>
      </c>
      <c r="Q283">
        <v>232360</v>
      </c>
      <c r="R283">
        <v>148927</v>
      </c>
      <c r="S283">
        <v>66460</v>
      </c>
      <c r="T283">
        <v>313318</v>
      </c>
      <c r="U283">
        <v>110608</v>
      </c>
      <c r="V283">
        <v>97552</v>
      </c>
      <c r="W283">
        <v>65497</v>
      </c>
      <c r="X283">
        <v>138130</v>
      </c>
      <c r="Y283">
        <v>64952</v>
      </c>
      <c r="Z283">
        <v>43056</v>
      </c>
      <c r="AA283">
        <v>15842</v>
      </c>
      <c r="AB283">
        <v>26347</v>
      </c>
      <c r="AC283">
        <v>0</v>
      </c>
      <c r="AD283">
        <v>0</v>
      </c>
      <c r="AE283">
        <v>0</v>
      </c>
      <c r="AF283">
        <v>0</v>
      </c>
      <c r="AG283">
        <v>0</v>
      </c>
      <c r="AH283">
        <v>0</v>
      </c>
      <c r="AI283">
        <v>0</v>
      </c>
      <c r="AJ283">
        <v>0</v>
      </c>
      <c r="AK283">
        <v>0</v>
      </c>
      <c r="AL283">
        <v>0</v>
      </c>
      <c r="AM283">
        <v>0</v>
      </c>
      <c r="AN283">
        <v>0</v>
      </c>
      <c r="AO283"/>
      <c r="AP283"/>
      <c r="AQ283"/>
      <c r="AR283"/>
      <c r="AS283"/>
      <c r="AT283"/>
      <c r="AU283"/>
      <c r="AV283"/>
      <c r="AW283"/>
      <c r="AX283"/>
      <c r="AY283"/>
      <c r="AZ283"/>
      <c r="BA283"/>
      <c r="BB283"/>
      <c r="BC283"/>
    </row>
    <row r="284" spans="1:59">
      <c r="A284" t="s">
        <v>611</v>
      </c>
      <c r="B284">
        <v>0</v>
      </c>
      <c r="C284">
        <v>0</v>
      </c>
      <c r="D284">
        <v>0</v>
      </c>
      <c r="E284">
        <v>0</v>
      </c>
      <c r="F284">
        <v>0</v>
      </c>
      <c r="G284">
        <v>0</v>
      </c>
      <c r="H284">
        <v>0</v>
      </c>
      <c r="I284">
        <v>0</v>
      </c>
      <c r="J284">
        <v>0</v>
      </c>
      <c r="K284">
        <v>0</v>
      </c>
      <c r="L284">
        <v>0</v>
      </c>
      <c r="M284">
        <v>0</v>
      </c>
      <c r="N284">
        <v>93220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c r="AP284"/>
      <c r="AQ284"/>
      <c r="AR284"/>
      <c r="AS284"/>
      <c r="AT284"/>
      <c r="AU284"/>
      <c r="AV284"/>
      <c r="AW284"/>
      <c r="AX284"/>
      <c r="AY284"/>
      <c r="AZ284"/>
      <c r="BA284"/>
      <c r="BB284"/>
      <c r="BC284"/>
    </row>
    <row r="285" spans="1:59">
      <c r="A285" t="s">
        <v>613</v>
      </c>
      <c r="B285">
        <v>0</v>
      </c>
      <c r="C285">
        <v>0</v>
      </c>
      <c r="D285">
        <v>0</v>
      </c>
      <c r="E285">
        <v>0</v>
      </c>
      <c r="F285">
        <v>0</v>
      </c>
      <c r="G285">
        <v>0</v>
      </c>
      <c r="H285">
        <v>0</v>
      </c>
      <c r="I285">
        <v>0</v>
      </c>
      <c r="J285">
        <v>0</v>
      </c>
      <c r="K285">
        <v>0</v>
      </c>
      <c r="L285">
        <v>93220</v>
      </c>
      <c r="M285">
        <v>93220</v>
      </c>
      <c r="N285">
        <v>0</v>
      </c>
      <c r="O285">
        <v>93220</v>
      </c>
      <c r="P285">
        <v>279460</v>
      </c>
      <c r="Q285">
        <v>232360</v>
      </c>
      <c r="R285">
        <v>148927</v>
      </c>
      <c r="S285">
        <v>66460</v>
      </c>
      <c r="T285">
        <v>313318</v>
      </c>
      <c r="U285">
        <v>110608</v>
      </c>
      <c r="V285">
        <v>97552</v>
      </c>
      <c r="W285">
        <v>65497</v>
      </c>
      <c r="X285">
        <v>138130</v>
      </c>
      <c r="Y285">
        <v>64952</v>
      </c>
      <c r="Z285">
        <v>43056</v>
      </c>
      <c r="AA285">
        <v>15842</v>
      </c>
      <c r="AB285">
        <v>26347</v>
      </c>
      <c r="AC285">
        <v>0</v>
      </c>
      <c r="AD285">
        <v>0</v>
      </c>
      <c r="AE285">
        <v>0</v>
      </c>
      <c r="AF285">
        <v>0</v>
      </c>
      <c r="AG285">
        <v>0</v>
      </c>
      <c r="AH285">
        <v>0</v>
      </c>
      <c r="AI285">
        <v>0</v>
      </c>
      <c r="AJ285">
        <v>0</v>
      </c>
      <c r="AK285">
        <v>0</v>
      </c>
      <c r="AL285">
        <v>0</v>
      </c>
      <c r="AM285">
        <v>0</v>
      </c>
      <c r="AN285">
        <v>0</v>
      </c>
      <c r="AO285"/>
      <c r="AP285"/>
      <c r="AQ285"/>
      <c r="AR285"/>
      <c r="AS285"/>
      <c r="AT285"/>
      <c r="AU285"/>
      <c r="AV285"/>
      <c r="AW285"/>
      <c r="AX285"/>
      <c r="AY285"/>
      <c r="AZ285"/>
      <c r="BA285"/>
      <c r="BB285"/>
      <c r="BC285"/>
    </row>
    <row r="286" spans="1:59">
      <c r="A286" t="s">
        <v>614</v>
      </c>
      <c r="B286">
        <v>-62210</v>
      </c>
      <c r="C286">
        <v>-45050</v>
      </c>
      <c r="D286">
        <v>-136200</v>
      </c>
      <c r="E286">
        <v>-102150</v>
      </c>
      <c r="F286">
        <v>-68100</v>
      </c>
      <c r="G286">
        <v>-34050</v>
      </c>
      <c r="H286">
        <v>-133080</v>
      </c>
      <c r="I286">
        <v>-95910</v>
      </c>
      <c r="J286">
        <v>-64980</v>
      </c>
      <c r="K286">
        <v>-30930</v>
      </c>
      <c r="L286">
        <v>-98760</v>
      </c>
      <c r="M286">
        <v>-74070</v>
      </c>
      <c r="N286">
        <v>-49380</v>
      </c>
      <c r="O286">
        <v>-24690</v>
      </c>
      <c r="P286">
        <v>-69630</v>
      </c>
      <c r="Q286">
        <v>-47540</v>
      </c>
      <c r="R286">
        <v>-30650</v>
      </c>
      <c r="S286">
        <v>-13760</v>
      </c>
      <c r="T286">
        <v>-5475</v>
      </c>
      <c r="U286">
        <v>-475</v>
      </c>
      <c r="V286">
        <v>-475</v>
      </c>
      <c r="W286">
        <v>-475</v>
      </c>
      <c r="X286">
        <v>-1125</v>
      </c>
      <c r="Y286">
        <v>-875</v>
      </c>
      <c r="Z286">
        <v>-500</v>
      </c>
      <c r="AA286">
        <v>-125</v>
      </c>
      <c r="AB286">
        <v>0</v>
      </c>
      <c r="AC286">
        <v>0</v>
      </c>
      <c r="AD286">
        <v>0</v>
      </c>
      <c r="AE286">
        <v>0</v>
      </c>
      <c r="AF286">
        <v>0</v>
      </c>
      <c r="AG286">
        <v>0</v>
      </c>
      <c r="AH286">
        <v>0</v>
      </c>
      <c r="AI286">
        <v>0</v>
      </c>
      <c r="AJ286">
        <v>0</v>
      </c>
      <c r="AK286">
        <v>0</v>
      </c>
      <c r="AL286">
        <v>0</v>
      </c>
      <c r="AM286">
        <v>0</v>
      </c>
      <c r="AN286">
        <v>0</v>
      </c>
      <c r="AO286"/>
      <c r="AP286"/>
      <c r="AQ286"/>
      <c r="AR286"/>
      <c r="AS286"/>
      <c r="AT286"/>
      <c r="AU286"/>
      <c r="AV286"/>
      <c r="AW286"/>
      <c r="AX286"/>
      <c r="AY286"/>
      <c r="AZ286"/>
      <c r="BA286"/>
      <c r="BB286"/>
      <c r="BC286"/>
    </row>
    <row r="287" spans="1:59">
      <c r="A287" t="s">
        <v>617</v>
      </c>
      <c r="B287">
        <v>-62210</v>
      </c>
      <c r="C287">
        <v>-45050</v>
      </c>
      <c r="D287">
        <v>-136200</v>
      </c>
      <c r="E287">
        <v>-102150</v>
      </c>
      <c r="F287">
        <v>-68100</v>
      </c>
      <c r="G287">
        <v>-34050</v>
      </c>
      <c r="H287">
        <v>-133080</v>
      </c>
      <c r="I287">
        <v>-95910</v>
      </c>
      <c r="J287">
        <v>-64980</v>
      </c>
      <c r="K287">
        <v>-30930</v>
      </c>
      <c r="L287">
        <v>-98760</v>
      </c>
      <c r="M287">
        <v>-74070</v>
      </c>
      <c r="N287">
        <v>-49380</v>
      </c>
      <c r="O287">
        <v>-24690</v>
      </c>
      <c r="P287">
        <v>-69630</v>
      </c>
      <c r="Q287">
        <v>-47540</v>
      </c>
      <c r="R287">
        <v>-30650</v>
      </c>
      <c r="S287">
        <v>-13760</v>
      </c>
      <c r="T287">
        <v>-5475</v>
      </c>
      <c r="U287">
        <v>-475</v>
      </c>
      <c r="V287">
        <v>-475</v>
      </c>
      <c r="W287">
        <v>-475</v>
      </c>
      <c r="X287">
        <v>-1125</v>
      </c>
      <c r="Y287">
        <v>-875</v>
      </c>
      <c r="Z287">
        <v>-500</v>
      </c>
      <c r="AA287">
        <v>-125</v>
      </c>
      <c r="AB287">
        <v>0</v>
      </c>
      <c r="AC287">
        <v>0</v>
      </c>
      <c r="AD287">
        <v>0</v>
      </c>
      <c r="AE287">
        <v>0</v>
      </c>
      <c r="AF287">
        <v>0</v>
      </c>
      <c r="AG287">
        <v>0</v>
      </c>
      <c r="AH287">
        <v>0</v>
      </c>
      <c r="AI287">
        <v>0</v>
      </c>
      <c r="AJ287">
        <v>0</v>
      </c>
      <c r="AK287">
        <v>0</v>
      </c>
      <c r="AL287">
        <v>0</v>
      </c>
      <c r="AM287">
        <v>0</v>
      </c>
      <c r="AN287">
        <v>0</v>
      </c>
      <c r="AO287"/>
      <c r="AP287"/>
      <c r="AQ287"/>
      <c r="AR287"/>
      <c r="AS287"/>
      <c r="AT287"/>
      <c r="AU287"/>
      <c r="AV287"/>
      <c r="AW287"/>
      <c r="AX287"/>
      <c r="AY287"/>
      <c r="AZ287"/>
      <c r="BA287"/>
      <c r="BB287"/>
      <c r="BC287"/>
    </row>
    <row r="288" spans="1:59">
      <c r="A288" t="s">
        <v>618</v>
      </c>
      <c r="B288">
        <v>-62210</v>
      </c>
      <c r="C288">
        <v>0</v>
      </c>
      <c r="D288">
        <v>0</v>
      </c>
      <c r="E288">
        <v>-102150</v>
      </c>
      <c r="F288">
        <v>0</v>
      </c>
      <c r="G288">
        <v>0</v>
      </c>
      <c r="H288">
        <v>-133080</v>
      </c>
      <c r="I288">
        <v>0</v>
      </c>
      <c r="J288">
        <v>0</v>
      </c>
      <c r="K288">
        <v>0</v>
      </c>
      <c r="L288">
        <v>0</v>
      </c>
      <c r="M288">
        <v>0</v>
      </c>
      <c r="N288">
        <v>-49380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c r="AP288"/>
      <c r="AQ288"/>
      <c r="AR288"/>
      <c r="AS288"/>
      <c r="AT288"/>
      <c r="AU288"/>
      <c r="AV288"/>
      <c r="AW288"/>
      <c r="AX288"/>
      <c r="AY288"/>
      <c r="AZ288"/>
      <c r="BA288"/>
      <c r="BB288"/>
      <c r="BC288"/>
    </row>
    <row r="289" spans="1:55">
      <c r="A289" t="s">
        <v>710</v>
      </c>
      <c r="B289">
        <v>0</v>
      </c>
      <c r="C289">
        <v>0</v>
      </c>
      <c r="D289">
        <v>0</v>
      </c>
      <c r="E289">
        <v>0</v>
      </c>
      <c r="F289">
        <v>0</v>
      </c>
      <c r="G289">
        <v>0</v>
      </c>
      <c r="H289">
        <v>0</v>
      </c>
      <c r="I289">
        <v>-95910</v>
      </c>
      <c r="J289">
        <v>-64980</v>
      </c>
      <c r="K289">
        <v>-30930</v>
      </c>
      <c r="L289">
        <v>-98760</v>
      </c>
      <c r="M289">
        <v>-74070</v>
      </c>
      <c r="N289">
        <v>0</v>
      </c>
      <c r="O289">
        <v>-24690</v>
      </c>
      <c r="P289">
        <v>-69630</v>
      </c>
      <c r="Q289">
        <v>-47540</v>
      </c>
      <c r="R289">
        <v>-30650</v>
      </c>
      <c r="S289">
        <v>-13760</v>
      </c>
      <c r="T289">
        <v>-5475</v>
      </c>
      <c r="U289">
        <v>-475</v>
      </c>
      <c r="V289">
        <v>-475</v>
      </c>
      <c r="W289">
        <v>-475</v>
      </c>
      <c r="X289">
        <v>-1125</v>
      </c>
      <c r="Y289">
        <v>-875</v>
      </c>
      <c r="Z289">
        <v>-500</v>
      </c>
      <c r="AA289">
        <v>-125</v>
      </c>
      <c r="AB289">
        <v>0</v>
      </c>
      <c r="AC289">
        <v>0</v>
      </c>
      <c r="AD289">
        <v>0</v>
      </c>
      <c r="AE289">
        <v>0</v>
      </c>
      <c r="AF289">
        <v>0</v>
      </c>
      <c r="AG289">
        <v>0</v>
      </c>
      <c r="AH289">
        <v>0</v>
      </c>
      <c r="AI289">
        <v>0</v>
      </c>
      <c r="AJ289">
        <v>0</v>
      </c>
      <c r="AK289">
        <v>0</v>
      </c>
      <c r="AL289">
        <v>0</v>
      </c>
      <c r="AM289">
        <v>0</v>
      </c>
      <c r="AN289">
        <v>0</v>
      </c>
      <c r="AO289"/>
      <c r="AP289"/>
      <c r="AQ289"/>
      <c r="AR289"/>
      <c r="AS289"/>
      <c r="AT289"/>
      <c r="AU289"/>
      <c r="AV289"/>
      <c r="AW289"/>
      <c r="AX289"/>
      <c r="AY289"/>
      <c r="AZ289"/>
      <c r="BA289"/>
      <c r="BB289"/>
      <c r="BC289"/>
    </row>
    <row r="290" spans="1:55">
      <c r="A290" t="s">
        <v>620</v>
      </c>
      <c r="B290">
        <v>-14106</v>
      </c>
      <c r="C290">
        <v>-8021</v>
      </c>
      <c r="D290">
        <v>-24513.37</v>
      </c>
      <c r="E290">
        <v>-18124</v>
      </c>
      <c r="F290">
        <v>-10079</v>
      </c>
      <c r="G290">
        <v>-4771</v>
      </c>
      <c r="H290">
        <v>-17999</v>
      </c>
      <c r="I290">
        <v>-13438</v>
      </c>
      <c r="J290">
        <v>-8774</v>
      </c>
      <c r="K290">
        <v>-4212</v>
      </c>
      <c r="L290">
        <v>-7538.34</v>
      </c>
      <c r="M290">
        <v>-4718</v>
      </c>
      <c r="N290">
        <v>-2355</v>
      </c>
      <c r="O290">
        <v>-855</v>
      </c>
      <c r="P290">
        <v>-4931.7299999999996</v>
      </c>
      <c r="Q290">
        <v>-4162</v>
      </c>
      <c r="R290">
        <v>-3450</v>
      </c>
      <c r="S290">
        <v>-2761</v>
      </c>
      <c r="T290">
        <v>-4200.97</v>
      </c>
      <c r="U290">
        <v>-3313</v>
      </c>
      <c r="V290">
        <v>-1807</v>
      </c>
      <c r="W290">
        <v>-787</v>
      </c>
      <c r="X290">
        <v>-2766.7</v>
      </c>
      <c r="Y290">
        <v>-1998</v>
      </c>
      <c r="Z290">
        <v>-1301</v>
      </c>
      <c r="AA290">
        <v>-618</v>
      </c>
      <c r="AB290">
        <v>-2267.6999999999998</v>
      </c>
      <c r="AC290">
        <v>-1687</v>
      </c>
      <c r="AD290">
        <v>-882</v>
      </c>
      <c r="AE290">
        <v>-553</v>
      </c>
      <c r="AF290">
        <v>-2005.48</v>
      </c>
      <c r="AG290">
        <v>-1458</v>
      </c>
      <c r="AH290">
        <v>-919</v>
      </c>
      <c r="AI290">
        <v>-357</v>
      </c>
      <c r="AJ290">
        <v>-388</v>
      </c>
      <c r="AK290">
        <v>-117</v>
      </c>
      <c r="AL290">
        <v>0</v>
      </c>
      <c r="AM290">
        <v>0</v>
      </c>
      <c r="AN290">
        <v>0</v>
      </c>
      <c r="AO290"/>
      <c r="AP290"/>
      <c r="AQ290"/>
      <c r="AR290"/>
      <c r="AS290"/>
      <c r="AT290"/>
      <c r="AU290"/>
      <c r="AV290"/>
      <c r="AW290"/>
      <c r="AX290"/>
      <c r="AY290"/>
      <c r="AZ290"/>
      <c r="BA290"/>
      <c r="BB290"/>
      <c r="BC290"/>
    </row>
    <row r="291" spans="1:55">
      <c r="A291" t="s">
        <v>623</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1344606</v>
      </c>
      <c r="AK291">
        <v>1344606</v>
      </c>
      <c r="AL291">
        <v>1344606</v>
      </c>
      <c r="AM291">
        <v>0</v>
      </c>
      <c r="AN291">
        <v>0</v>
      </c>
      <c r="AO291"/>
      <c r="AP291"/>
      <c r="AQ291"/>
      <c r="AR291"/>
      <c r="AS291"/>
      <c r="AT291"/>
      <c r="AU291"/>
      <c r="AV291"/>
      <c r="AW291"/>
      <c r="AX291"/>
      <c r="AY291"/>
      <c r="AZ291"/>
      <c r="BA291"/>
      <c r="BB291"/>
      <c r="BC291"/>
    </row>
    <row r="292" spans="1:55">
      <c r="A292" t="s">
        <v>826</v>
      </c>
      <c r="B292">
        <v>0</v>
      </c>
      <c r="C292">
        <v>0</v>
      </c>
      <c r="D292">
        <v>40100.5</v>
      </c>
      <c r="E292">
        <v>40101</v>
      </c>
      <c r="F292">
        <v>40101</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c r="AP292"/>
      <c r="AQ292"/>
      <c r="AR292"/>
      <c r="AS292"/>
      <c r="AT292"/>
      <c r="AU292"/>
      <c r="AV292"/>
      <c r="AW292"/>
      <c r="AX292"/>
      <c r="AY292"/>
      <c r="AZ292"/>
      <c r="BA292"/>
      <c r="BB292"/>
      <c r="BC292"/>
    </row>
    <row r="293" spans="1:55">
      <c r="A293" t="s">
        <v>624</v>
      </c>
      <c r="B293">
        <v>-1869999</v>
      </c>
      <c r="C293">
        <v>0</v>
      </c>
      <c r="D293">
        <v>-659604.99</v>
      </c>
      <c r="E293">
        <v>-659605</v>
      </c>
      <c r="F293">
        <v>-329812</v>
      </c>
      <c r="G293">
        <v>0</v>
      </c>
      <c r="H293">
        <v>-550000</v>
      </c>
      <c r="I293">
        <v>-550000</v>
      </c>
      <c r="J293">
        <v>-330000</v>
      </c>
      <c r="K293">
        <v>0</v>
      </c>
      <c r="L293">
        <v>-549999.89</v>
      </c>
      <c r="M293">
        <v>-550000</v>
      </c>
      <c r="N293">
        <v>-330000</v>
      </c>
      <c r="O293">
        <v>0</v>
      </c>
      <c r="P293">
        <v>-351986.12</v>
      </c>
      <c r="Q293">
        <v>-351987</v>
      </c>
      <c r="R293">
        <v>-132000</v>
      </c>
      <c r="S293">
        <v>0</v>
      </c>
      <c r="T293">
        <v>-395998.32</v>
      </c>
      <c r="U293">
        <v>-263999</v>
      </c>
      <c r="V293">
        <v>-131999</v>
      </c>
      <c r="W293">
        <v>0</v>
      </c>
      <c r="X293">
        <v>-394784.62</v>
      </c>
      <c r="Y293">
        <v>-264000</v>
      </c>
      <c r="Z293">
        <v>-132000</v>
      </c>
      <c r="AA293">
        <v>0</v>
      </c>
      <c r="AB293">
        <v>-373994.84</v>
      </c>
      <c r="AC293">
        <v>-241995</v>
      </c>
      <c r="AD293">
        <v>-110000</v>
      </c>
      <c r="AE293">
        <v>0</v>
      </c>
      <c r="AF293">
        <v>-318999.99</v>
      </c>
      <c r="AG293">
        <v>-209000</v>
      </c>
      <c r="AH293">
        <v>-99000</v>
      </c>
      <c r="AI293">
        <v>0</v>
      </c>
      <c r="AJ293">
        <v>-255200</v>
      </c>
      <c r="AK293">
        <v>-156200</v>
      </c>
      <c r="AL293">
        <v>-57200</v>
      </c>
      <c r="AM293">
        <v>0</v>
      </c>
      <c r="AN293">
        <v>-165150</v>
      </c>
      <c r="AO293"/>
      <c r="AP293"/>
      <c r="AQ293"/>
      <c r="AR293"/>
      <c r="AS293"/>
      <c r="AT293"/>
      <c r="AU293"/>
      <c r="AV293"/>
      <c r="AW293"/>
      <c r="AX293"/>
      <c r="AY293"/>
      <c r="AZ293"/>
      <c r="BA293"/>
      <c r="BB293"/>
      <c r="BC293"/>
    </row>
    <row r="294" spans="1:55">
      <c r="A294" t="s">
        <v>625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-697</v>
      </c>
      <c r="AE294">
        <v>-199</v>
      </c>
      <c r="AF294">
        <v>-1163.45</v>
      </c>
      <c r="AG294">
        <v>-926</v>
      </c>
      <c r="AH294">
        <v>-615</v>
      </c>
      <c r="AI294">
        <v>-344</v>
      </c>
      <c r="AJ294">
        <v>-1914</v>
      </c>
      <c r="AK294">
        <v>-1574</v>
      </c>
      <c r="AL294">
        <v>-1220</v>
      </c>
      <c r="AM294">
        <v>-520</v>
      </c>
      <c r="AN294">
        <v>-1433.24</v>
      </c>
      <c r="AO294"/>
      <c r="AP294"/>
      <c r="AQ294"/>
      <c r="AR294"/>
      <c r="AS294"/>
      <c r="AT294"/>
      <c r="AU294"/>
      <c r="AV294"/>
      <c r="AW294"/>
      <c r="AX294"/>
      <c r="AY294"/>
      <c r="AZ294"/>
      <c r="BA294"/>
      <c r="BB294"/>
      <c r="BC294"/>
    </row>
    <row r="295" spans="1:55">
      <c r="A295" t="s">
        <v>626</v>
      </c>
      <c r="B295">
        <v>-2351</v>
      </c>
      <c r="C295">
        <v>0</v>
      </c>
      <c r="D295">
        <v>0</v>
      </c>
      <c r="E295">
        <v>0</v>
      </c>
      <c r="F295">
        <v>0</v>
      </c>
      <c r="G295">
        <v>0</v>
      </c>
      <c r="H295">
        <v>0</v>
      </c>
      <c r="I295">
        <v>0</v>
      </c>
      <c r="J295">
        <v>0</v>
      </c>
      <c r="K295">
        <v>0</v>
      </c>
      <c r="L295">
        <v>53329.39</v>
      </c>
      <c r="M295">
        <v>48762</v>
      </c>
      <c r="N295">
        <v>0</v>
      </c>
      <c r="O295">
        <v>0</v>
      </c>
      <c r="P295">
        <v>0</v>
      </c>
      <c r="Q295">
        <v>0</v>
      </c>
      <c r="R295">
        <v>0</v>
      </c>
      <c r="S295">
        <v>0</v>
      </c>
      <c r="T295">
        <v>0</v>
      </c>
      <c r="U295">
        <v>0</v>
      </c>
      <c r="V295">
        <v>0</v>
      </c>
      <c r="W295">
        <v>0</v>
      </c>
      <c r="X295">
        <v>0</v>
      </c>
      <c r="Y295">
        <v>0</v>
      </c>
      <c r="Z295">
        <v>0</v>
      </c>
      <c r="AA295">
        <v>0</v>
      </c>
      <c r="AB295">
        <v>0</v>
      </c>
      <c r="AC295">
        <v>0</v>
      </c>
      <c r="AD295">
        <v>0</v>
      </c>
      <c r="AE295">
        <v>0</v>
      </c>
      <c r="AF295">
        <v>3120</v>
      </c>
      <c r="AG295">
        <v>3202</v>
      </c>
      <c r="AH295">
        <v>0</v>
      </c>
      <c r="AI295">
        <v>0</v>
      </c>
      <c r="AJ295">
        <v>0</v>
      </c>
      <c r="AK295">
        <v>0</v>
      </c>
      <c r="AL295">
        <v>0</v>
      </c>
      <c r="AM295">
        <v>0</v>
      </c>
      <c r="AN295">
        <v>0</v>
      </c>
      <c r="AO295"/>
      <c r="AP295"/>
      <c r="AQ295"/>
      <c r="AR295"/>
      <c r="AS295"/>
      <c r="AT295"/>
      <c r="AU295"/>
      <c r="AV295"/>
      <c r="AW295"/>
      <c r="AX295"/>
      <c r="AY295"/>
      <c r="AZ295"/>
      <c r="BA295"/>
      <c r="BB295"/>
      <c r="BC295"/>
    </row>
    <row r="296" spans="1:55">
      <c r="A296" t="s">
        <v>366</v>
      </c>
      <c r="B296">
        <v>-1951666</v>
      </c>
      <c r="C296">
        <v>-56071</v>
      </c>
      <c r="D296">
        <v>-1316217.8600000001</v>
      </c>
      <c r="E296">
        <v>-588278</v>
      </c>
      <c r="F296">
        <v>-206390</v>
      </c>
      <c r="G296">
        <v>-250321</v>
      </c>
      <c r="H296">
        <v>-951079</v>
      </c>
      <c r="I296">
        <v>-459348</v>
      </c>
      <c r="J296">
        <v>-173754</v>
      </c>
      <c r="K296">
        <v>-35142</v>
      </c>
      <c r="L296">
        <v>-219748.84</v>
      </c>
      <c r="M296">
        <v>-130106</v>
      </c>
      <c r="N296">
        <v>-138515</v>
      </c>
      <c r="O296">
        <v>67675</v>
      </c>
      <c r="P296">
        <v>2912.15</v>
      </c>
      <c r="Q296">
        <v>-1329</v>
      </c>
      <c r="R296">
        <v>32827</v>
      </c>
      <c r="S296">
        <v>49939</v>
      </c>
      <c r="T296">
        <v>-349356.29</v>
      </c>
      <c r="U296">
        <v>-264179</v>
      </c>
      <c r="V296">
        <v>-140729</v>
      </c>
      <c r="W296">
        <v>-120765</v>
      </c>
      <c r="X296">
        <v>323978.68</v>
      </c>
      <c r="Y296">
        <v>316079</v>
      </c>
      <c r="Z296">
        <v>157255</v>
      </c>
      <c r="AA296">
        <v>43539</v>
      </c>
      <c r="AB296">
        <v>-327915.53999999998</v>
      </c>
      <c r="AC296">
        <v>-213682</v>
      </c>
      <c r="AD296">
        <v>-99579</v>
      </c>
      <c r="AE296">
        <v>-19752</v>
      </c>
      <c r="AF296">
        <v>-289780.24</v>
      </c>
      <c r="AG296">
        <v>-168913</v>
      </c>
      <c r="AH296">
        <v>-101265</v>
      </c>
      <c r="AI296">
        <v>46568</v>
      </c>
      <c r="AJ296">
        <v>994301</v>
      </c>
      <c r="AK296">
        <v>1093912</v>
      </c>
      <c r="AL296">
        <v>1239315</v>
      </c>
      <c r="AM296">
        <v>-5793</v>
      </c>
      <c r="AN296">
        <v>-125779.99</v>
      </c>
      <c r="AO296"/>
      <c r="AP296"/>
      <c r="AQ296"/>
      <c r="AR296"/>
      <c r="AS296"/>
      <c r="AT296"/>
      <c r="AU296"/>
      <c r="AV296"/>
      <c r="AW296"/>
      <c r="AX296"/>
      <c r="AY296"/>
      <c r="AZ296"/>
      <c r="BA296"/>
      <c r="BB296"/>
      <c r="BC296"/>
    </row>
    <row r="297" spans="1:55">
      <c r="A297" t="s">
        <v>367</v>
      </c>
      <c r="B297">
        <v>-1508237</v>
      </c>
      <c r="C297">
        <v>1073453</v>
      </c>
      <c r="D297">
        <v>2242126.02</v>
      </c>
      <c r="E297">
        <v>240057</v>
      </c>
      <c r="F297">
        <v>610787</v>
      </c>
      <c r="G297">
        <v>98797</v>
      </c>
      <c r="H297">
        <v>79992</v>
      </c>
      <c r="I297">
        <v>116804</v>
      </c>
      <c r="J297">
        <v>217418</v>
      </c>
      <c r="K297">
        <v>95398</v>
      </c>
      <c r="L297">
        <v>-3091.12</v>
      </c>
      <c r="M297">
        <v>46529</v>
      </c>
      <c r="N297">
        <v>-36301</v>
      </c>
      <c r="O297">
        <v>48525</v>
      </c>
      <c r="P297">
        <v>56639.46</v>
      </c>
      <c r="Q297">
        <v>123561</v>
      </c>
      <c r="R297">
        <v>86168</v>
      </c>
      <c r="S297">
        <v>88153</v>
      </c>
      <c r="T297">
        <v>-27355.919999999998</v>
      </c>
      <c r="U297">
        <v>-16225</v>
      </c>
      <c r="V297">
        <v>-49300</v>
      </c>
      <c r="W297">
        <v>-71564</v>
      </c>
      <c r="X297">
        <v>1571.15</v>
      </c>
      <c r="Y297">
        <v>-51582</v>
      </c>
      <c r="Z297">
        <v>-140940</v>
      </c>
      <c r="AA297">
        <v>-1808</v>
      </c>
      <c r="AB297">
        <v>-238676.04</v>
      </c>
      <c r="AC297">
        <v>-209724</v>
      </c>
      <c r="AD297">
        <v>-83469</v>
      </c>
      <c r="AE297">
        <v>-6827</v>
      </c>
      <c r="AF297">
        <v>182821.7</v>
      </c>
      <c r="AG297">
        <v>311764</v>
      </c>
      <c r="AH297">
        <v>92044</v>
      </c>
      <c r="AI297">
        <v>-32208</v>
      </c>
      <c r="AJ297">
        <v>262210</v>
      </c>
      <c r="AK297">
        <v>270881</v>
      </c>
      <c r="AL297">
        <v>-49239</v>
      </c>
      <c r="AM297">
        <v>-50968</v>
      </c>
      <c r="AN297">
        <v>130608.15</v>
      </c>
      <c r="AO297"/>
      <c r="AP297"/>
      <c r="AQ297"/>
      <c r="AR297"/>
      <c r="AS297"/>
      <c r="AT297"/>
      <c r="AU297"/>
      <c r="AV297"/>
      <c r="AW297"/>
      <c r="AX297"/>
      <c r="AY297"/>
      <c r="AZ297"/>
      <c r="BA297"/>
      <c r="BB297"/>
      <c r="BC297"/>
    </row>
    <row r="298" spans="1:55">
      <c r="A298" t="s">
        <v>630</v>
      </c>
      <c r="B298">
        <v>2789666</v>
      </c>
      <c r="C298">
        <v>2789666</v>
      </c>
      <c r="D298">
        <v>547540.41</v>
      </c>
      <c r="E298">
        <v>547540</v>
      </c>
      <c r="F298">
        <v>547540</v>
      </c>
      <c r="G298">
        <v>547540</v>
      </c>
      <c r="H298">
        <v>467548</v>
      </c>
      <c r="I298">
        <v>467548</v>
      </c>
      <c r="J298">
        <v>467548</v>
      </c>
      <c r="K298">
        <v>467548</v>
      </c>
      <c r="L298">
        <v>470639.3</v>
      </c>
      <c r="M298">
        <v>470639</v>
      </c>
      <c r="N298">
        <v>470639</v>
      </c>
      <c r="O298">
        <v>470639</v>
      </c>
      <c r="P298">
        <v>413999.84</v>
      </c>
      <c r="Q298">
        <v>414000</v>
      </c>
      <c r="R298">
        <v>414000</v>
      </c>
      <c r="S298">
        <v>414000</v>
      </c>
      <c r="T298">
        <v>441355.76</v>
      </c>
      <c r="U298">
        <v>441356</v>
      </c>
      <c r="V298">
        <v>441356</v>
      </c>
      <c r="W298">
        <v>441356</v>
      </c>
      <c r="X298">
        <v>439784.61</v>
      </c>
      <c r="Y298">
        <v>439785</v>
      </c>
      <c r="Z298">
        <v>439785</v>
      </c>
      <c r="AA298">
        <v>439785</v>
      </c>
      <c r="AB298">
        <v>678460.65</v>
      </c>
      <c r="AC298">
        <v>678461</v>
      </c>
      <c r="AD298">
        <v>678461</v>
      </c>
      <c r="AE298">
        <v>678461</v>
      </c>
      <c r="AF298">
        <v>495638.95</v>
      </c>
      <c r="AG298">
        <v>495639</v>
      </c>
      <c r="AH298">
        <v>495639</v>
      </c>
      <c r="AI298">
        <v>495639</v>
      </c>
      <c r="AJ298">
        <v>233429</v>
      </c>
      <c r="AK298">
        <v>233429</v>
      </c>
      <c r="AL298">
        <v>233429</v>
      </c>
      <c r="AM298">
        <v>233429</v>
      </c>
      <c r="AN298">
        <v>102820.7</v>
      </c>
      <c r="AO298"/>
      <c r="AP298"/>
      <c r="AQ298"/>
      <c r="AR298"/>
      <c r="AS298"/>
      <c r="AT298"/>
      <c r="AU298"/>
      <c r="AV298"/>
      <c r="AW298"/>
      <c r="AX298"/>
      <c r="AY298"/>
      <c r="AZ298"/>
      <c r="BA298"/>
      <c r="BB298"/>
      <c r="BC298"/>
    </row>
    <row r="299" spans="1:55">
      <c r="A299" t="s">
        <v>631</v>
      </c>
      <c r="B299">
        <v>1281429</v>
      </c>
      <c r="C299">
        <v>3863119</v>
      </c>
      <c r="D299">
        <v>2789666.43</v>
      </c>
      <c r="E299">
        <v>787597</v>
      </c>
      <c r="F299">
        <v>1158327</v>
      </c>
      <c r="G299">
        <v>646337</v>
      </c>
      <c r="H299">
        <v>547540</v>
      </c>
      <c r="I299">
        <v>584352</v>
      </c>
      <c r="J299">
        <v>684966</v>
      </c>
      <c r="K299">
        <v>562946</v>
      </c>
      <c r="L299">
        <v>467548.17</v>
      </c>
      <c r="M299">
        <v>517168</v>
      </c>
      <c r="N299">
        <v>434338</v>
      </c>
      <c r="O299">
        <v>519164</v>
      </c>
      <c r="P299">
        <v>470639.3</v>
      </c>
      <c r="Q299">
        <v>537561</v>
      </c>
      <c r="R299">
        <v>500168</v>
      </c>
      <c r="S299">
        <v>502153</v>
      </c>
      <c r="T299">
        <v>413999.84</v>
      </c>
      <c r="U299">
        <v>425131</v>
      </c>
      <c r="V299">
        <v>392056</v>
      </c>
      <c r="W299">
        <v>369792</v>
      </c>
      <c r="X299">
        <v>441355.76</v>
      </c>
      <c r="Y299">
        <v>388203</v>
      </c>
      <c r="Z299">
        <v>298845</v>
      </c>
      <c r="AA299">
        <v>437977</v>
      </c>
      <c r="AB299">
        <v>439784.61</v>
      </c>
      <c r="AC299">
        <v>468737</v>
      </c>
      <c r="AD299">
        <v>594992</v>
      </c>
      <c r="AE299">
        <v>671634</v>
      </c>
      <c r="AF299">
        <v>678460.65</v>
      </c>
      <c r="AG299">
        <v>807403</v>
      </c>
      <c r="AH299">
        <v>587683</v>
      </c>
      <c r="AI299">
        <v>463431</v>
      </c>
      <c r="AJ299">
        <v>495639</v>
      </c>
      <c r="AK299">
        <v>504310</v>
      </c>
      <c r="AL299">
        <v>184190</v>
      </c>
      <c r="AM299">
        <v>182461</v>
      </c>
      <c r="AN299">
        <v>233428.85</v>
      </c>
      <c r="AO299"/>
      <c r="AP299"/>
      <c r="AQ299"/>
      <c r="AR299"/>
      <c r="AS299"/>
      <c r="AT299"/>
      <c r="AU299"/>
      <c r="AV299"/>
      <c r="AW299"/>
      <c r="AX299"/>
      <c r="AY299"/>
      <c r="AZ299"/>
      <c r="BA299"/>
      <c r="BB299"/>
      <c r="BC299"/>
    </row>
    <row r="300" spans="1:55">
      <c r="A300" t="s">
        <v>632</v>
      </c>
      <c r="B300" t="s">
        <v>2080</v>
      </c>
      <c r="C300" t="s">
        <v>819</v>
      </c>
      <c r="D300" t="s">
        <v>820</v>
      </c>
      <c r="E300" t="s">
        <v>821</v>
      </c>
      <c r="F300" t="s">
        <v>730</v>
      </c>
      <c r="G300" t="s">
        <v>633</v>
      </c>
      <c r="H300" t="s">
        <v>634</v>
      </c>
      <c r="I300" t="s">
        <v>635</v>
      </c>
      <c r="J300" t="s">
        <v>636</v>
      </c>
      <c r="K300" t="s">
        <v>637</v>
      </c>
      <c r="L300" t="s">
        <v>638</v>
      </c>
      <c r="M300" t="s">
        <v>639</v>
      </c>
      <c r="N300" t="s">
        <v>640</v>
      </c>
      <c r="O300" t="s">
        <v>641</v>
      </c>
      <c r="P300" t="s">
        <v>642</v>
      </c>
      <c r="Q300" t="s">
        <v>643</v>
      </c>
      <c r="R300" t="s">
        <v>644</v>
      </c>
      <c r="S300" t="s">
        <v>645</v>
      </c>
      <c r="T300" t="s">
        <v>646</v>
      </c>
      <c r="U300" t="s">
        <v>647</v>
      </c>
      <c r="V300" t="s">
        <v>648</v>
      </c>
      <c r="W300" t="s">
        <v>649</v>
      </c>
      <c r="X300" t="s">
        <v>650</v>
      </c>
      <c r="Y300" t="s">
        <v>651</v>
      </c>
      <c r="Z300" t="s">
        <v>652</v>
      </c>
      <c r="AA300" t="s">
        <v>653</v>
      </c>
      <c r="AB300" t="s">
        <v>654</v>
      </c>
      <c r="AC300" t="s">
        <v>655</v>
      </c>
      <c r="AD300" t="s">
        <v>656</v>
      </c>
      <c r="AE300" t="s">
        <v>657</v>
      </c>
      <c r="AF300" t="s">
        <v>658</v>
      </c>
      <c r="AG300" t="s">
        <v>659</v>
      </c>
      <c r="AH300" t="s">
        <v>660</v>
      </c>
      <c r="AI300" t="s">
        <v>661</v>
      </c>
      <c r="AJ300" t="s">
        <v>662</v>
      </c>
      <c r="AK300" t="s">
        <v>663</v>
      </c>
      <c r="AL300" t="s">
        <v>664</v>
      </c>
      <c r="AM300" t="s">
        <v>665</v>
      </c>
      <c r="AN300" t="s">
        <v>666</v>
      </c>
      <c r="AO300"/>
      <c r="AP300"/>
      <c r="AQ300"/>
      <c r="AR300"/>
      <c r="AS300"/>
      <c r="AT300"/>
      <c r="AU300"/>
      <c r="AV300"/>
      <c r="AW300"/>
      <c r="AX300"/>
      <c r="AY300"/>
      <c r="AZ300"/>
      <c r="BA300"/>
      <c r="BB300"/>
      <c r="BC300"/>
    </row>
    <row r="301" spans="1:55">
      <c r="A301" t="s">
        <v>686</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t="s">
        <v>822</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381</v>
      </c>
      <c r="Q347" s="134" t="s">
        <v>382</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19" t="s">
        <v>11</v>
      </c>
      <c r="C349" s="219"/>
      <c r="D349" s="219"/>
      <c r="E349" s="219"/>
      <c r="F349" s="219"/>
      <c r="G349" s="219"/>
      <c r="H349" s="219"/>
      <c r="I349" s="219"/>
      <c r="J349" s="219"/>
      <c r="K349" s="219"/>
      <c r="L349" s="219"/>
      <c r="M349" s="219"/>
      <c r="N349" s="219"/>
      <c r="O349" s="115"/>
      <c r="P349" s="6"/>
      <c r="Q349" s="3"/>
    </row>
    <row r="350" spans="1:53">
      <c r="B350" s="220" t="s">
        <v>312</v>
      </c>
      <c r="C350" s="220"/>
      <c r="D350" s="220"/>
      <c r="E350" s="220"/>
      <c r="F350" s="220"/>
      <c r="G350" s="220"/>
      <c r="H350" s="220"/>
      <c r="I350" s="220"/>
      <c r="J350" s="220"/>
      <c r="K350" s="220"/>
      <c r="L350" s="220"/>
      <c r="M350" s="220"/>
      <c r="N350" s="220"/>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f t="shared" si="9"/>
        <v>182461</v>
      </c>
      <c r="H351" s="7">
        <f t="shared" si="9"/>
        <v>463431</v>
      </c>
      <c r="I351" s="7">
        <f t="shared" si="9"/>
        <v>671634</v>
      </c>
      <c r="J351" s="7">
        <f t="shared" si="9"/>
        <v>437977</v>
      </c>
      <c r="K351" s="7">
        <f t="shared" si="9"/>
        <v>369792</v>
      </c>
      <c r="L351" s="7">
        <f t="shared" si="9"/>
        <v>502153</v>
      </c>
      <c r="M351" s="7">
        <f t="shared" si="9"/>
        <v>519164</v>
      </c>
      <c r="N351" s="8">
        <f t="shared" si="9"/>
        <v>562946</v>
      </c>
      <c r="O351" s="8">
        <f t="shared" si="9"/>
        <v>646337</v>
      </c>
      <c r="P351" s="6"/>
      <c r="Q351" s="9" t="s">
        <v>12</v>
      </c>
    </row>
    <row r="352" spans="1:53">
      <c r="B352" s="7" t="str">
        <f t="shared" si="9"/>
        <v/>
      </c>
      <c r="C352" s="7" t="str">
        <f t="shared" si="9"/>
        <v/>
      </c>
      <c r="D352" s="7" t="str">
        <f t="shared" si="9"/>
        <v/>
      </c>
      <c r="E352" s="7" t="str">
        <f t="shared" si="9"/>
        <v/>
      </c>
      <c r="F352" s="7" t="str">
        <f t="shared" si="9"/>
        <v/>
      </c>
      <c r="G352" s="7">
        <f t="shared" si="9"/>
        <v>184190</v>
      </c>
      <c r="H352" s="7">
        <f t="shared" si="9"/>
        <v>587683</v>
      </c>
      <c r="I352" s="7">
        <f t="shared" si="9"/>
        <v>594992</v>
      </c>
      <c r="J352" s="7">
        <f t="shared" si="9"/>
        <v>298845</v>
      </c>
      <c r="K352" s="7">
        <f t="shared" si="9"/>
        <v>392056</v>
      </c>
      <c r="L352" s="7">
        <f t="shared" si="9"/>
        <v>500168</v>
      </c>
      <c r="M352" s="7">
        <f t="shared" si="9"/>
        <v>434338</v>
      </c>
      <c r="N352" s="8">
        <f t="shared" si="9"/>
        <v>684966</v>
      </c>
      <c r="O352" s="8">
        <f t="shared" si="9"/>
        <v>1158327</v>
      </c>
      <c r="P352" s="6"/>
      <c r="Q352" s="9" t="s">
        <v>13</v>
      </c>
    </row>
    <row r="353" spans="2:17">
      <c r="B353" s="7" t="str">
        <f t="shared" si="9"/>
        <v/>
      </c>
      <c r="C353" s="7" t="str">
        <f t="shared" si="9"/>
        <v/>
      </c>
      <c r="D353" s="7" t="str">
        <f t="shared" si="9"/>
        <v/>
      </c>
      <c r="E353" s="7" t="str">
        <f t="shared" si="9"/>
        <v/>
      </c>
      <c r="F353" s="7" t="str">
        <f t="shared" si="9"/>
        <v/>
      </c>
      <c r="G353" s="7">
        <f t="shared" si="9"/>
        <v>504310</v>
      </c>
      <c r="H353" s="7">
        <f t="shared" si="9"/>
        <v>807403</v>
      </c>
      <c r="I353" s="7">
        <f t="shared" si="9"/>
        <v>468737</v>
      </c>
      <c r="J353" s="7">
        <f t="shared" si="9"/>
        <v>388203</v>
      </c>
      <c r="K353" s="7">
        <f t="shared" si="9"/>
        <v>425131</v>
      </c>
      <c r="L353" s="7">
        <f t="shared" si="9"/>
        <v>537561</v>
      </c>
      <c r="M353" s="7">
        <f t="shared" si="9"/>
        <v>517168</v>
      </c>
      <c r="N353" s="8">
        <f t="shared" si="9"/>
        <v>584352</v>
      </c>
      <c r="O353" s="8">
        <f t="shared" si="9"/>
        <v>787597</v>
      </c>
      <c r="P353" s="6"/>
      <c r="Q353" s="9" t="s">
        <v>14</v>
      </c>
    </row>
    <row r="354" spans="2:17">
      <c r="B354" s="7" t="str">
        <f t="shared" si="9"/>
        <v/>
      </c>
      <c r="C354" s="7" t="str">
        <f t="shared" si="9"/>
        <v/>
      </c>
      <c r="D354" s="7" t="str">
        <f t="shared" si="9"/>
        <v/>
      </c>
      <c r="E354" s="7" t="str">
        <f t="shared" si="9"/>
        <v/>
      </c>
      <c r="F354" s="7">
        <f t="shared" si="9"/>
        <v>233428.85</v>
      </c>
      <c r="G354" s="7">
        <f t="shared" si="9"/>
        <v>495639</v>
      </c>
      <c r="H354" s="7">
        <f t="shared" si="9"/>
        <v>678460.65</v>
      </c>
      <c r="I354" s="7">
        <f t="shared" si="9"/>
        <v>439784.61</v>
      </c>
      <c r="J354" s="7">
        <f t="shared" si="9"/>
        <v>441355.76</v>
      </c>
      <c r="K354" s="7">
        <f t="shared" si="9"/>
        <v>413999.84</v>
      </c>
      <c r="L354" s="7">
        <f t="shared" si="9"/>
        <v>470639.3</v>
      </c>
      <c r="M354" s="7">
        <f t="shared" si="9"/>
        <v>467548.17</v>
      </c>
      <c r="N354" s="8">
        <f>IFERROR(VLOOKUP($B$350,$4:$126,MATCH($Q354&amp;"/"&amp;N$348,$2:$2,0),FALSE),IFERROR(VLOOKUP($B$350,$4:$126,MATCH($Q353&amp;"/"&amp;N$348,$2:$2,0),FALSE),IFERROR(VLOOKUP($B$350,$4:$126,MATCH($Q352&amp;"/"&amp;N$348,$2:$2,0),FALSE),IFERROR(VLOOKUP($B$350,$4:$126,MATCH($Q351&amp;"/"&amp;N$348,$2:$2,0),FALSE),""))))</f>
        <v>547540</v>
      </c>
      <c r="O354" s="8">
        <f>IFERROR(VLOOKUP($B$350,$4:$126,MATCH($Q354&amp;"/"&amp;O$348,$2:$2,0),FALSE),IFERROR(VLOOKUP($B$350,$4:$126,MATCH($Q353&amp;"/"&amp;O$348,$2:$2,0),FALSE),IFERROR(VLOOKUP($B$350,$4:$126,MATCH($Q352&amp;"/"&amp;O$348,$2:$2,0),FALSE),IFERROR(VLOOKUP($B$350,$4:$126,MATCH($Q351&amp;"/"&amp;O$348,$2:$2,0),FALSE),""))))</f>
        <v>2789666.43</v>
      </c>
      <c r="P354" s="6"/>
      <c r="Q354" s="9" t="s">
        <v>15</v>
      </c>
    </row>
    <row r="355" spans="2:17">
      <c r="B355" s="12" t="e">
        <f t="shared" ref="B355:O355" si="10">+B354/B$402</f>
        <v>#VALUE!</v>
      </c>
      <c r="C355" s="12" t="e">
        <f t="shared" si="10"/>
        <v>#VALUE!</v>
      </c>
      <c r="D355" s="12" t="e">
        <f t="shared" si="10"/>
        <v>#VALUE!</v>
      </c>
      <c r="E355" s="12" t="e">
        <f t="shared" si="10"/>
        <v>#VALUE!</v>
      </c>
      <c r="F355" s="12">
        <f t="shared" si="10"/>
        <v>0.15098200133420805</v>
      </c>
      <c r="G355" s="12">
        <f t="shared" si="10"/>
        <v>0.16551760757046552</v>
      </c>
      <c r="H355" s="12">
        <f t="shared" si="10"/>
        <v>0.20775529826258268</v>
      </c>
      <c r="I355" s="12">
        <f t="shared" si="10"/>
        <v>0.1235485844771166</v>
      </c>
      <c r="J355" s="12">
        <f t="shared" si="10"/>
        <v>9.7690868350212554E-2</v>
      </c>
      <c r="K355" s="12">
        <f t="shared" si="10"/>
        <v>8.3616367271987804E-2</v>
      </c>
      <c r="L355" s="12">
        <f t="shared" si="10"/>
        <v>8.2449913766448737E-2</v>
      </c>
      <c r="M355" s="12">
        <f t="shared" si="10"/>
        <v>7.4620381626675725E-2</v>
      </c>
      <c r="N355" s="12">
        <f t="shared" si="10"/>
        <v>8.830169460747482E-2</v>
      </c>
      <c r="O355" s="12">
        <f t="shared" si="10"/>
        <v>0.26443119723762426</v>
      </c>
      <c r="P355" s="6"/>
      <c r="Q355" s="11" t="s">
        <v>390</v>
      </c>
    </row>
    <row r="356" spans="2:17">
      <c r="B356" s="220" t="s">
        <v>313</v>
      </c>
      <c r="C356" s="220"/>
      <c r="D356" s="220"/>
      <c r="E356" s="220"/>
      <c r="F356" s="220"/>
      <c r="G356" s="220"/>
      <c r="H356" s="220"/>
      <c r="I356" s="220"/>
      <c r="J356" s="220"/>
      <c r="K356" s="220"/>
      <c r="L356" s="220"/>
      <c r="M356" s="220"/>
      <c r="N356" s="220"/>
      <c r="O356" s="116"/>
      <c r="P356" s="6"/>
      <c r="Q356" s="3"/>
    </row>
    <row r="357" spans="2:17">
      <c r="B357" s="8" t="str">
        <f t="shared" ref="B357:O359" si="11">IFERROR(VLOOKUP($B$356,$4:$126,MATCH($Q357&amp;"/"&amp;B$348,$2:$2,0),FALSE),"")</f>
        <v/>
      </c>
      <c r="C357" s="8" t="str">
        <f t="shared" si="11"/>
        <v/>
      </c>
      <c r="D357" s="8" t="str">
        <f t="shared" si="11"/>
        <v/>
      </c>
      <c r="E357" s="8" t="str">
        <f t="shared" si="11"/>
        <v/>
      </c>
      <c r="F357" s="8" t="str">
        <f t="shared" si="11"/>
        <v/>
      </c>
      <c r="G357" s="8">
        <f t="shared" si="11"/>
        <v>0</v>
      </c>
      <c r="H357" s="8">
        <f t="shared" si="11"/>
        <v>564793</v>
      </c>
      <c r="I357" s="8">
        <f t="shared" si="11"/>
        <v>0</v>
      </c>
      <c r="J357" s="8">
        <f t="shared" si="11"/>
        <v>1691</v>
      </c>
      <c r="K357" s="8">
        <f t="shared" si="11"/>
        <v>1616</v>
      </c>
      <c r="L357" s="8">
        <f t="shared" si="11"/>
        <v>1568</v>
      </c>
      <c r="M357" s="8">
        <f t="shared" si="11"/>
        <v>23705</v>
      </c>
      <c r="N357" s="8">
        <f t="shared" si="11"/>
        <v>0</v>
      </c>
      <c r="O357" s="8">
        <f t="shared" si="11"/>
        <v>0</v>
      </c>
      <c r="P357" s="6"/>
      <c r="Q357" s="9" t="s">
        <v>12</v>
      </c>
    </row>
    <row r="358" spans="2:17">
      <c r="B358" s="8" t="str">
        <f t="shared" si="11"/>
        <v/>
      </c>
      <c r="C358" s="8" t="str">
        <f t="shared" si="11"/>
        <v/>
      </c>
      <c r="D358" s="8" t="str">
        <f t="shared" si="11"/>
        <v/>
      </c>
      <c r="E358" s="8" t="str">
        <f t="shared" si="11"/>
        <v/>
      </c>
      <c r="F358" s="8" t="str">
        <f t="shared" si="11"/>
        <v/>
      </c>
      <c r="G358" s="8">
        <f t="shared" si="11"/>
        <v>1150000</v>
      </c>
      <c r="H358" s="8">
        <f t="shared" si="11"/>
        <v>264793</v>
      </c>
      <c r="I358" s="8">
        <f t="shared" si="11"/>
        <v>0</v>
      </c>
      <c r="J358" s="8">
        <f t="shared" si="11"/>
        <v>1803</v>
      </c>
      <c r="K358" s="8">
        <f t="shared" si="11"/>
        <v>1596</v>
      </c>
      <c r="L358" s="8">
        <f t="shared" si="11"/>
        <v>1564</v>
      </c>
      <c r="M358" s="8">
        <f t="shared" si="11"/>
        <v>23632</v>
      </c>
      <c r="N358" s="8">
        <f t="shared" si="11"/>
        <v>0</v>
      </c>
      <c r="O358" s="8">
        <f t="shared" si="11"/>
        <v>0</v>
      </c>
      <c r="P358" s="6"/>
      <c r="Q358" s="9" t="s">
        <v>13</v>
      </c>
    </row>
    <row r="359" spans="2:17">
      <c r="B359" s="8" t="str">
        <f t="shared" si="11"/>
        <v/>
      </c>
      <c r="C359" s="8" t="str">
        <f t="shared" si="11"/>
        <v/>
      </c>
      <c r="D359" s="8" t="str">
        <f t="shared" si="11"/>
        <v/>
      </c>
      <c r="E359" s="8" t="str">
        <f t="shared" si="11"/>
        <v/>
      </c>
      <c r="F359" s="8" t="str">
        <f t="shared" si="11"/>
        <v/>
      </c>
      <c r="G359" s="8">
        <f t="shared" si="11"/>
        <v>730000</v>
      </c>
      <c r="H359" s="8">
        <f t="shared" si="11"/>
        <v>0</v>
      </c>
      <c r="I359" s="8">
        <f t="shared" si="11"/>
        <v>0</v>
      </c>
      <c r="J359" s="8">
        <f t="shared" si="11"/>
        <v>1792</v>
      </c>
      <c r="K359" s="8">
        <f t="shared" si="11"/>
        <v>1612</v>
      </c>
      <c r="L359" s="8">
        <f t="shared" si="11"/>
        <v>1448</v>
      </c>
      <c r="M359" s="8">
        <f t="shared" si="11"/>
        <v>23720</v>
      </c>
      <c r="N359" s="8">
        <f t="shared" si="11"/>
        <v>0</v>
      </c>
      <c r="O359" s="8">
        <f t="shared" si="11"/>
        <v>0</v>
      </c>
      <c r="P359" s="6"/>
      <c r="Q359" s="9" t="s">
        <v>14</v>
      </c>
    </row>
    <row r="360" spans="2:17">
      <c r="B360" s="8" t="str">
        <f t="shared" ref="B360:O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f t="shared" si="12"/>
        <v>0</v>
      </c>
      <c r="G360" s="8">
        <f t="shared" si="12"/>
        <v>630000</v>
      </c>
      <c r="H360" s="8">
        <f t="shared" si="12"/>
        <v>0</v>
      </c>
      <c r="I360" s="8">
        <f t="shared" si="12"/>
        <v>0</v>
      </c>
      <c r="J360" s="8">
        <f t="shared" si="12"/>
        <v>1572</v>
      </c>
      <c r="K360" s="8">
        <f t="shared" si="12"/>
        <v>1600</v>
      </c>
      <c r="L360" s="8">
        <f t="shared" si="12"/>
        <v>23720.880000000001</v>
      </c>
      <c r="M360" s="8">
        <f t="shared" si="12"/>
        <v>53716</v>
      </c>
      <c r="N360" s="8">
        <f t="shared" si="12"/>
        <v>0</v>
      </c>
      <c r="O360" s="8">
        <f t="shared" si="12"/>
        <v>0</v>
      </c>
      <c r="P360" s="6"/>
      <c r="Q360" s="9" t="s">
        <v>15</v>
      </c>
    </row>
    <row r="361" spans="2:17">
      <c r="B361" s="12" t="e">
        <f t="shared" ref="B361:O361" si="13">+B360/B$402</f>
        <v>#VALUE!</v>
      </c>
      <c r="C361" s="12" t="e">
        <f t="shared" si="13"/>
        <v>#VALUE!</v>
      </c>
      <c r="D361" s="12" t="e">
        <f t="shared" si="13"/>
        <v>#VALUE!</v>
      </c>
      <c r="E361" s="12" t="e">
        <f t="shared" si="13"/>
        <v>#VALUE!</v>
      </c>
      <c r="F361" s="12">
        <f t="shared" si="13"/>
        <v>0</v>
      </c>
      <c r="G361" s="12">
        <f t="shared" si="13"/>
        <v>0.21038718254494354</v>
      </c>
      <c r="H361" s="12">
        <f t="shared" si="13"/>
        <v>0</v>
      </c>
      <c r="I361" s="12">
        <f t="shared" si="13"/>
        <v>0</v>
      </c>
      <c r="J361" s="12">
        <f t="shared" si="13"/>
        <v>3.4795069865301888E-4</v>
      </c>
      <c r="K361" s="12">
        <f t="shared" si="13"/>
        <v>3.2315516748794028E-4</v>
      </c>
      <c r="L361" s="12">
        <f t="shared" si="13"/>
        <v>4.155591151151803E-3</v>
      </c>
      <c r="M361" s="12">
        <f t="shared" si="13"/>
        <v>8.5730384089804327E-3</v>
      </c>
      <c r="N361" s="12">
        <f t="shared" si="13"/>
        <v>0</v>
      </c>
      <c r="O361" s="12">
        <f t="shared" si="13"/>
        <v>0</v>
      </c>
      <c r="P361" s="6"/>
      <c r="Q361" s="11" t="s">
        <v>390</v>
      </c>
    </row>
    <row r="362" spans="2:17">
      <c r="B362" s="220" t="s">
        <v>314</v>
      </c>
      <c r="C362" s="220"/>
      <c r="D362" s="220"/>
      <c r="E362" s="220"/>
      <c r="F362" s="220"/>
      <c r="G362" s="220"/>
      <c r="H362" s="220"/>
      <c r="I362" s="220"/>
      <c r="J362" s="220"/>
      <c r="K362" s="220"/>
      <c r="L362" s="220"/>
      <c r="M362" s="220"/>
      <c r="N362" s="220"/>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f t="shared" si="14"/>
        <v>177132</v>
      </c>
      <c r="H363" s="8">
        <f t="shared" si="14"/>
        <v>169996</v>
      </c>
      <c r="I363" s="8">
        <f t="shared" si="14"/>
        <v>188019</v>
      </c>
      <c r="J363" s="8">
        <f t="shared" si="14"/>
        <v>252334</v>
      </c>
      <c r="K363" s="8">
        <f t="shared" si="14"/>
        <v>238802</v>
      </c>
      <c r="L363" s="8">
        <f t="shared" si="14"/>
        <v>300613</v>
      </c>
      <c r="M363" s="8">
        <f t="shared" si="14"/>
        <v>377676</v>
      </c>
      <c r="N363" s="8">
        <f t="shared" si="14"/>
        <v>388227</v>
      </c>
      <c r="O363" s="8">
        <f t="shared" si="14"/>
        <v>461368</v>
      </c>
      <c r="P363" s="6"/>
      <c r="Q363" s="9" t="s">
        <v>12</v>
      </c>
    </row>
    <row r="364" spans="2:17">
      <c r="B364" s="8" t="str">
        <f t="shared" si="14"/>
        <v/>
      </c>
      <c r="C364" s="8" t="str">
        <f t="shared" si="14"/>
        <v/>
      </c>
      <c r="D364" s="8" t="str">
        <f t="shared" si="14"/>
        <v/>
      </c>
      <c r="E364" s="8" t="str">
        <f t="shared" si="14"/>
        <v/>
      </c>
      <c r="F364" s="8" t="str">
        <f t="shared" si="14"/>
        <v/>
      </c>
      <c r="G364" s="8">
        <f t="shared" si="14"/>
        <v>208262</v>
      </c>
      <c r="H364" s="8">
        <f t="shared" si="14"/>
        <v>765604</v>
      </c>
      <c r="I364" s="8">
        <f t="shared" si="14"/>
        <v>187309</v>
      </c>
      <c r="J364" s="8">
        <f t="shared" si="14"/>
        <v>251529</v>
      </c>
      <c r="K364" s="8">
        <f t="shared" si="14"/>
        <v>219710</v>
      </c>
      <c r="L364" s="8">
        <f t="shared" si="14"/>
        <v>322520</v>
      </c>
      <c r="M364" s="8">
        <f t="shared" si="14"/>
        <v>1099446</v>
      </c>
      <c r="N364" s="8">
        <f t="shared" si="14"/>
        <v>325327</v>
      </c>
      <c r="O364" s="8">
        <f t="shared" si="14"/>
        <v>517618</v>
      </c>
      <c r="P364" s="6"/>
      <c r="Q364" s="9" t="s">
        <v>13</v>
      </c>
    </row>
    <row r="365" spans="2:17">
      <c r="B365" s="8" t="str">
        <f t="shared" si="14"/>
        <v/>
      </c>
      <c r="C365" s="8" t="str">
        <f t="shared" si="14"/>
        <v/>
      </c>
      <c r="D365" s="8" t="str">
        <f t="shared" si="14"/>
        <v/>
      </c>
      <c r="E365" s="8" t="str">
        <f t="shared" si="14"/>
        <v/>
      </c>
      <c r="F365" s="8" t="str">
        <f t="shared" si="14"/>
        <v/>
      </c>
      <c r="G365" s="8">
        <f t="shared" si="14"/>
        <v>161466</v>
      </c>
      <c r="H365" s="8">
        <f t="shared" si="14"/>
        <v>151944</v>
      </c>
      <c r="I365" s="8">
        <f t="shared" si="14"/>
        <v>196746</v>
      </c>
      <c r="J365" s="8">
        <f t="shared" si="14"/>
        <v>281424</v>
      </c>
      <c r="K365" s="8">
        <f t="shared" si="14"/>
        <v>256859</v>
      </c>
      <c r="L365" s="8">
        <f t="shared" si="14"/>
        <v>353764</v>
      </c>
      <c r="M365" s="8">
        <f t="shared" si="14"/>
        <v>425156</v>
      </c>
      <c r="N365" s="8">
        <f t="shared" si="14"/>
        <v>422057</v>
      </c>
      <c r="O365" s="8">
        <f t="shared" si="14"/>
        <v>593485</v>
      </c>
      <c r="P365" s="6"/>
      <c r="Q365" s="9" t="s">
        <v>14</v>
      </c>
    </row>
    <row r="366" spans="2:17">
      <c r="B366" s="8" t="str">
        <f t="shared" si="14"/>
        <v/>
      </c>
      <c r="C366" s="8" t="str">
        <f t="shared" si="14"/>
        <v/>
      </c>
      <c r="D366" s="8" t="str">
        <f t="shared" si="14"/>
        <v/>
      </c>
      <c r="E366" s="8" t="str">
        <f t="shared" si="14"/>
        <v/>
      </c>
      <c r="F366" s="8">
        <f t="shared" si="14"/>
        <v>143095.5</v>
      </c>
      <c r="G366" s="8">
        <f t="shared" si="14"/>
        <v>562551</v>
      </c>
      <c r="H366" s="8">
        <f t="shared" si="14"/>
        <v>161718.81</v>
      </c>
      <c r="I366" s="8">
        <f t="shared" si="14"/>
        <v>228880.45</v>
      </c>
      <c r="J366" s="8">
        <f t="shared" si="14"/>
        <v>279668.05</v>
      </c>
      <c r="K366" s="8">
        <f t="shared" si="14"/>
        <v>272475.48</v>
      </c>
      <c r="L366" s="8">
        <f t="shared" si="14"/>
        <v>338244.15</v>
      </c>
      <c r="M366" s="8">
        <f t="shared" si="14"/>
        <v>443629.52</v>
      </c>
      <c r="N366" s="8">
        <f>IFERROR(VLOOKUP($B$362,$4:$126,MATCH($Q366&amp;"/"&amp;N$348,$2:$2,0),FALSE),IFERROR(VLOOKUP($B$362,$4:$126,MATCH($Q365&amp;"/"&amp;N$348,$2:$2,0),FALSE),IFERROR(VLOOKUP($B$362,$4:$126,MATCH($Q364&amp;"/"&amp;N$348,$2:$2,0),FALSE),IFERROR(VLOOKUP($B$362,$4:$126,MATCH($Q363&amp;"/"&amp;N$348,$2:$2,0),FALSE),""))))</f>
        <v>982647</v>
      </c>
      <c r="O366" s="8">
        <f>IFERROR(VLOOKUP($B$362,$4:$126,MATCH($Q366&amp;"/"&amp;O$348,$2:$2,0),FALSE),IFERROR(VLOOKUP($B$362,$4:$126,MATCH($Q365&amp;"/"&amp;O$348,$2:$2,0),FALSE),IFERROR(VLOOKUP($B$362,$4:$126,MATCH($Q364&amp;"/"&amp;O$348,$2:$2,0),FALSE),IFERROR(VLOOKUP($B$362,$4:$126,MATCH($Q363&amp;"/"&amp;O$348,$2:$2,0),FALSE),""))))</f>
        <v>616282.38</v>
      </c>
      <c r="P366" s="6"/>
      <c r="Q366" s="9" t="s">
        <v>15</v>
      </c>
    </row>
    <row r="367" spans="2:17">
      <c r="B367" s="12" t="e">
        <f t="shared" ref="B367:O367" si="15">+B366/B$402</f>
        <v>#VALUE!</v>
      </c>
      <c r="C367" s="12" t="e">
        <f t="shared" si="15"/>
        <v>#VALUE!</v>
      </c>
      <c r="D367" s="12" t="e">
        <f t="shared" si="15"/>
        <v>#VALUE!</v>
      </c>
      <c r="E367" s="12" t="e">
        <f t="shared" si="15"/>
        <v>#VALUE!</v>
      </c>
      <c r="F367" s="12">
        <f t="shared" si="15"/>
        <v>9.2554304970954404E-2</v>
      </c>
      <c r="G367" s="12">
        <f t="shared" si="15"/>
        <v>0.18786273004419132</v>
      </c>
      <c r="H367" s="12">
        <f t="shared" si="15"/>
        <v>4.9520837510944722E-2</v>
      </c>
      <c r="I367" s="12">
        <f t="shared" si="15"/>
        <v>6.4299329646813841E-2</v>
      </c>
      <c r="J367" s="12">
        <f t="shared" si="15"/>
        <v>6.190247671019556E-2</v>
      </c>
      <c r="K367" s="12">
        <f t="shared" si="15"/>
        <v>5.5032412109848078E-2</v>
      </c>
      <c r="L367" s="12">
        <f t="shared" si="15"/>
        <v>5.9255997107563595E-2</v>
      </c>
      <c r="M367" s="12">
        <f t="shared" si="15"/>
        <v>7.0802980756526052E-2</v>
      </c>
      <c r="N367" s="12">
        <f t="shared" si="15"/>
        <v>0.15847133597719129</v>
      </c>
      <c r="O367" s="12">
        <f t="shared" si="15"/>
        <v>5.8417123218510579E-2</v>
      </c>
      <c r="P367" s="6"/>
      <c r="Q367" s="11" t="s">
        <v>390</v>
      </c>
    </row>
    <row r="368" spans="2:17">
      <c r="B368" s="220" t="s">
        <v>315</v>
      </c>
      <c r="C368" s="220"/>
      <c r="D368" s="220"/>
      <c r="E368" s="220"/>
      <c r="F368" s="220"/>
      <c r="G368" s="220"/>
      <c r="H368" s="220"/>
      <c r="I368" s="220"/>
      <c r="J368" s="220"/>
      <c r="K368" s="220"/>
      <c r="L368" s="220"/>
      <c r="M368" s="220"/>
      <c r="N368" s="220"/>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f t="shared" si="16"/>
        <v>66958</v>
      </c>
      <c r="H369" s="8">
        <f t="shared" si="16"/>
        <v>75251</v>
      </c>
      <c r="I369" s="8">
        <f t="shared" si="16"/>
        <v>81415</v>
      </c>
      <c r="J369" s="8">
        <f t="shared" si="16"/>
        <v>94603</v>
      </c>
      <c r="K369" s="8">
        <f t="shared" si="16"/>
        <v>104739</v>
      </c>
      <c r="L369" s="8">
        <f t="shared" si="16"/>
        <v>121892</v>
      </c>
      <c r="M369" s="8">
        <f t="shared" si="16"/>
        <v>144150</v>
      </c>
      <c r="N369" s="8">
        <f t="shared" si="16"/>
        <v>186950</v>
      </c>
      <c r="O369" s="8">
        <f t="shared" si="16"/>
        <v>188527</v>
      </c>
      <c r="P369" s="6"/>
      <c r="Q369" s="9" t="s">
        <v>12</v>
      </c>
    </row>
    <row r="370" spans="1:17">
      <c r="B370" s="8" t="str">
        <f t="shared" si="16"/>
        <v/>
      </c>
      <c r="C370" s="8" t="str">
        <f t="shared" si="16"/>
        <v/>
      </c>
      <c r="D370" s="8" t="str">
        <f t="shared" si="16"/>
        <v/>
      </c>
      <c r="E370" s="8" t="str">
        <f t="shared" si="16"/>
        <v/>
      </c>
      <c r="F370" s="8" t="str">
        <f t="shared" si="16"/>
        <v/>
      </c>
      <c r="G370" s="8">
        <f t="shared" si="16"/>
        <v>73166</v>
      </c>
      <c r="H370" s="8">
        <f t="shared" si="16"/>
        <v>77049</v>
      </c>
      <c r="I370" s="8">
        <f t="shared" si="16"/>
        <v>88099</v>
      </c>
      <c r="J370" s="8">
        <f t="shared" si="16"/>
        <v>94306</v>
      </c>
      <c r="K370" s="8">
        <f t="shared" si="16"/>
        <v>101076</v>
      </c>
      <c r="L370" s="8">
        <f t="shared" si="16"/>
        <v>115398</v>
      </c>
      <c r="M370" s="8">
        <f t="shared" si="16"/>
        <v>144539</v>
      </c>
      <c r="N370" s="8">
        <f t="shared" si="16"/>
        <v>175159</v>
      </c>
      <c r="O370" s="8">
        <f t="shared" si="16"/>
        <v>216145</v>
      </c>
      <c r="P370" s="6"/>
      <c r="Q370" s="9" t="s">
        <v>13</v>
      </c>
    </row>
    <row r="371" spans="1:17">
      <c r="B371" s="8" t="str">
        <f t="shared" si="16"/>
        <v/>
      </c>
      <c r="C371" s="8" t="str">
        <f t="shared" si="16"/>
        <v/>
      </c>
      <c r="D371" s="8" t="str">
        <f t="shared" si="16"/>
        <v/>
      </c>
      <c r="E371" s="8" t="str">
        <f t="shared" si="16"/>
        <v/>
      </c>
      <c r="F371" s="8" t="str">
        <f t="shared" si="16"/>
        <v/>
      </c>
      <c r="G371" s="8">
        <f t="shared" si="16"/>
        <v>83826</v>
      </c>
      <c r="H371" s="8">
        <f t="shared" si="16"/>
        <v>79671</v>
      </c>
      <c r="I371" s="8">
        <f t="shared" si="16"/>
        <v>86287</v>
      </c>
      <c r="J371" s="8">
        <f t="shared" si="16"/>
        <v>98498</v>
      </c>
      <c r="K371" s="8">
        <f t="shared" si="16"/>
        <v>105573</v>
      </c>
      <c r="L371" s="8">
        <f t="shared" si="16"/>
        <v>125692</v>
      </c>
      <c r="M371" s="8">
        <f t="shared" si="16"/>
        <v>146901</v>
      </c>
      <c r="N371" s="8">
        <f t="shared" si="16"/>
        <v>169338</v>
      </c>
      <c r="O371" s="8">
        <f t="shared" si="16"/>
        <v>281273</v>
      </c>
      <c r="P371" s="6"/>
      <c r="Q371" s="9" t="s">
        <v>14</v>
      </c>
    </row>
    <row r="372" spans="1:17">
      <c r="B372" s="8" t="str">
        <f t="shared" si="16"/>
        <v/>
      </c>
      <c r="C372" s="8" t="str">
        <f t="shared" si="16"/>
        <v/>
      </c>
      <c r="D372" s="8" t="str">
        <f t="shared" si="16"/>
        <v/>
      </c>
      <c r="E372" s="8" t="str">
        <f t="shared" si="16"/>
        <v/>
      </c>
      <c r="F372" s="8">
        <f t="shared" si="16"/>
        <v>65321.18</v>
      </c>
      <c r="G372" s="8">
        <f t="shared" si="16"/>
        <v>74979</v>
      </c>
      <c r="H372" s="8">
        <f t="shared" si="16"/>
        <v>86564.23</v>
      </c>
      <c r="I372" s="8">
        <f t="shared" si="16"/>
        <v>103087.47</v>
      </c>
      <c r="J372" s="8">
        <f t="shared" si="16"/>
        <v>109636.02</v>
      </c>
      <c r="K372" s="8">
        <f t="shared" si="16"/>
        <v>118875.05</v>
      </c>
      <c r="L372" s="8">
        <f t="shared" si="16"/>
        <v>141612.39000000001</v>
      </c>
      <c r="M372" s="8">
        <f t="shared" si="16"/>
        <v>160727.04000000001</v>
      </c>
      <c r="N372" s="8">
        <f>IFERROR(VLOOKUP($B$368,$4:$126,MATCH($Q372&amp;"/"&amp;N$348,$2:$2,0),FALSE),IFERROR(VLOOKUP($B$368,$4:$126,MATCH($Q371&amp;"/"&amp;N$348,$2:$2,0),FALSE),IFERROR(VLOOKUP($B$368,$4:$126,MATCH($Q370&amp;"/"&amp;N$348,$2:$2,0),FALSE),IFERROR(VLOOKUP($B$368,$4:$126,MATCH($Q369&amp;"/"&amp;N$348,$2:$2,0),FALSE),""))))</f>
        <v>179164</v>
      </c>
      <c r="O372" s="8">
        <f>IFERROR(VLOOKUP($B$368,$4:$126,MATCH($Q372&amp;"/"&amp;O$348,$2:$2,0),FALSE),IFERROR(VLOOKUP($B$368,$4:$126,MATCH($Q371&amp;"/"&amp;O$348,$2:$2,0),FALSE),IFERROR(VLOOKUP($B$368,$4:$126,MATCH($Q370&amp;"/"&amp;O$348,$2:$2,0),FALSE),IFERROR(VLOOKUP($B$368,$4:$126,MATCH($Q369&amp;"/"&amp;O$348,$2:$2,0),FALSE),""))))</f>
        <v>295094.55</v>
      </c>
      <c r="P372" s="6"/>
      <c r="Q372" s="9" t="s">
        <v>15</v>
      </c>
    </row>
    <row r="373" spans="1:17">
      <c r="B373" s="12" t="e">
        <f t="shared" ref="B373:O373" si="17">+B372/B$402</f>
        <v>#VALUE!</v>
      </c>
      <c r="C373" s="12" t="e">
        <f t="shared" si="17"/>
        <v>#VALUE!</v>
      </c>
      <c r="D373" s="12" t="e">
        <f t="shared" si="17"/>
        <v>#VALUE!</v>
      </c>
      <c r="E373" s="12" t="e">
        <f t="shared" si="17"/>
        <v>#VALUE!</v>
      </c>
      <c r="F373" s="12">
        <f t="shared" si="17"/>
        <v>4.2249801110325676E-2</v>
      </c>
      <c r="G373" s="12">
        <f t="shared" si="17"/>
        <v>2.5039080254027495E-2</v>
      </c>
      <c r="H373" s="12">
        <f t="shared" si="17"/>
        <v>2.6507325697549013E-2</v>
      </c>
      <c r="I373" s="12">
        <f t="shared" si="17"/>
        <v>2.8960338097841178E-2</v>
      </c>
      <c r="J373" s="12">
        <f t="shared" si="17"/>
        <v>2.4267130888381904E-2</v>
      </c>
      <c r="K373" s="12">
        <f t="shared" si="17"/>
        <v>2.4009429183054549E-2</v>
      </c>
      <c r="L373" s="12">
        <f t="shared" si="17"/>
        <v>2.4808657806011332E-2</v>
      </c>
      <c r="M373" s="12">
        <f t="shared" si="17"/>
        <v>2.5651930286725268E-2</v>
      </c>
      <c r="N373" s="12">
        <f t="shared" si="17"/>
        <v>2.8893751712484237E-2</v>
      </c>
      <c r="O373" s="12">
        <f t="shared" si="17"/>
        <v>2.797187660705297E-2</v>
      </c>
      <c r="P373" s="6"/>
      <c r="Q373" s="11" t="s">
        <v>390</v>
      </c>
    </row>
    <row r="374" spans="1:17">
      <c r="A374" s="84"/>
      <c r="B374" s="224" t="s">
        <v>316</v>
      </c>
      <c r="C374" s="224"/>
      <c r="D374" s="224"/>
      <c r="E374" s="224"/>
      <c r="F374" s="224"/>
      <c r="G374" s="224"/>
      <c r="H374" s="224"/>
      <c r="I374" s="224"/>
      <c r="J374" s="224"/>
      <c r="K374" s="224"/>
      <c r="L374" s="224"/>
      <c r="M374" s="224"/>
      <c r="N374" s="22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f t="shared" si="18"/>
        <v>694776</v>
      </c>
      <c r="H375" s="8">
        <f t="shared" si="18"/>
        <v>1846827</v>
      </c>
      <c r="I375" s="8">
        <f t="shared" si="18"/>
        <v>1610132</v>
      </c>
      <c r="J375" s="8">
        <f t="shared" si="18"/>
        <v>1417813</v>
      </c>
      <c r="K375" s="8">
        <f t="shared" si="18"/>
        <v>1368856</v>
      </c>
      <c r="L375" s="8">
        <f t="shared" si="18"/>
        <v>1563988</v>
      </c>
      <c r="M375" s="8">
        <f t="shared" si="18"/>
        <v>1796896</v>
      </c>
      <c r="N375" s="8">
        <f t="shared" si="18"/>
        <v>1922710</v>
      </c>
      <c r="O375" s="8">
        <f t="shared" si="18"/>
        <v>1845255</v>
      </c>
      <c r="P375" s="6"/>
      <c r="Q375" s="9" t="s">
        <v>12</v>
      </c>
    </row>
    <row r="376" spans="1:17">
      <c r="B376" s="8" t="str">
        <f t="shared" si="18"/>
        <v/>
      </c>
      <c r="C376" s="8" t="str">
        <f t="shared" si="18"/>
        <v/>
      </c>
      <c r="D376" s="8" t="str">
        <f t="shared" si="18"/>
        <v/>
      </c>
      <c r="E376" s="8" t="str">
        <f t="shared" si="18"/>
        <v/>
      </c>
      <c r="F376" s="8" t="str">
        <f t="shared" si="18"/>
        <v/>
      </c>
      <c r="G376" s="8">
        <f t="shared" si="18"/>
        <v>1978915</v>
      </c>
      <c r="H376" s="8">
        <f t="shared" si="18"/>
        <v>1702675</v>
      </c>
      <c r="I376" s="8">
        <f t="shared" si="18"/>
        <v>1627925</v>
      </c>
      <c r="J376" s="8">
        <f t="shared" si="18"/>
        <v>1388965</v>
      </c>
      <c r="K376" s="8">
        <f t="shared" si="18"/>
        <v>1415759</v>
      </c>
      <c r="L376" s="8">
        <f t="shared" si="18"/>
        <v>1596720</v>
      </c>
      <c r="M376" s="8">
        <f t="shared" si="18"/>
        <v>1727988</v>
      </c>
      <c r="N376" s="8">
        <f t="shared" si="18"/>
        <v>1882491</v>
      </c>
      <c r="O376" s="8">
        <f t="shared" si="18"/>
        <v>2876194</v>
      </c>
      <c r="P376" s="6"/>
      <c r="Q376" s="9" t="s">
        <v>13</v>
      </c>
    </row>
    <row r="377" spans="1:17">
      <c r="B377" s="8" t="str">
        <f t="shared" si="18"/>
        <v/>
      </c>
      <c r="C377" s="8" t="str">
        <f t="shared" si="18"/>
        <v/>
      </c>
      <c r="D377" s="8" t="str">
        <f t="shared" si="18"/>
        <v/>
      </c>
      <c r="E377" s="8" t="str">
        <f t="shared" si="18"/>
        <v/>
      </c>
      <c r="F377" s="8" t="str">
        <f t="shared" si="18"/>
        <v/>
      </c>
      <c r="G377" s="8">
        <f t="shared" si="18"/>
        <v>1936089</v>
      </c>
      <c r="H377" s="8">
        <f t="shared" si="18"/>
        <v>1624201</v>
      </c>
      <c r="I377" s="8">
        <f t="shared" si="18"/>
        <v>1512715</v>
      </c>
      <c r="J377" s="8">
        <f t="shared" si="18"/>
        <v>1421067</v>
      </c>
      <c r="K377" s="8">
        <f t="shared" si="18"/>
        <v>1460168</v>
      </c>
      <c r="L377" s="8">
        <f t="shared" si="18"/>
        <v>1632885</v>
      </c>
      <c r="M377" s="8">
        <f t="shared" si="18"/>
        <v>1967814</v>
      </c>
      <c r="N377" s="8">
        <f t="shared" si="18"/>
        <v>1977859</v>
      </c>
      <c r="O377" s="8">
        <f t="shared" si="18"/>
        <v>5425123</v>
      </c>
      <c r="P377" s="6"/>
      <c r="Q377" s="9" t="s">
        <v>14</v>
      </c>
    </row>
    <row r="378" spans="1:17">
      <c r="B378" s="8" t="str">
        <f t="shared" si="18"/>
        <v/>
      </c>
      <c r="C378" s="8" t="str">
        <f t="shared" si="18"/>
        <v/>
      </c>
      <c r="D378" s="8" t="str">
        <f t="shared" si="18"/>
        <v/>
      </c>
      <c r="E378" s="8" t="str">
        <f t="shared" si="18"/>
        <v/>
      </c>
      <c r="F378" s="8">
        <f t="shared" si="18"/>
        <v>644981.81999999995</v>
      </c>
      <c r="G378" s="8">
        <f t="shared" si="18"/>
        <v>1766953</v>
      </c>
      <c r="H378" s="8">
        <f t="shared" si="18"/>
        <v>1522127.88</v>
      </c>
      <c r="I378" s="8">
        <f t="shared" si="18"/>
        <v>1353328.06</v>
      </c>
      <c r="J378" s="8">
        <f t="shared" si="18"/>
        <v>1334912.77</v>
      </c>
      <c r="K378" s="8">
        <f t="shared" si="18"/>
        <v>1332004.95</v>
      </c>
      <c r="L378" s="8">
        <f t="shared" si="18"/>
        <v>1591951.52</v>
      </c>
      <c r="M378" s="8">
        <f t="shared" si="18"/>
        <v>1764169.66</v>
      </c>
      <c r="N378" s="8">
        <f>IFERROR(VLOOKUP($B$374,$4:$126,MATCH($Q378&amp;"/"&amp;N$348,$2:$2,0),FALSE),IFERROR(VLOOKUP($B$374,$4:$126,MATCH($Q377&amp;"/"&amp;N$348,$2:$2,0),FALSE),IFERROR(VLOOKUP($B$374,$4:$126,MATCH($Q376&amp;"/"&amp;N$348,$2:$2,0),FALSE),IFERROR(VLOOKUP($B$374,$4:$126,MATCH($Q375&amp;"/"&amp;N$348,$2:$2,0),FALSE),""))))</f>
        <v>1763210</v>
      </c>
      <c r="O378" s="8">
        <f>IFERROR(VLOOKUP($B$374,$4:$126,MATCH($Q378&amp;"/"&amp;O$348,$2:$2,0),FALSE),IFERROR(VLOOKUP($B$374,$4:$126,MATCH($Q377&amp;"/"&amp;O$348,$2:$2,0),FALSE),IFERROR(VLOOKUP($B$374,$4:$126,MATCH($Q376&amp;"/"&amp;O$348,$2:$2,0),FALSE),IFERROR(VLOOKUP($B$374,$4:$126,MATCH($Q375&amp;"/"&amp;O$348,$2:$2,0),FALSE),""))))</f>
        <v>5897182.6200000001</v>
      </c>
      <c r="P378" s="6"/>
      <c r="Q378" s="9" t="s">
        <v>15</v>
      </c>
    </row>
    <row r="379" spans="1:17">
      <c r="B379" s="12" t="e">
        <f t="shared" ref="B379:O379" si="19">+B378/B$402</f>
        <v>#VALUE!</v>
      </c>
      <c r="C379" s="12" t="e">
        <f t="shared" si="19"/>
        <v>#VALUE!</v>
      </c>
      <c r="D379" s="12" t="e">
        <f t="shared" si="19"/>
        <v>#VALUE!</v>
      </c>
      <c r="E379" s="12" t="e">
        <f t="shared" si="19"/>
        <v>#VALUE!</v>
      </c>
      <c r="F379" s="12">
        <f t="shared" si="19"/>
        <v>0.41717485224204265</v>
      </c>
      <c r="G379" s="12">
        <f t="shared" si="19"/>
        <v>0.5900702593005327</v>
      </c>
      <c r="H379" s="12">
        <f t="shared" si="19"/>
        <v>0.46609944394445368</v>
      </c>
      <c r="I379" s="12">
        <f t="shared" si="19"/>
        <v>0.38019012567575372</v>
      </c>
      <c r="J379" s="12">
        <f t="shared" si="19"/>
        <v>0.29547317491242797</v>
      </c>
      <c r="K379" s="12">
        <f t="shared" si="19"/>
        <v>0.26902767669500971</v>
      </c>
      <c r="L379" s="12">
        <f t="shared" si="19"/>
        <v>0.27888930130647188</v>
      </c>
      <c r="M379" s="12">
        <f t="shared" si="19"/>
        <v>0.28156032197367548</v>
      </c>
      <c r="N379" s="12">
        <f t="shared" si="19"/>
        <v>0.28435261524061384</v>
      </c>
      <c r="O379" s="12">
        <f t="shared" si="19"/>
        <v>0.55899122696741554</v>
      </c>
      <c r="P379" s="6"/>
      <c r="Q379" s="11" t="s">
        <v>390</v>
      </c>
    </row>
    <row r="380" spans="1:17">
      <c r="B380" s="220" t="s">
        <v>317</v>
      </c>
      <c r="C380" s="220"/>
      <c r="D380" s="220"/>
      <c r="E380" s="220"/>
      <c r="F380" s="220"/>
      <c r="G380" s="220"/>
      <c r="H380" s="220"/>
      <c r="I380" s="220"/>
      <c r="J380" s="220"/>
      <c r="K380" s="220"/>
      <c r="L380" s="220"/>
      <c r="M380" s="220"/>
      <c r="N380" s="220"/>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f t="shared" si="20"/>
        <v>833242</v>
      </c>
      <c r="H381" s="8">
        <f t="shared" si="20"/>
        <v>1236705</v>
      </c>
      <c r="I381" s="8">
        <f t="shared" si="20"/>
        <v>1609110</v>
      </c>
      <c r="J381" s="8">
        <f t="shared" si="20"/>
        <v>2181562</v>
      </c>
      <c r="K381" s="8">
        <f t="shared" si="20"/>
        <v>3035339</v>
      </c>
      <c r="L381" s="8">
        <f t="shared" si="20"/>
        <v>3486079</v>
      </c>
      <c r="M381" s="8">
        <f t="shared" si="20"/>
        <v>3894783</v>
      </c>
      <c r="N381" s="8">
        <f t="shared" si="20"/>
        <v>4150579</v>
      </c>
      <c r="O381" s="8">
        <f t="shared" si="20"/>
        <v>4077440</v>
      </c>
      <c r="P381" s="6"/>
      <c r="Q381" s="9" t="s">
        <v>12</v>
      </c>
    </row>
    <row r="382" spans="1:17">
      <c r="B382" s="8" t="str">
        <f t="shared" si="20"/>
        <v/>
      </c>
      <c r="C382" s="8" t="str">
        <f t="shared" si="20"/>
        <v/>
      </c>
      <c r="D382" s="8" t="str">
        <f t="shared" si="20"/>
        <v/>
      </c>
      <c r="E382" s="8" t="str">
        <f t="shared" si="20"/>
        <v/>
      </c>
      <c r="F382" s="8" t="str">
        <f t="shared" si="20"/>
        <v/>
      </c>
      <c r="G382" s="8">
        <f t="shared" si="20"/>
        <v>885575</v>
      </c>
      <c r="H382" s="8">
        <f t="shared" si="20"/>
        <v>1299328</v>
      </c>
      <c r="I382" s="8">
        <f t="shared" si="20"/>
        <v>1672602</v>
      </c>
      <c r="J382" s="8">
        <f t="shared" si="20"/>
        <v>2420526</v>
      </c>
      <c r="K382" s="8">
        <f t="shared" si="20"/>
        <v>3134513</v>
      </c>
      <c r="L382" s="8">
        <f t="shared" si="20"/>
        <v>3602159</v>
      </c>
      <c r="M382" s="8">
        <f t="shared" si="20"/>
        <v>3902241</v>
      </c>
      <c r="N382" s="8">
        <f t="shared" si="20"/>
        <v>4114697</v>
      </c>
      <c r="O382" s="8">
        <f t="shared" si="20"/>
        <v>4123495</v>
      </c>
      <c r="P382" s="6"/>
      <c r="Q382" s="9" t="s">
        <v>13</v>
      </c>
    </row>
    <row r="383" spans="1:17">
      <c r="B383" s="8" t="str">
        <f t="shared" si="20"/>
        <v/>
      </c>
      <c r="C383" s="8" t="str">
        <f t="shared" si="20"/>
        <v/>
      </c>
      <c r="D383" s="8" t="str">
        <f t="shared" si="20"/>
        <v/>
      </c>
      <c r="E383" s="8" t="str">
        <f t="shared" si="20"/>
        <v/>
      </c>
      <c r="F383" s="8" t="str">
        <f t="shared" si="20"/>
        <v/>
      </c>
      <c r="G383" s="8">
        <f t="shared" si="20"/>
        <v>951391</v>
      </c>
      <c r="H383" s="8">
        <f t="shared" si="20"/>
        <v>1479283</v>
      </c>
      <c r="I383" s="8">
        <f t="shared" si="20"/>
        <v>1779752</v>
      </c>
      <c r="J383" s="8">
        <f t="shared" si="20"/>
        <v>2786349</v>
      </c>
      <c r="K383" s="8">
        <f t="shared" si="20"/>
        <v>3254406</v>
      </c>
      <c r="L383" s="8">
        <f t="shared" si="20"/>
        <v>3711595</v>
      </c>
      <c r="M383" s="8">
        <f t="shared" si="20"/>
        <v>4024902</v>
      </c>
      <c r="N383" s="8">
        <f t="shared" si="20"/>
        <v>4056496</v>
      </c>
      <c r="O383" s="8">
        <f t="shared" si="20"/>
        <v>4203537</v>
      </c>
      <c r="P383" s="6"/>
      <c r="Q383" s="9" t="s">
        <v>14</v>
      </c>
    </row>
    <row r="384" spans="1:17">
      <c r="B384" s="8" t="str">
        <f t="shared" si="20"/>
        <v/>
      </c>
      <c r="C384" s="8" t="str">
        <f t="shared" si="20"/>
        <v/>
      </c>
      <c r="D384" s="8" t="str">
        <f t="shared" si="20"/>
        <v/>
      </c>
      <c r="E384" s="8" t="str">
        <f t="shared" si="20"/>
        <v/>
      </c>
      <c r="F384" s="8">
        <f t="shared" si="20"/>
        <v>759202.21</v>
      </c>
      <c r="G384" s="8">
        <f t="shared" si="20"/>
        <v>1081547</v>
      </c>
      <c r="H384" s="8">
        <f t="shared" si="20"/>
        <v>1557332.58</v>
      </c>
      <c r="I384" s="8">
        <f t="shared" si="20"/>
        <v>1995909.09</v>
      </c>
      <c r="J384" s="8">
        <f t="shared" si="20"/>
        <v>2943612.07</v>
      </c>
      <c r="K384" s="8">
        <f t="shared" si="20"/>
        <v>3392073.23</v>
      </c>
      <c r="L384" s="8">
        <f t="shared" si="20"/>
        <v>3836934.33</v>
      </c>
      <c r="M384" s="8">
        <f t="shared" si="20"/>
        <v>4225476.2300000004</v>
      </c>
      <c r="N384" s="8">
        <f>IFERROR(VLOOKUP($B$380,$4:$126,MATCH($Q384&amp;"/"&amp;N$348,$2:$2,0),FALSE),IFERROR(VLOOKUP($B$380,$4:$126,MATCH($Q383&amp;"/"&amp;N$348,$2:$2,0),FALSE),IFERROR(VLOOKUP($B$380,$4:$126,MATCH($Q382&amp;"/"&amp;N$348,$2:$2,0),FALSE),IFERROR(VLOOKUP($B$380,$4:$126,MATCH($Q381&amp;"/"&amp;N$348,$2:$2,0),FALSE),""))))</f>
        <v>4161732</v>
      </c>
      <c r="O384" s="8">
        <f>IFERROR(VLOOKUP($B$380,$4:$126,MATCH($Q384&amp;"/"&amp;O$348,$2:$2,0),FALSE),IFERROR(VLOOKUP($B$380,$4:$126,MATCH($Q383&amp;"/"&amp;O$348,$2:$2,0),FALSE),IFERROR(VLOOKUP($B$380,$4:$126,MATCH($Q382&amp;"/"&amp;O$348,$2:$2,0),FALSE),IFERROR(VLOOKUP($B$380,$4:$126,MATCH($Q381&amp;"/"&amp;O$348,$2:$2,0),FALSE),""))))</f>
        <v>4286300.7300000004</v>
      </c>
      <c r="P384" s="6"/>
      <c r="Q384" s="9" t="s">
        <v>15</v>
      </c>
    </row>
    <row r="385" spans="1:17">
      <c r="A385" s="84"/>
      <c r="B385" s="12" t="e">
        <f t="shared" ref="B385:O385" si="21">+B384/B$402</f>
        <v>#VALUE!</v>
      </c>
      <c r="C385" s="12" t="e">
        <f t="shared" si="21"/>
        <v>#VALUE!</v>
      </c>
      <c r="D385" s="12" t="e">
        <f t="shared" si="21"/>
        <v>#VALUE!</v>
      </c>
      <c r="E385" s="12" t="e">
        <f t="shared" si="21"/>
        <v>#VALUE!</v>
      </c>
      <c r="F385" s="12">
        <f t="shared" si="21"/>
        <v>0.49105270870825823</v>
      </c>
      <c r="G385" s="12">
        <f t="shared" si="21"/>
        <v>0.36118035892053341</v>
      </c>
      <c r="H385" s="12">
        <f t="shared" si="21"/>
        <v>0.47687967555957356</v>
      </c>
      <c r="I385" s="12">
        <f t="shared" si="21"/>
        <v>0.56071025953934572</v>
      </c>
      <c r="J385" s="12">
        <f t="shared" si="21"/>
        <v>0.65154699511447778</v>
      </c>
      <c r="K385" s="12">
        <f t="shared" si="21"/>
        <v>0.68510374548250541</v>
      </c>
      <c r="L385" s="12">
        <f t="shared" si="21"/>
        <v>0.67218123228558857</v>
      </c>
      <c r="M385" s="12">
        <f t="shared" si="21"/>
        <v>0.67438323806731404</v>
      </c>
      <c r="N385" s="12">
        <f t="shared" si="21"/>
        <v>0.67116190251334229</v>
      </c>
      <c r="O385" s="12">
        <f t="shared" si="21"/>
        <v>0.40629647385992418</v>
      </c>
      <c r="P385" s="6"/>
      <c r="Q385" s="11" t="s">
        <v>390</v>
      </c>
    </row>
    <row r="386" spans="1:17">
      <c r="B386" s="220" t="s">
        <v>318</v>
      </c>
      <c r="C386" s="220"/>
      <c r="D386" s="220"/>
      <c r="E386" s="220"/>
      <c r="F386" s="220"/>
      <c r="G386" s="220"/>
      <c r="H386" s="220"/>
      <c r="I386" s="220"/>
      <c r="J386" s="220"/>
      <c r="K386" s="220"/>
      <c r="L386" s="220"/>
      <c r="M386" s="220"/>
      <c r="N386" s="220"/>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f t="shared" si="22"/>
        <v>7874</v>
      </c>
      <c r="H387" s="8">
        <f t="shared" si="22"/>
        <v>11090</v>
      </c>
      <c r="I387" s="8">
        <f t="shared" si="22"/>
        <v>18755</v>
      </c>
      <c r="J387" s="8">
        <f t="shared" si="22"/>
        <v>19205</v>
      </c>
      <c r="K387" s="8">
        <f t="shared" si="22"/>
        <v>17350</v>
      </c>
      <c r="L387" s="8">
        <f t="shared" si="22"/>
        <v>14951</v>
      </c>
      <c r="M387" s="8">
        <f t="shared" si="22"/>
        <v>29133</v>
      </c>
      <c r="N387" s="8">
        <f t="shared" si="22"/>
        <v>35892</v>
      </c>
      <c r="O387" s="8">
        <f t="shared" si="22"/>
        <v>35992</v>
      </c>
      <c r="P387" s="6"/>
      <c r="Q387" s="9" t="s">
        <v>12</v>
      </c>
    </row>
    <row r="388" spans="1:17">
      <c r="B388" s="8" t="str">
        <f t="shared" si="22"/>
        <v/>
      </c>
      <c r="C388" s="8" t="str">
        <f t="shared" si="22"/>
        <v/>
      </c>
      <c r="D388" s="8" t="str">
        <f t="shared" si="22"/>
        <v/>
      </c>
      <c r="E388" s="8" t="str">
        <f t="shared" si="22"/>
        <v/>
      </c>
      <c r="F388" s="8" t="str">
        <f t="shared" si="22"/>
        <v/>
      </c>
      <c r="G388" s="8">
        <f t="shared" si="22"/>
        <v>11523</v>
      </c>
      <c r="H388" s="8">
        <f t="shared" si="22"/>
        <v>10989</v>
      </c>
      <c r="I388" s="8">
        <f t="shared" si="22"/>
        <v>18180</v>
      </c>
      <c r="J388" s="8">
        <f t="shared" si="22"/>
        <v>18597</v>
      </c>
      <c r="K388" s="8">
        <f t="shared" si="22"/>
        <v>17245</v>
      </c>
      <c r="L388" s="8">
        <f t="shared" si="22"/>
        <v>15853</v>
      </c>
      <c r="M388" s="8">
        <f t="shared" si="22"/>
        <v>28404</v>
      </c>
      <c r="N388" s="8">
        <f t="shared" si="22"/>
        <v>35834</v>
      </c>
      <c r="O388" s="8">
        <f t="shared" si="22"/>
        <v>35871</v>
      </c>
      <c r="P388" s="6"/>
      <c r="Q388" s="9" t="s">
        <v>13</v>
      </c>
    </row>
    <row r="389" spans="1:17">
      <c r="B389" s="8" t="str">
        <f t="shared" si="22"/>
        <v/>
      </c>
      <c r="C389" s="8" t="str">
        <f t="shared" si="22"/>
        <v/>
      </c>
      <c r="D389" s="8" t="str">
        <f t="shared" si="22"/>
        <v/>
      </c>
      <c r="E389" s="8" t="str">
        <f t="shared" si="22"/>
        <v/>
      </c>
      <c r="F389" s="8" t="str">
        <f t="shared" si="22"/>
        <v/>
      </c>
      <c r="G389" s="8">
        <f t="shared" si="22"/>
        <v>11224</v>
      </c>
      <c r="H389" s="8">
        <f t="shared" si="22"/>
        <v>11180</v>
      </c>
      <c r="I389" s="8">
        <f t="shared" si="22"/>
        <v>17892</v>
      </c>
      <c r="J389" s="8">
        <f t="shared" si="22"/>
        <v>18164</v>
      </c>
      <c r="K389" s="8">
        <f t="shared" si="22"/>
        <v>16240</v>
      </c>
      <c r="L389" s="8">
        <f t="shared" si="22"/>
        <v>16860</v>
      </c>
      <c r="M389" s="8">
        <f t="shared" si="22"/>
        <v>33727</v>
      </c>
      <c r="N389" s="8">
        <f t="shared" si="22"/>
        <v>35666</v>
      </c>
      <c r="O389" s="8">
        <f t="shared" si="22"/>
        <v>35051</v>
      </c>
      <c r="P389" s="6"/>
      <c r="Q389" s="9" t="s">
        <v>14</v>
      </c>
    </row>
    <row r="390" spans="1:17">
      <c r="B390" s="8" t="str">
        <f t="shared" si="22"/>
        <v/>
      </c>
      <c r="C390" s="8" t="str">
        <f t="shared" si="22"/>
        <v/>
      </c>
      <c r="D390" s="8" t="str">
        <f t="shared" si="22"/>
        <v/>
      </c>
      <c r="E390" s="8" t="str">
        <f t="shared" si="22"/>
        <v/>
      </c>
      <c r="F390" s="8">
        <f t="shared" si="22"/>
        <v>8567.18</v>
      </c>
      <c r="G390" s="8">
        <f t="shared" si="22"/>
        <v>10785</v>
      </c>
      <c r="H390" s="8">
        <f t="shared" si="22"/>
        <v>13445.71</v>
      </c>
      <c r="I390" s="8">
        <f t="shared" si="22"/>
        <v>19083.95</v>
      </c>
      <c r="J390" s="8">
        <f t="shared" si="22"/>
        <v>17093.39</v>
      </c>
      <c r="K390" s="8">
        <f t="shared" si="22"/>
        <v>15749.19</v>
      </c>
      <c r="L390" s="8">
        <f t="shared" si="22"/>
        <v>16933</v>
      </c>
      <c r="M390" s="8">
        <f t="shared" si="22"/>
        <v>34586.67</v>
      </c>
      <c r="N390" s="8">
        <f>IFERROR(VLOOKUP($B$386,$4:$126,MATCH($Q390&amp;"/"&amp;N$348,$2:$2,0),FALSE),IFERROR(VLOOKUP($B$386,$4:$126,MATCH($Q389&amp;"/"&amp;N$348,$2:$2,0),FALSE),IFERROR(VLOOKUP($B$386,$4:$126,MATCH($Q388&amp;"/"&amp;N$348,$2:$2,0),FALSE),IFERROR(VLOOKUP($B$386,$4:$126,MATCH($Q387&amp;"/"&amp;N$348,$2:$2,0),FALSE),""))))</f>
        <v>35425</v>
      </c>
      <c r="O390" s="8">
        <f>IFERROR(VLOOKUP($B$386,$4:$126,MATCH($Q390&amp;"/"&amp;O$348,$2:$2,0),FALSE),IFERROR(VLOOKUP($B$386,$4:$126,MATCH($Q389&amp;"/"&amp;O$348,$2:$2,0),FALSE),IFERROR(VLOOKUP($B$386,$4:$126,MATCH($Q388&amp;"/"&amp;O$348,$2:$2,0),FALSE),IFERROR(VLOOKUP($B$386,$4:$126,MATCH($Q387&amp;"/"&amp;O$348,$2:$2,0),FALSE),""))))</f>
        <v>34464.6</v>
      </c>
      <c r="P390" s="6"/>
      <c r="Q390" s="9" t="s">
        <v>15</v>
      </c>
    </row>
    <row r="391" spans="1:17">
      <c r="B391" s="12" t="e">
        <f t="shared" ref="B391:O391" si="23">+B390/B$402</f>
        <v>#VALUE!</v>
      </c>
      <c r="C391" s="12" t="e">
        <f t="shared" si="23"/>
        <v>#VALUE!</v>
      </c>
      <c r="D391" s="12" t="e">
        <f t="shared" si="23"/>
        <v>#VALUE!</v>
      </c>
      <c r="E391" s="12" t="e">
        <f t="shared" si="23"/>
        <v>#VALUE!</v>
      </c>
      <c r="F391" s="12">
        <f t="shared" si="23"/>
        <v>5.5412601406826991E-3</v>
      </c>
      <c r="G391" s="12">
        <f t="shared" si="23"/>
        <v>3.6016281964241525E-3</v>
      </c>
      <c r="H391" s="12">
        <f t="shared" si="23"/>
        <v>4.1172874084918418E-3</v>
      </c>
      <c r="I391" s="12">
        <f t="shared" si="23"/>
        <v>5.3612494733093763E-3</v>
      </c>
      <c r="J391" s="12">
        <f t="shared" si="23"/>
        <v>3.7834968147891388E-3</v>
      </c>
      <c r="K391" s="12">
        <f t="shared" si="23"/>
        <v>3.1808950826558717E-3</v>
      </c>
      <c r="L391" s="12">
        <f t="shared" si="23"/>
        <v>2.9664424322560323E-3</v>
      </c>
      <c r="M391" s="12">
        <f t="shared" si="23"/>
        <v>5.520009873198512E-3</v>
      </c>
      <c r="N391" s="12">
        <f t="shared" si="23"/>
        <v>5.7129844969678852E-3</v>
      </c>
      <c r="O391" s="12">
        <f t="shared" si="23"/>
        <v>3.2668835751505335E-3</v>
      </c>
      <c r="P391" s="6"/>
      <c r="Q391" s="11" t="s">
        <v>390</v>
      </c>
    </row>
    <row r="392" spans="1:17">
      <c r="A392" s="84"/>
      <c r="B392" s="224" t="s">
        <v>319</v>
      </c>
      <c r="C392" s="224"/>
      <c r="D392" s="224"/>
      <c r="E392" s="224"/>
      <c r="F392" s="224"/>
      <c r="G392" s="224"/>
      <c r="H392" s="224"/>
      <c r="I392" s="224"/>
      <c r="J392" s="224"/>
      <c r="K392" s="224"/>
      <c r="L392" s="224"/>
      <c r="M392" s="224"/>
      <c r="N392" s="22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f t="shared" si="24"/>
        <v>981610</v>
      </c>
      <c r="H393" s="8">
        <f t="shared" si="24"/>
        <v>1401289</v>
      </c>
      <c r="I393" s="8">
        <f t="shared" si="24"/>
        <v>1798697</v>
      </c>
      <c r="J393" s="8">
        <f t="shared" si="24"/>
        <v>2459304</v>
      </c>
      <c r="K393" s="8">
        <f t="shared" si="24"/>
        <v>3272623</v>
      </c>
      <c r="L393" s="8">
        <f t="shared" si="24"/>
        <v>3720365</v>
      </c>
      <c r="M393" s="8">
        <f t="shared" si="24"/>
        <v>4185629</v>
      </c>
      <c r="N393" s="8">
        <f t="shared" si="24"/>
        <v>4499852</v>
      </c>
      <c r="O393" s="8">
        <f t="shared" si="24"/>
        <v>4418127</v>
      </c>
      <c r="P393" s="6"/>
      <c r="Q393" s="9" t="s">
        <v>12</v>
      </c>
    </row>
    <row r="394" spans="1:17">
      <c r="B394" s="8" t="str">
        <f t="shared" si="24"/>
        <v/>
      </c>
      <c r="C394" s="8" t="str">
        <f t="shared" si="24"/>
        <v/>
      </c>
      <c r="D394" s="8" t="str">
        <f t="shared" si="24"/>
        <v/>
      </c>
      <c r="E394" s="8" t="str">
        <f t="shared" si="24"/>
        <v/>
      </c>
      <c r="F394" s="8" t="str">
        <f t="shared" si="24"/>
        <v/>
      </c>
      <c r="G394" s="8">
        <f t="shared" si="24"/>
        <v>1029370</v>
      </c>
      <c r="H394" s="8">
        <f t="shared" si="24"/>
        <v>1487503</v>
      </c>
      <c r="I394" s="8">
        <f t="shared" si="24"/>
        <v>1857202</v>
      </c>
      <c r="J394" s="8">
        <f t="shared" si="24"/>
        <v>2705950</v>
      </c>
      <c r="K394" s="8">
        <f t="shared" si="24"/>
        <v>3370487</v>
      </c>
      <c r="L394" s="8">
        <f t="shared" si="24"/>
        <v>3837149</v>
      </c>
      <c r="M394" s="8">
        <f t="shared" si="24"/>
        <v>4201131</v>
      </c>
      <c r="N394" s="8">
        <f t="shared" si="24"/>
        <v>4465294</v>
      </c>
      <c r="O394" s="8">
        <f t="shared" si="24"/>
        <v>4474109</v>
      </c>
      <c r="P394" s="6"/>
      <c r="Q394" s="9" t="s">
        <v>13</v>
      </c>
    </row>
    <row r="395" spans="1:17">
      <c r="B395" s="8" t="str">
        <f t="shared" si="24"/>
        <v/>
      </c>
      <c r="C395" s="8" t="str">
        <f t="shared" si="24"/>
        <v/>
      </c>
      <c r="D395" s="8" t="str">
        <f t="shared" si="24"/>
        <v/>
      </c>
      <c r="E395" s="8" t="str">
        <f t="shared" si="24"/>
        <v/>
      </c>
      <c r="F395" s="8" t="str">
        <f t="shared" si="24"/>
        <v/>
      </c>
      <c r="G395" s="8">
        <f t="shared" si="24"/>
        <v>1094354</v>
      </c>
      <c r="H395" s="8">
        <f t="shared" si="24"/>
        <v>1663307</v>
      </c>
      <c r="I395" s="8">
        <f t="shared" si="24"/>
        <v>1995117</v>
      </c>
      <c r="J395" s="8">
        <f t="shared" si="24"/>
        <v>3057002</v>
      </c>
      <c r="K395" s="8">
        <f t="shared" si="24"/>
        <v>3476972</v>
      </c>
      <c r="L395" s="8">
        <f t="shared" si="24"/>
        <v>3979968</v>
      </c>
      <c r="M395" s="8">
        <f t="shared" si="24"/>
        <v>4295393</v>
      </c>
      <c r="N395" s="8">
        <f t="shared" si="24"/>
        <v>4420656</v>
      </c>
      <c r="O395" s="8">
        <f t="shared" si="24"/>
        <v>4588447</v>
      </c>
      <c r="P395" s="6"/>
      <c r="Q395" s="9" t="s">
        <v>14</v>
      </c>
    </row>
    <row r="396" spans="1:17">
      <c r="B396" s="8" t="str">
        <f t="shared" si="24"/>
        <v/>
      </c>
      <c r="C396" s="8" t="str">
        <f t="shared" si="24"/>
        <v/>
      </c>
      <c r="D396" s="8" t="str">
        <f t="shared" si="24"/>
        <v/>
      </c>
      <c r="E396" s="8" t="str">
        <f t="shared" si="24"/>
        <v/>
      </c>
      <c r="F396" s="8">
        <f t="shared" si="24"/>
        <v>901088.89</v>
      </c>
      <c r="G396" s="8">
        <f t="shared" si="24"/>
        <v>1227526</v>
      </c>
      <c r="H396" s="8">
        <f t="shared" si="24"/>
        <v>1743544.06</v>
      </c>
      <c r="I396" s="8">
        <f t="shared" si="24"/>
        <v>2206280.59</v>
      </c>
      <c r="J396" s="8">
        <f t="shared" si="24"/>
        <v>3182968.66</v>
      </c>
      <c r="K396" s="8">
        <f t="shared" si="24"/>
        <v>3619176.9</v>
      </c>
      <c r="L396" s="8">
        <f t="shared" si="24"/>
        <v>4116232.74</v>
      </c>
      <c r="M396" s="8">
        <f t="shared" si="24"/>
        <v>4501520.22</v>
      </c>
      <c r="N396" s="8">
        <f>IFERROR(VLOOKUP($B$392,$4:$126,MATCH($Q396&amp;"/"&amp;N$348,$2:$2,0),FALSE),IFERROR(VLOOKUP($B$392,$4:$126,MATCH($Q395&amp;"/"&amp;N$348,$2:$2,0),FALSE),IFERROR(VLOOKUP($B$392,$4:$126,MATCH($Q394&amp;"/"&amp;N$348,$2:$2,0),FALSE),IFERROR(VLOOKUP($B$392,$4:$126,MATCH($Q393&amp;"/"&amp;N$348,$2:$2,0),FALSE),""))))</f>
        <v>4437577</v>
      </c>
      <c r="O396" s="8">
        <f>IFERROR(VLOOKUP($B$392,$4:$126,MATCH($Q396&amp;"/"&amp;O$348,$2:$2,0),FALSE),IFERROR(VLOOKUP($B$392,$4:$126,MATCH($Q395&amp;"/"&amp;O$348,$2:$2,0),FALSE),IFERROR(VLOOKUP($B$392,$4:$126,MATCH($Q394&amp;"/"&amp;O$348,$2:$2,0),FALSE),IFERROR(VLOOKUP($B$392,$4:$126,MATCH($Q393&amp;"/"&amp;O$348,$2:$2,0),FALSE),""))))</f>
        <v>4652504.63</v>
      </c>
      <c r="P396" s="6"/>
      <c r="Q396" s="9" t="s">
        <v>15</v>
      </c>
    </row>
    <row r="397" spans="1:17">
      <c r="A397" s="85"/>
      <c r="B397" s="12" t="e">
        <f t="shared" ref="B397:M397" si="25">+B396/B$402</f>
        <v>#VALUE!</v>
      </c>
      <c r="C397" s="12" t="e">
        <f t="shared" si="25"/>
        <v>#VALUE!</v>
      </c>
      <c r="D397" s="12" t="e">
        <f t="shared" si="25"/>
        <v>#VALUE!</v>
      </c>
      <c r="E397" s="12" t="e">
        <f t="shared" si="25"/>
        <v>#VALUE!</v>
      </c>
      <c r="F397" s="12">
        <f t="shared" si="25"/>
        <v>0.58282514775795735</v>
      </c>
      <c r="G397" s="12">
        <f t="shared" si="25"/>
        <v>0.40992974069946725</v>
      </c>
      <c r="H397" s="12">
        <f t="shared" si="25"/>
        <v>0.53390055299338934</v>
      </c>
      <c r="I397" s="12">
        <f t="shared" si="25"/>
        <v>0.61980987432424628</v>
      </c>
      <c r="J397" s="12">
        <f t="shared" si="25"/>
        <v>0.70452682508757214</v>
      </c>
      <c r="K397" s="12">
        <f t="shared" si="25"/>
        <v>0.73097232330499029</v>
      </c>
      <c r="L397" s="12">
        <f t="shared" si="25"/>
        <v>0.72111069869352817</v>
      </c>
      <c r="M397" s="12">
        <f t="shared" si="25"/>
        <v>0.71843967802632447</v>
      </c>
      <c r="N397" s="12">
        <f>+N396/N$402</f>
        <v>0.71564738475938616</v>
      </c>
      <c r="O397" s="12">
        <f>+O396/O$402</f>
        <v>0.44100877303258446</v>
      </c>
      <c r="P397" s="6"/>
      <c r="Q397" s="11" t="s">
        <v>390</v>
      </c>
    </row>
    <row r="398" spans="1:17">
      <c r="B398" s="219" t="s">
        <v>320</v>
      </c>
      <c r="C398" s="219"/>
      <c r="D398" s="219"/>
      <c r="E398" s="219"/>
      <c r="F398" s="219"/>
      <c r="G398" s="219"/>
      <c r="H398" s="219"/>
      <c r="I398" s="219"/>
      <c r="J398" s="219"/>
      <c r="K398" s="219"/>
      <c r="L398" s="219"/>
      <c r="M398" s="219"/>
      <c r="N398" s="219"/>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f t="shared" si="26"/>
        <v>1676386</v>
      </c>
      <c r="H399" s="8">
        <f t="shared" si="26"/>
        <v>3248116</v>
      </c>
      <c r="I399" s="8">
        <f t="shared" si="26"/>
        <v>3408829</v>
      </c>
      <c r="J399" s="8">
        <f t="shared" si="26"/>
        <v>3877117</v>
      </c>
      <c r="K399" s="8">
        <f t="shared" si="26"/>
        <v>4641479</v>
      </c>
      <c r="L399" s="8">
        <f t="shared" si="26"/>
        <v>5284353</v>
      </c>
      <c r="M399" s="8">
        <f t="shared" si="26"/>
        <v>5982525</v>
      </c>
      <c r="N399" s="8">
        <f t="shared" si="26"/>
        <v>6422562</v>
      </c>
      <c r="O399" s="8">
        <f t="shared" si="26"/>
        <v>6263382</v>
      </c>
      <c r="P399" s="6"/>
      <c r="Q399" s="9" t="s">
        <v>12</v>
      </c>
    </row>
    <row r="400" spans="1:17">
      <c r="B400" s="8" t="str">
        <f t="shared" si="26"/>
        <v/>
      </c>
      <c r="C400" s="8" t="str">
        <f t="shared" si="26"/>
        <v/>
      </c>
      <c r="D400" s="8" t="str">
        <f t="shared" si="26"/>
        <v/>
      </c>
      <c r="E400" s="8" t="str">
        <f t="shared" si="26"/>
        <v/>
      </c>
      <c r="F400" s="8" t="str">
        <f t="shared" si="26"/>
        <v/>
      </c>
      <c r="G400" s="8">
        <f t="shared" si="26"/>
        <v>3008285</v>
      </c>
      <c r="H400" s="8">
        <f t="shared" si="26"/>
        <v>3190178</v>
      </c>
      <c r="I400" s="8">
        <f t="shared" si="26"/>
        <v>3485127</v>
      </c>
      <c r="J400" s="8">
        <f t="shared" si="26"/>
        <v>4094915</v>
      </c>
      <c r="K400" s="8">
        <f t="shared" si="26"/>
        <v>4786246</v>
      </c>
      <c r="L400" s="8">
        <f t="shared" si="26"/>
        <v>5433869</v>
      </c>
      <c r="M400" s="8">
        <f t="shared" si="26"/>
        <v>5929119</v>
      </c>
      <c r="N400" s="8">
        <f t="shared" si="26"/>
        <v>6347785</v>
      </c>
      <c r="O400" s="8">
        <f t="shared" si="26"/>
        <v>7350303</v>
      </c>
      <c r="P400" s="6"/>
      <c r="Q400" s="9" t="s">
        <v>13</v>
      </c>
    </row>
    <row r="401" spans="1:17">
      <c r="B401" s="8" t="str">
        <f t="shared" si="26"/>
        <v/>
      </c>
      <c r="C401" s="8" t="str">
        <f t="shared" si="26"/>
        <v/>
      </c>
      <c r="D401" s="8" t="str">
        <f t="shared" si="26"/>
        <v/>
      </c>
      <c r="E401" s="8" t="str">
        <f t="shared" si="26"/>
        <v/>
      </c>
      <c r="F401" s="8" t="str">
        <f t="shared" si="26"/>
        <v/>
      </c>
      <c r="G401" s="8">
        <f t="shared" si="26"/>
        <v>3030443</v>
      </c>
      <c r="H401" s="8">
        <f t="shared" si="26"/>
        <v>3287508</v>
      </c>
      <c r="I401" s="8">
        <f t="shared" si="26"/>
        <v>3507832</v>
      </c>
      <c r="J401" s="8">
        <f t="shared" si="26"/>
        <v>4478069</v>
      </c>
      <c r="K401" s="8">
        <f t="shared" si="26"/>
        <v>4937140</v>
      </c>
      <c r="L401" s="8">
        <f t="shared" si="26"/>
        <v>5612853</v>
      </c>
      <c r="M401" s="8">
        <f t="shared" si="26"/>
        <v>6263207</v>
      </c>
      <c r="N401" s="8">
        <f t="shared" si="26"/>
        <v>6398515</v>
      </c>
      <c r="O401" s="8">
        <f t="shared" si="26"/>
        <v>10013570</v>
      </c>
      <c r="P401" s="6"/>
      <c r="Q401" s="9" t="s">
        <v>14</v>
      </c>
    </row>
    <row r="402" spans="1:17">
      <c r="B402" s="8" t="str">
        <f t="shared" si="26"/>
        <v/>
      </c>
      <c r="C402" s="8" t="str">
        <f t="shared" si="26"/>
        <v/>
      </c>
      <c r="D402" s="8" t="str">
        <f t="shared" si="26"/>
        <v/>
      </c>
      <c r="E402" s="8" t="str">
        <f t="shared" si="26"/>
        <v/>
      </c>
      <c r="F402" s="8">
        <f t="shared" si="26"/>
        <v>1546070.71</v>
      </c>
      <c r="G402" s="8">
        <f t="shared" si="26"/>
        <v>2994479</v>
      </c>
      <c r="H402" s="8">
        <f t="shared" si="26"/>
        <v>3265671.95</v>
      </c>
      <c r="I402" s="8">
        <f t="shared" si="26"/>
        <v>3559608.65</v>
      </c>
      <c r="J402" s="8">
        <f t="shared" si="26"/>
        <v>4517881.43</v>
      </c>
      <c r="K402" s="8">
        <f t="shared" si="26"/>
        <v>4951181.8499999996</v>
      </c>
      <c r="L402" s="8">
        <f t="shared" si="26"/>
        <v>5708184.2599999998</v>
      </c>
      <c r="M402" s="8">
        <f t="shared" si="26"/>
        <v>6265689.8799999999</v>
      </c>
      <c r="N402" s="8">
        <f>IFERROR(VLOOKUP($B$398,$4:$126,MATCH($Q402&amp;"/"&amp;N$348,$2:$2,0),FALSE),IFERROR(VLOOKUP($B$398,$4:$126,MATCH($Q401&amp;"/"&amp;N$348,$2:$2,0),FALSE),IFERROR(VLOOKUP($B$398,$4:$126,MATCH($Q400&amp;"/"&amp;N$348,$2:$2,0),FALSE),IFERROR(VLOOKUP($B$398,$4:$126,MATCH($Q399&amp;"/"&amp;N$348,$2:$2,0),FALSE),""))))</f>
        <v>6200787</v>
      </c>
      <c r="O402" s="8">
        <f>IFERROR(VLOOKUP($B$398,$4:$126,MATCH($Q402&amp;"/"&amp;O$348,$2:$2,0),FALSE),IFERROR(VLOOKUP($B$398,$4:$126,MATCH($Q401&amp;"/"&amp;O$348,$2:$2,0),FALSE),IFERROR(VLOOKUP($B$398,$4:$126,MATCH($Q400&amp;"/"&amp;O$348,$2:$2,0),FALSE),IFERROR(VLOOKUP($B$398,$4:$126,MATCH($Q399&amp;"/"&amp;O$348,$2:$2,0),FALSE),""))))</f>
        <v>10549687.25</v>
      </c>
      <c r="P402" s="6"/>
      <c r="Q402" s="9" t="s">
        <v>15</v>
      </c>
    </row>
    <row r="403" spans="1:17">
      <c r="B403" s="218" t="s">
        <v>1</v>
      </c>
      <c r="C403" s="218"/>
      <c r="D403" s="218"/>
      <c r="E403" s="218"/>
      <c r="F403" s="218"/>
      <c r="G403" s="218"/>
      <c r="H403" s="218"/>
      <c r="I403" s="218"/>
      <c r="J403" s="218"/>
      <c r="K403" s="218"/>
      <c r="L403" s="218"/>
      <c r="M403" s="218"/>
      <c r="N403" s="218"/>
      <c r="O403" s="117"/>
    </row>
    <row r="404" spans="1:17">
      <c r="B404" s="217" t="s">
        <v>322</v>
      </c>
      <c r="C404" s="217"/>
      <c r="D404" s="217"/>
      <c r="E404" s="217"/>
      <c r="F404" s="217"/>
      <c r="G404" s="217"/>
      <c r="H404" s="217"/>
      <c r="I404" s="217"/>
      <c r="J404" s="217"/>
      <c r="K404" s="217"/>
      <c r="L404" s="217"/>
      <c r="M404" s="217"/>
      <c r="N404" s="217"/>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f t="shared" si="27"/>
        <v>261236</v>
      </c>
      <c r="H405" s="8">
        <f t="shared" si="27"/>
        <v>314323</v>
      </c>
      <c r="I405" s="8">
        <f t="shared" si="27"/>
        <v>338361</v>
      </c>
      <c r="J405" s="8">
        <f t="shared" si="27"/>
        <v>457609</v>
      </c>
      <c r="K405" s="8">
        <f t="shared" si="27"/>
        <v>391581</v>
      </c>
      <c r="L405" s="8">
        <f t="shared" si="27"/>
        <v>496868</v>
      </c>
      <c r="M405" s="8">
        <f t="shared" si="27"/>
        <v>582708</v>
      </c>
      <c r="N405" s="8">
        <f t="shared" si="27"/>
        <v>565534</v>
      </c>
      <c r="O405" s="8">
        <f t="shared" si="27"/>
        <v>578357</v>
      </c>
      <c r="P405" s="6"/>
      <c r="Q405" s="9" t="s">
        <v>12</v>
      </c>
    </row>
    <row r="406" spans="1:17">
      <c r="B406" s="8" t="str">
        <f t="shared" si="27"/>
        <v/>
      </c>
      <c r="C406" s="8" t="str">
        <f t="shared" si="27"/>
        <v/>
      </c>
      <c r="D406" s="8" t="str">
        <f t="shared" si="27"/>
        <v/>
      </c>
      <c r="E406" s="8" t="str">
        <f t="shared" si="27"/>
        <v/>
      </c>
      <c r="F406" s="8" t="str">
        <f t="shared" si="27"/>
        <v/>
      </c>
      <c r="G406" s="8">
        <f t="shared" si="27"/>
        <v>293358</v>
      </c>
      <c r="H406" s="8">
        <f t="shared" si="27"/>
        <v>307253</v>
      </c>
      <c r="I406" s="8">
        <f t="shared" si="27"/>
        <v>355026</v>
      </c>
      <c r="J406" s="8">
        <f t="shared" si="27"/>
        <v>466179</v>
      </c>
      <c r="K406" s="8">
        <f t="shared" si="27"/>
        <v>421818</v>
      </c>
      <c r="L406" s="8">
        <f t="shared" si="27"/>
        <v>503924</v>
      </c>
      <c r="M406" s="8">
        <f t="shared" si="27"/>
        <v>597183</v>
      </c>
      <c r="N406" s="8">
        <f t="shared" si="27"/>
        <v>468000</v>
      </c>
      <c r="O406" s="8">
        <f t="shared" si="27"/>
        <v>829630</v>
      </c>
      <c r="P406" s="6"/>
      <c r="Q406" s="9" t="s">
        <v>13</v>
      </c>
    </row>
    <row r="407" spans="1:17">
      <c r="B407" s="8" t="str">
        <f t="shared" si="27"/>
        <v/>
      </c>
      <c r="C407" s="8" t="str">
        <f t="shared" si="27"/>
        <v/>
      </c>
      <c r="D407" s="8" t="str">
        <f t="shared" si="27"/>
        <v/>
      </c>
      <c r="E407" s="8" t="str">
        <f t="shared" si="27"/>
        <v/>
      </c>
      <c r="F407" s="8" t="str">
        <f t="shared" si="27"/>
        <v/>
      </c>
      <c r="G407" s="8">
        <f t="shared" si="27"/>
        <v>321227</v>
      </c>
      <c r="H407" s="8">
        <f t="shared" si="27"/>
        <v>358564</v>
      </c>
      <c r="I407" s="8">
        <f t="shared" si="27"/>
        <v>411686</v>
      </c>
      <c r="J407" s="8">
        <f t="shared" si="27"/>
        <v>491815</v>
      </c>
      <c r="K407" s="8">
        <f t="shared" si="27"/>
        <v>520435</v>
      </c>
      <c r="L407" s="8">
        <f t="shared" si="27"/>
        <v>591412</v>
      </c>
      <c r="M407" s="8">
        <f t="shared" si="27"/>
        <v>659381</v>
      </c>
      <c r="N407" s="8">
        <f t="shared" si="27"/>
        <v>561902</v>
      </c>
      <c r="O407" s="8">
        <f t="shared" si="27"/>
        <v>1645479</v>
      </c>
      <c r="P407" s="6"/>
      <c r="Q407" s="9" t="s">
        <v>14</v>
      </c>
    </row>
    <row r="408" spans="1:17">
      <c r="B408" s="8" t="str">
        <f t="shared" si="27"/>
        <v/>
      </c>
      <c r="C408" s="8" t="str">
        <f t="shared" si="27"/>
        <v/>
      </c>
      <c r="D408" s="8" t="str">
        <f t="shared" si="27"/>
        <v/>
      </c>
      <c r="E408" s="8" t="str">
        <f t="shared" si="27"/>
        <v/>
      </c>
      <c r="F408" s="8">
        <f t="shared" si="27"/>
        <v>232674.68</v>
      </c>
      <c r="G408" s="8">
        <f t="shared" si="27"/>
        <v>268899</v>
      </c>
      <c r="H408" s="8">
        <f t="shared" si="27"/>
        <v>327961.92</v>
      </c>
      <c r="I408" s="8">
        <f t="shared" si="27"/>
        <v>404002.68</v>
      </c>
      <c r="J408" s="8">
        <f t="shared" si="27"/>
        <v>365992.93</v>
      </c>
      <c r="K408" s="8">
        <f t="shared" si="27"/>
        <v>463965.95</v>
      </c>
      <c r="L408" s="8">
        <f t="shared" si="27"/>
        <v>566388.05000000005</v>
      </c>
      <c r="M408" s="8">
        <f t="shared" si="27"/>
        <v>606874.76</v>
      </c>
      <c r="N408" s="8">
        <f>IFERROR(VLOOKUP($B$404,$4:$126,MATCH($Q408&amp;"/"&amp;N$348,$2:$2,0),FALSE),IFERROR(VLOOKUP($B$404,$4:$126,MATCH($Q407&amp;"/"&amp;N$348,$2:$2,0),FALSE),IFERROR(VLOOKUP($B$404,$4:$126,MATCH($Q406&amp;"/"&amp;N$348,$2:$2,0),FALSE),IFERROR(VLOOKUP($B$404,$4:$126,MATCH($Q405&amp;"/"&amp;N$348,$2:$2,0),FALSE),""))))</f>
        <v>569981</v>
      </c>
      <c r="O408" s="8">
        <f>IFERROR(VLOOKUP($B$404,$4:$126,MATCH($Q408&amp;"/"&amp;O$348,$2:$2,0),FALSE),IFERROR(VLOOKUP($B$404,$4:$126,MATCH($Q407&amp;"/"&amp;O$348,$2:$2,0),FALSE),IFERROR(VLOOKUP($B$404,$4:$126,MATCH($Q406&amp;"/"&amp;O$348,$2:$2,0),FALSE),IFERROR(VLOOKUP($B$404,$4:$126,MATCH($Q405&amp;"/"&amp;O$348,$2:$2,0),FALSE),""))))</f>
        <v>842172.44</v>
      </c>
      <c r="P408" s="6"/>
      <c r="Q408" s="9" t="s">
        <v>15</v>
      </c>
    </row>
    <row r="409" spans="1:17">
      <c r="A409" s="84"/>
      <c r="B409" s="12" t="e">
        <f t="shared" ref="B409:M409" si="28">+B408/B$402</f>
        <v>#VALUE!</v>
      </c>
      <c r="C409" s="12" t="e">
        <f t="shared" si="28"/>
        <v>#VALUE!</v>
      </c>
      <c r="D409" s="12" t="e">
        <f t="shared" si="28"/>
        <v>#VALUE!</v>
      </c>
      <c r="E409" s="12" t="e">
        <f t="shared" si="28"/>
        <v>#VALUE!</v>
      </c>
      <c r="F409" s="12">
        <f t="shared" si="28"/>
        <v>0.15049420346369541</v>
      </c>
      <c r="G409" s="12">
        <f t="shared" si="28"/>
        <v>8.9798258728813932E-2</v>
      </c>
      <c r="H409" s="12">
        <f t="shared" si="28"/>
        <v>0.10042708668272696</v>
      </c>
      <c r="I409" s="12">
        <f t="shared" si="28"/>
        <v>0.11349637550745922</v>
      </c>
      <c r="J409" s="12">
        <f t="shared" si="28"/>
        <v>8.1009857312700662E-2</v>
      </c>
      <c r="K409" s="12">
        <f t="shared" si="28"/>
        <v>9.3708121425594593E-2</v>
      </c>
      <c r="L409" s="12">
        <f t="shared" si="28"/>
        <v>9.9223855468183519E-2</v>
      </c>
      <c r="M409" s="12">
        <f t="shared" si="28"/>
        <v>9.6856814113500306E-2</v>
      </c>
      <c r="N409" s="12">
        <f>+N408/N$402</f>
        <v>9.1920751349788346E-2</v>
      </c>
      <c r="O409" s="12">
        <f>+O408/O$402</f>
        <v>7.9829138062836882E-2</v>
      </c>
      <c r="P409" s="6"/>
      <c r="Q409" s="11" t="s">
        <v>390</v>
      </c>
    </row>
    <row r="410" spans="1:17">
      <c r="A410" s="84"/>
      <c r="B410" s="217" t="s">
        <v>325</v>
      </c>
      <c r="C410" s="217"/>
      <c r="D410" s="217"/>
      <c r="E410" s="217"/>
      <c r="F410" s="217"/>
      <c r="G410" s="217"/>
      <c r="H410" s="217"/>
      <c r="I410" s="217"/>
      <c r="J410" s="217"/>
      <c r="K410" s="217"/>
      <c r="L410" s="217"/>
      <c r="M410" s="217"/>
      <c r="N410" s="217"/>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f t="shared" si="29"/>
        <v>496437</v>
      </c>
      <c r="H411" s="8">
        <f t="shared" si="29"/>
        <v>457521</v>
      </c>
      <c r="I411" s="8">
        <f t="shared" si="29"/>
        <v>444752</v>
      </c>
      <c r="J411" s="8">
        <f t="shared" si="29"/>
        <v>644824</v>
      </c>
      <c r="K411" s="8">
        <f t="shared" si="29"/>
        <v>982726</v>
      </c>
      <c r="L411" s="8">
        <f t="shared" si="29"/>
        <v>1091499</v>
      </c>
      <c r="M411" s="8">
        <f t="shared" si="29"/>
        <v>1342710</v>
      </c>
      <c r="N411" s="8">
        <f t="shared" si="29"/>
        <v>1673886</v>
      </c>
      <c r="O411" s="8">
        <f t="shared" si="29"/>
        <v>1266085</v>
      </c>
      <c r="P411" s="6"/>
      <c r="Q411" s="9" t="s">
        <v>12</v>
      </c>
    </row>
    <row r="412" spans="1:17">
      <c r="B412" s="8" t="str">
        <f t="shared" si="29"/>
        <v/>
      </c>
      <c r="C412" s="8" t="str">
        <f t="shared" si="29"/>
        <v/>
      </c>
      <c r="D412" s="8" t="str">
        <f t="shared" si="29"/>
        <v/>
      </c>
      <c r="E412" s="8" t="str">
        <f t="shared" si="29"/>
        <v/>
      </c>
      <c r="F412" s="8" t="str">
        <f t="shared" si="29"/>
        <v/>
      </c>
      <c r="G412" s="8">
        <f t="shared" si="29"/>
        <v>382670</v>
      </c>
      <c r="H412" s="8">
        <f t="shared" si="29"/>
        <v>380671</v>
      </c>
      <c r="I412" s="8">
        <f t="shared" si="29"/>
        <v>489267</v>
      </c>
      <c r="J412" s="8">
        <f t="shared" si="29"/>
        <v>852136</v>
      </c>
      <c r="K412" s="8">
        <f t="shared" si="29"/>
        <v>1085047</v>
      </c>
      <c r="L412" s="8">
        <f t="shared" si="29"/>
        <v>1138057</v>
      </c>
      <c r="M412" s="8">
        <f t="shared" si="29"/>
        <v>1503328</v>
      </c>
      <c r="N412" s="8">
        <f t="shared" si="29"/>
        <v>1816638</v>
      </c>
      <c r="O412" s="8">
        <f t="shared" si="29"/>
        <v>2081168</v>
      </c>
      <c r="P412" s="6"/>
      <c r="Q412" s="9" t="s">
        <v>13</v>
      </c>
    </row>
    <row r="413" spans="1:17">
      <c r="B413" s="8" t="str">
        <f t="shared" si="29"/>
        <v/>
      </c>
      <c r="C413" s="8" t="str">
        <f t="shared" si="29"/>
        <v/>
      </c>
      <c r="D413" s="8" t="str">
        <f t="shared" si="29"/>
        <v/>
      </c>
      <c r="E413" s="8" t="str">
        <f t="shared" si="29"/>
        <v/>
      </c>
      <c r="F413" s="8" t="str">
        <f t="shared" si="29"/>
        <v/>
      </c>
      <c r="G413" s="8">
        <f t="shared" si="29"/>
        <v>370903</v>
      </c>
      <c r="H413" s="8">
        <f t="shared" si="29"/>
        <v>457424</v>
      </c>
      <c r="I413" s="8">
        <f t="shared" si="29"/>
        <v>523608</v>
      </c>
      <c r="J413" s="8">
        <f t="shared" si="29"/>
        <v>1132765</v>
      </c>
      <c r="K413" s="8">
        <f t="shared" si="29"/>
        <v>1162799</v>
      </c>
      <c r="L413" s="8">
        <f t="shared" si="29"/>
        <v>1329361</v>
      </c>
      <c r="M413" s="8">
        <f t="shared" si="29"/>
        <v>1781217</v>
      </c>
      <c r="N413" s="8">
        <f t="shared" si="29"/>
        <v>1845694</v>
      </c>
      <c r="O413" s="8">
        <f t="shared" si="29"/>
        <v>3508965</v>
      </c>
      <c r="P413" s="6"/>
      <c r="Q413" s="9" t="s">
        <v>14</v>
      </c>
    </row>
    <row r="414" spans="1:17">
      <c r="B414" s="8" t="str">
        <f t="shared" si="29"/>
        <v/>
      </c>
      <c r="C414" s="8" t="str">
        <f t="shared" si="29"/>
        <v/>
      </c>
      <c r="D414" s="8" t="str">
        <f t="shared" si="29"/>
        <v/>
      </c>
      <c r="E414" s="8" t="str">
        <f t="shared" si="29"/>
        <v/>
      </c>
      <c r="F414" s="8">
        <f t="shared" si="29"/>
        <v>405212.3</v>
      </c>
      <c r="G414" s="8">
        <f t="shared" si="29"/>
        <v>340538</v>
      </c>
      <c r="H414" s="8">
        <f t="shared" si="29"/>
        <v>433965.55</v>
      </c>
      <c r="I414" s="8">
        <f t="shared" si="29"/>
        <v>540004.21</v>
      </c>
      <c r="J414" s="8">
        <f t="shared" si="29"/>
        <v>1096159.0900000001</v>
      </c>
      <c r="K414" s="8">
        <f t="shared" si="29"/>
        <v>1024099.44</v>
      </c>
      <c r="L414" s="8">
        <f t="shared" si="29"/>
        <v>1295383.73</v>
      </c>
      <c r="M414" s="8">
        <f t="shared" si="29"/>
        <v>1682245.77</v>
      </c>
      <c r="N414" s="8">
        <f>IFERROR(VLOOKUP($B$410,$4:$126,MATCH($Q414&amp;"/"&amp;N$348,$2:$2,0),FALSE),IFERROR(VLOOKUP($B$410,$4:$126,MATCH($Q413&amp;"/"&amp;N$348,$2:$2,0),FALSE),IFERROR(VLOOKUP($B$410,$4:$126,MATCH($Q412&amp;"/"&amp;N$348,$2:$2,0),FALSE),IFERROR(VLOOKUP($B$410,$4:$126,MATCH($Q411&amp;"/"&amp;N$348,$2:$2,0),FALSE),""))))</f>
        <v>1429253</v>
      </c>
      <c r="O414" s="8">
        <f>IFERROR(VLOOKUP($B$410,$4:$126,MATCH($Q414&amp;"/"&amp;O$348,$2:$2,0),FALSE),IFERROR(VLOOKUP($B$410,$4:$126,MATCH($Q413&amp;"/"&amp;O$348,$2:$2,0),FALSE),IFERROR(VLOOKUP($B$410,$4:$126,MATCH($Q412&amp;"/"&amp;O$348,$2:$2,0),FALSE),IFERROR(VLOOKUP($B$410,$4:$126,MATCH($Q411&amp;"/"&amp;O$348,$2:$2,0),FALSE),""))))</f>
        <v>2208299.08</v>
      </c>
      <c r="P414" s="6"/>
      <c r="Q414" s="9" t="s">
        <v>15</v>
      </c>
    </row>
    <row r="415" spans="1:17">
      <c r="B415" s="12" t="e">
        <f t="shared" ref="B415:M415" si="30">+B414/B$402</f>
        <v>#VALUE!</v>
      </c>
      <c r="C415" s="12" t="e">
        <f t="shared" si="30"/>
        <v>#VALUE!</v>
      </c>
      <c r="D415" s="12" t="e">
        <f t="shared" si="30"/>
        <v>#VALUE!</v>
      </c>
      <c r="E415" s="12" t="e">
        <f t="shared" si="30"/>
        <v>#VALUE!</v>
      </c>
      <c r="F415" s="12">
        <f t="shared" si="30"/>
        <v>0.26209169954458295</v>
      </c>
      <c r="G415" s="12">
        <f t="shared" si="30"/>
        <v>0.11372195296744442</v>
      </c>
      <c r="H415" s="12">
        <f t="shared" si="30"/>
        <v>0.1328870617270666</v>
      </c>
      <c r="I415" s="12">
        <f t="shared" si="30"/>
        <v>0.15170325254715852</v>
      </c>
      <c r="J415" s="12">
        <f t="shared" si="30"/>
        <v>0.24262679465671594</v>
      </c>
      <c r="K415" s="12">
        <f t="shared" si="30"/>
        <v>0.20683939128594117</v>
      </c>
      <c r="L415" s="12">
        <f t="shared" si="30"/>
        <v>0.22693446304412046</v>
      </c>
      <c r="M415" s="12">
        <f t="shared" si="30"/>
        <v>0.2684853228005597</v>
      </c>
      <c r="N415" s="12">
        <f>+N414/N$402</f>
        <v>0.23049541937176685</v>
      </c>
      <c r="O415" s="12">
        <f>+O414/O$402</f>
        <v>0.20932365364669933</v>
      </c>
      <c r="P415" s="6"/>
      <c r="Q415" s="11" t="s">
        <v>390</v>
      </c>
    </row>
    <row r="416" spans="1:17">
      <c r="B416" s="228" t="s">
        <v>2</v>
      </c>
      <c r="C416" s="228"/>
      <c r="D416" s="228"/>
      <c r="E416" s="228"/>
      <c r="F416" s="228"/>
      <c r="G416" s="228"/>
      <c r="H416" s="228"/>
      <c r="I416" s="228"/>
      <c r="J416" s="228"/>
      <c r="K416" s="228"/>
      <c r="L416" s="228"/>
      <c r="M416" s="228"/>
      <c r="N416" s="228"/>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f t="shared" si="31"/>
        <v>87530</v>
      </c>
      <c r="H417" s="8">
        <f t="shared" si="31"/>
        <v>48000</v>
      </c>
      <c r="I417" s="8">
        <f t="shared" si="31"/>
        <v>11000</v>
      </c>
      <c r="J417" s="8">
        <f t="shared" si="31"/>
        <v>81915</v>
      </c>
      <c r="K417" s="8">
        <f t="shared" si="31"/>
        <v>467000</v>
      </c>
      <c r="L417" s="8">
        <f t="shared" si="31"/>
        <v>460560</v>
      </c>
      <c r="M417" s="8">
        <f t="shared" si="31"/>
        <v>638120</v>
      </c>
      <c r="N417" s="8">
        <f t="shared" si="31"/>
        <v>956200</v>
      </c>
      <c r="O417" s="8">
        <f t="shared" si="31"/>
        <v>488200</v>
      </c>
      <c r="P417" s="6"/>
      <c r="Q417" s="9" t="s">
        <v>12</v>
      </c>
    </row>
    <row r="418" spans="2:17">
      <c r="B418" s="8" t="str">
        <f t="shared" si="31"/>
        <v/>
      </c>
      <c r="C418" s="8" t="str">
        <f t="shared" si="31"/>
        <v/>
      </c>
      <c r="D418" s="8" t="str">
        <f t="shared" si="31"/>
        <v/>
      </c>
      <c r="E418" s="8" t="str">
        <f t="shared" si="31"/>
        <v/>
      </c>
      <c r="F418" s="8" t="str">
        <f t="shared" si="31"/>
        <v/>
      </c>
      <c r="G418" s="8">
        <f t="shared" si="31"/>
        <v>45932</v>
      </c>
      <c r="H418" s="8">
        <f t="shared" si="31"/>
        <v>0</v>
      </c>
      <c r="I418" s="8">
        <f t="shared" si="31"/>
        <v>42000</v>
      </c>
      <c r="J418" s="8">
        <f t="shared" si="31"/>
        <v>301100</v>
      </c>
      <c r="K418" s="8">
        <f t="shared" si="31"/>
        <v>555500</v>
      </c>
      <c r="L418" s="8">
        <f t="shared" si="31"/>
        <v>518360</v>
      </c>
      <c r="M418" s="8">
        <f t="shared" si="31"/>
        <v>797480</v>
      </c>
      <c r="N418" s="8">
        <f t="shared" si="31"/>
        <v>1186200</v>
      </c>
      <c r="O418" s="8">
        <f t="shared" si="31"/>
        <v>852288</v>
      </c>
      <c r="P418" s="6"/>
      <c r="Q418" s="9" t="s">
        <v>13</v>
      </c>
    </row>
    <row r="419" spans="2:17">
      <c r="B419" s="8" t="str">
        <f t="shared" si="31"/>
        <v/>
      </c>
      <c r="C419" s="8" t="str">
        <f t="shared" si="31"/>
        <v/>
      </c>
      <c r="D419" s="8" t="str">
        <f t="shared" si="31"/>
        <v/>
      </c>
      <c r="E419" s="8" t="str">
        <f t="shared" si="31"/>
        <v/>
      </c>
      <c r="F419" s="8" t="str">
        <f t="shared" si="31"/>
        <v/>
      </c>
      <c r="G419" s="8">
        <f t="shared" si="31"/>
        <v>0</v>
      </c>
      <c r="H419" s="8">
        <f t="shared" si="31"/>
        <v>40000</v>
      </c>
      <c r="I419" s="8">
        <f t="shared" si="31"/>
        <v>60000</v>
      </c>
      <c r="J419" s="8">
        <f t="shared" si="31"/>
        <v>570725</v>
      </c>
      <c r="K419" s="8">
        <f t="shared" si="31"/>
        <v>560000</v>
      </c>
      <c r="L419" s="8">
        <f t="shared" si="31"/>
        <v>646160</v>
      </c>
      <c r="M419" s="8">
        <f t="shared" si="31"/>
        <v>1013540</v>
      </c>
      <c r="N419" s="8">
        <f t="shared" si="31"/>
        <v>1159320</v>
      </c>
      <c r="O419" s="8">
        <f t="shared" si="31"/>
        <v>834617</v>
      </c>
      <c r="P419" s="6"/>
      <c r="Q419" s="9" t="s">
        <v>14</v>
      </c>
    </row>
    <row r="420" spans="2:17">
      <c r="B420" s="8" t="str">
        <f t="shared" si="31"/>
        <v/>
      </c>
      <c r="C420" s="8" t="str">
        <f t="shared" si="31"/>
        <v/>
      </c>
      <c r="D420" s="8" t="str">
        <f t="shared" si="31"/>
        <v/>
      </c>
      <c r="E420" s="8" t="str">
        <f t="shared" si="31"/>
        <v/>
      </c>
      <c r="F420" s="8">
        <f t="shared" si="31"/>
        <v>92803.25</v>
      </c>
      <c r="G420" s="8">
        <f t="shared" si="31"/>
        <v>0</v>
      </c>
      <c r="H420" s="8">
        <f t="shared" si="31"/>
        <v>30000</v>
      </c>
      <c r="I420" s="8">
        <f t="shared" si="31"/>
        <v>52000</v>
      </c>
      <c r="J420" s="8">
        <f t="shared" si="31"/>
        <v>644975</v>
      </c>
      <c r="K420" s="8">
        <f t="shared" si="31"/>
        <v>449630</v>
      </c>
      <c r="L420" s="8">
        <f t="shared" si="31"/>
        <v>628760</v>
      </c>
      <c r="M420" s="8">
        <f t="shared" si="31"/>
        <v>956200</v>
      </c>
      <c r="N420" s="8">
        <f>IFERROR(VLOOKUP($B$416,$4:$126,MATCH($Q420&amp;"/"&amp;N$348,$2:$2,0),FALSE),IFERROR(VLOOKUP($B$416,$4:$126,MATCH($Q419&amp;"/"&amp;N$348,$2:$2,0),FALSE),IFERROR(VLOOKUP($B$416,$4:$126,MATCH($Q418&amp;"/"&amp;N$348,$2:$2,0),FALSE),IFERROR(VLOOKUP($B$416,$4:$126,MATCH($Q417&amp;"/"&amp;N$348,$2:$2,0),FALSE),""))))</f>
        <v>706200</v>
      </c>
      <c r="O420" s="8">
        <f>IFERROR(VLOOKUP($B$416,$4:$126,MATCH($Q420&amp;"/"&amp;O$348,$2:$2,0),FALSE),IFERROR(VLOOKUP($B$416,$4:$126,MATCH($Q419&amp;"/"&amp;O$348,$2:$2,0),FALSE),IFERROR(VLOOKUP($B$416,$4:$126,MATCH($Q418&amp;"/"&amp;O$348,$2:$2,0),FALSE),IFERROR(VLOOKUP($B$416,$4:$126,MATCH($Q417&amp;"/"&amp;O$348,$2:$2,0),FALSE),""))))</f>
        <v>131057.57</v>
      </c>
      <c r="P420" s="6"/>
      <c r="Q420" s="9" t="s">
        <v>15</v>
      </c>
    </row>
    <row r="421" spans="2:17">
      <c r="B421" s="12" t="e">
        <f t="shared" ref="B421:M421" si="32">+B420/B$402</f>
        <v>#VALUE!</v>
      </c>
      <c r="C421" s="12" t="e">
        <f t="shared" si="32"/>
        <v>#VALUE!</v>
      </c>
      <c r="D421" s="12" t="e">
        <f t="shared" si="32"/>
        <v>#VALUE!</v>
      </c>
      <c r="E421" s="12" t="e">
        <f t="shared" si="32"/>
        <v>#VALUE!</v>
      </c>
      <c r="F421" s="12">
        <f t="shared" si="32"/>
        <v>6.0025230023276234E-2</v>
      </c>
      <c r="G421" s="12">
        <f t="shared" si="32"/>
        <v>0</v>
      </c>
      <c r="H421" s="12">
        <f t="shared" si="32"/>
        <v>9.1864707966150729E-3</v>
      </c>
      <c r="I421" s="12">
        <f t="shared" si="32"/>
        <v>1.4608347465387804E-2</v>
      </c>
      <c r="J421" s="12">
        <f t="shared" si="32"/>
        <v>0.14276049736878554</v>
      </c>
      <c r="K421" s="12">
        <f t="shared" si="32"/>
        <v>9.0812661223501623E-2</v>
      </c>
      <c r="L421" s="12">
        <f t="shared" si="32"/>
        <v>0.11015061381357721</v>
      </c>
      <c r="M421" s="12">
        <f t="shared" si="32"/>
        <v>0.15260889356368848</v>
      </c>
      <c r="N421" s="12">
        <f>+N420/N$402</f>
        <v>0.11388876928041554</v>
      </c>
      <c r="O421" s="12">
        <f>+O420/O$402</f>
        <v>1.2422886754296911E-2</v>
      </c>
      <c r="P421" s="6"/>
      <c r="Q421" s="11" t="s">
        <v>390</v>
      </c>
    </row>
    <row r="422" spans="2:17">
      <c r="B422" s="217" t="s">
        <v>3</v>
      </c>
      <c r="C422" s="217"/>
      <c r="D422" s="217"/>
      <c r="E422" s="217"/>
      <c r="F422" s="217"/>
      <c r="G422" s="217"/>
      <c r="H422" s="217"/>
      <c r="I422" s="217"/>
      <c r="J422" s="217"/>
      <c r="K422" s="217"/>
      <c r="L422" s="217"/>
      <c r="M422" s="217"/>
      <c r="N422" s="217"/>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f t="shared" si="33"/>
        <v>0</v>
      </c>
      <c r="H423" s="8">
        <f t="shared" si="33"/>
        <v>0</v>
      </c>
      <c r="I423" s="8">
        <f t="shared" si="33"/>
        <v>0</v>
      </c>
      <c r="J423" s="8">
        <f t="shared" si="33"/>
        <v>42189</v>
      </c>
      <c r="K423" s="8">
        <f t="shared" si="33"/>
        <v>214499</v>
      </c>
      <c r="L423" s="8">
        <f t="shared" si="33"/>
        <v>444460</v>
      </c>
      <c r="M423" s="8">
        <f t="shared" si="33"/>
        <v>642560</v>
      </c>
      <c r="N423" s="8">
        <f t="shared" si="33"/>
        <v>509480</v>
      </c>
      <c r="O423" s="8">
        <f t="shared" si="33"/>
        <v>379780</v>
      </c>
      <c r="P423" s="6"/>
      <c r="Q423" s="9" t="s">
        <v>12</v>
      </c>
    </row>
    <row r="424" spans="2:17">
      <c r="B424" s="8" t="str">
        <f t="shared" si="33"/>
        <v/>
      </c>
      <c r="C424" s="8" t="str">
        <f t="shared" si="33"/>
        <v/>
      </c>
      <c r="D424" s="8" t="str">
        <f t="shared" si="33"/>
        <v/>
      </c>
      <c r="E424" s="8" t="str">
        <f t="shared" si="33"/>
        <v/>
      </c>
      <c r="F424" s="8" t="str">
        <f t="shared" si="33"/>
        <v/>
      </c>
      <c r="G424" s="8">
        <f t="shared" si="33"/>
        <v>0</v>
      </c>
      <c r="H424" s="8">
        <f t="shared" si="33"/>
        <v>0</v>
      </c>
      <c r="I424" s="8">
        <f t="shared" si="33"/>
        <v>0</v>
      </c>
      <c r="J424" s="8">
        <f t="shared" si="33"/>
        <v>69403</v>
      </c>
      <c r="K424" s="8">
        <f t="shared" si="33"/>
        <v>239054</v>
      </c>
      <c r="L424" s="8">
        <f t="shared" si="33"/>
        <v>502237</v>
      </c>
      <c r="M424" s="8">
        <f t="shared" si="33"/>
        <v>608510</v>
      </c>
      <c r="N424" s="8">
        <f t="shared" si="33"/>
        <v>475430</v>
      </c>
      <c r="O424" s="8">
        <f t="shared" si="33"/>
        <v>357797</v>
      </c>
      <c r="P424" s="6"/>
      <c r="Q424" s="9" t="s">
        <v>13</v>
      </c>
    </row>
    <row r="425" spans="2:17">
      <c r="B425" s="8" t="str">
        <f t="shared" si="33"/>
        <v/>
      </c>
      <c r="C425" s="8" t="str">
        <f t="shared" si="33"/>
        <v/>
      </c>
      <c r="D425" s="8" t="str">
        <f t="shared" si="33"/>
        <v/>
      </c>
      <c r="E425" s="8" t="str">
        <f t="shared" si="33"/>
        <v/>
      </c>
      <c r="F425" s="8" t="str">
        <f t="shared" si="33"/>
        <v/>
      </c>
      <c r="G425" s="8">
        <f t="shared" si="33"/>
        <v>0</v>
      </c>
      <c r="H425" s="8">
        <f t="shared" si="33"/>
        <v>0</v>
      </c>
      <c r="I425" s="8">
        <f t="shared" si="33"/>
        <v>0</v>
      </c>
      <c r="J425" s="8">
        <f t="shared" si="33"/>
        <v>91299</v>
      </c>
      <c r="K425" s="8">
        <f t="shared" si="33"/>
        <v>244610</v>
      </c>
      <c r="L425" s="8">
        <f t="shared" si="33"/>
        <v>560980</v>
      </c>
      <c r="M425" s="8">
        <f t="shared" si="33"/>
        <v>574460</v>
      </c>
      <c r="N425" s="8">
        <f t="shared" si="33"/>
        <v>441380</v>
      </c>
      <c r="O425" s="8">
        <f t="shared" si="33"/>
        <v>342207</v>
      </c>
      <c r="P425" s="6"/>
      <c r="Q425" s="9" t="s">
        <v>14</v>
      </c>
    </row>
    <row r="426" spans="2:17">
      <c r="B426" s="8" t="str">
        <f t="shared" si="33"/>
        <v/>
      </c>
      <c r="C426" s="8" t="str">
        <f t="shared" si="33"/>
        <v/>
      </c>
      <c r="D426" s="8" t="str">
        <f t="shared" si="33"/>
        <v/>
      </c>
      <c r="E426" s="8" t="str">
        <f t="shared" si="33"/>
        <v/>
      </c>
      <c r="F426" s="8">
        <f t="shared" si="33"/>
        <v>0</v>
      </c>
      <c r="G426" s="8">
        <f t="shared" si="33"/>
        <v>0</v>
      </c>
      <c r="H426" s="8">
        <f t="shared" si="33"/>
        <v>0</v>
      </c>
      <c r="I426" s="8">
        <f t="shared" si="33"/>
        <v>26347</v>
      </c>
      <c r="J426" s="8">
        <f t="shared" si="33"/>
        <v>156502</v>
      </c>
      <c r="K426" s="8">
        <f t="shared" si="33"/>
        <v>402690</v>
      </c>
      <c r="L426" s="8">
        <f t="shared" si="33"/>
        <v>583390</v>
      </c>
      <c r="M426" s="8">
        <f t="shared" si="33"/>
        <v>540410</v>
      </c>
      <c r="N426" s="8">
        <f>IFERROR(VLOOKUP($B$422,$4:$126,MATCH($Q426&amp;"/"&amp;N$348,$2:$2,0),FALSE),IFERROR(VLOOKUP($B$422,$4:$126,MATCH($Q425&amp;"/"&amp;N$348,$2:$2,0),FALSE),IFERROR(VLOOKUP($B$422,$4:$126,MATCH($Q424&amp;"/"&amp;N$348,$2:$2,0),FALSE),IFERROR(VLOOKUP($B$422,$4:$126,MATCH($Q423&amp;"/"&amp;N$348,$2:$2,0),FALSE),""))))</f>
        <v>407330</v>
      </c>
      <c r="O426" s="8">
        <f>IFERROR(VLOOKUP($B$422,$4:$126,MATCH($Q426&amp;"/"&amp;O$348,$2:$2,0),FALSE),IFERROR(VLOOKUP($B$422,$4:$126,MATCH($Q425&amp;"/"&amp;O$348,$2:$2,0),FALSE),IFERROR(VLOOKUP($B$422,$4:$126,MATCH($Q424&amp;"/"&amp;O$348,$2:$2,0),FALSE),IFERROR(VLOOKUP($B$422,$4:$126,MATCH($Q423&amp;"/"&amp;O$348,$2:$2,0),FALSE),""))))</f>
        <v>313488.58</v>
      </c>
      <c r="P426" s="6"/>
      <c r="Q426" s="9" t="s">
        <v>15</v>
      </c>
    </row>
    <row r="427" spans="2:17">
      <c r="B427" s="12" t="e">
        <f t="shared" ref="B427:M427" si="34">+B426/B$402</f>
        <v>#VALUE!</v>
      </c>
      <c r="C427" s="12" t="e">
        <f t="shared" si="34"/>
        <v>#VALUE!</v>
      </c>
      <c r="D427" s="12" t="e">
        <f t="shared" si="34"/>
        <v>#VALUE!</v>
      </c>
      <c r="E427" s="12" t="e">
        <f t="shared" si="34"/>
        <v>#VALUE!</v>
      </c>
      <c r="F427" s="12">
        <f t="shared" si="34"/>
        <v>0</v>
      </c>
      <c r="G427" s="12">
        <f t="shared" si="34"/>
        <v>0</v>
      </c>
      <c r="H427" s="12">
        <f t="shared" si="34"/>
        <v>0</v>
      </c>
      <c r="I427" s="12">
        <f t="shared" si="34"/>
        <v>7.4016563590494702E-3</v>
      </c>
      <c r="J427" s="12">
        <f t="shared" si="34"/>
        <v>3.4640572672134072E-2</v>
      </c>
      <c r="K427" s="12">
        <f t="shared" si="34"/>
        <v>8.1332096497324174E-2</v>
      </c>
      <c r="L427" s="12">
        <f t="shared" si="34"/>
        <v>0.10220237704800371</v>
      </c>
      <c r="M427" s="12">
        <f t="shared" si="34"/>
        <v>8.6249081960628415E-2</v>
      </c>
      <c r="N427" s="12">
        <f>+N426/N$402</f>
        <v>6.5690048698657119E-2</v>
      </c>
      <c r="O427" s="12">
        <f>+O426/O$402</f>
        <v>2.9715438246759401E-2</v>
      </c>
      <c r="P427" s="6"/>
      <c r="Q427" s="11" t="s">
        <v>390</v>
      </c>
    </row>
    <row r="428" spans="2:17">
      <c r="B428" s="217" t="s">
        <v>4</v>
      </c>
      <c r="C428" s="217"/>
      <c r="D428" s="217"/>
      <c r="E428" s="217"/>
      <c r="F428" s="217"/>
      <c r="G428" s="217"/>
      <c r="H428" s="217"/>
      <c r="I428" s="217"/>
      <c r="J428" s="217"/>
      <c r="K428" s="217"/>
      <c r="L428" s="217"/>
      <c r="M428" s="217"/>
      <c r="N428" s="217"/>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f t="shared" si="35"/>
        <v>87530</v>
      </c>
      <c r="H429" s="8">
        <f t="shared" si="35"/>
        <v>48000</v>
      </c>
      <c r="I429" s="8">
        <f t="shared" si="35"/>
        <v>11000</v>
      </c>
      <c r="J429" s="8">
        <f t="shared" si="35"/>
        <v>124104</v>
      </c>
      <c r="K429" s="8">
        <f t="shared" si="35"/>
        <v>681499</v>
      </c>
      <c r="L429" s="8">
        <f t="shared" si="35"/>
        <v>905020</v>
      </c>
      <c r="M429" s="8">
        <f t="shared" si="35"/>
        <v>1280680</v>
      </c>
      <c r="N429" s="8">
        <f t="shared" si="35"/>
        <v>1465680</v>
      </c>
      <c r="O429" s="8">
        <f t="shared" si="35"/>
        <v>867980</v>
      </c>
      <c r="P429" s="6"/>
      <c r="Q429" s="9" t="s">
        <v>12</v>
      </c>
    </row>
    <row r="430" spans="2:17">
      <c r="B430" s="8" t="str">
        <f t="shared" si="35"/>
        <v/>
      </c>
      <c r="C430" s="8" t="str">
        <f t="shared" si="35"/>
        <v/>
      </c>
      <c r="D430" s="8" t="str">
        <f t="shared" si="35"/>
        <v/>
      </c>
      <c r="E430" s="8" t="str">
        <f t="shared" si="35"/>
        <v/>
      </c>
      <c r="F430" s="8" t="str">
        <f t="shared" si="35"/>
        <v/>
      </c>
      <c r="G430" s="8">
        <f t="shared" si="35"/>
        <v>45932</v>
      </c>
      <c r="H430" s="8">
        <f t="shared" si="35"/>
        <v>0</v>
      </c>
      <c r="I430" s="8">
        <f t="shared" si="35"/>
        <v>42000</v>
      </c>
      <c r="J430" s="8">
        <f t="shared" si="35"/>
        <v>370503</v>
      </c>
      <c r="K430" s="8">
        <f t="shared" si="35"/>
        <v>794554</v>
      </c>
      <c r="L430" s="8">
        <f t="shared" si="35"/>
        <v>1020597</v>
      </c>
      <c r="M430" s="8">
        <f t="shared" si="35"/>
        <v>1405990</v>
      </c>
      <c r="N430" s="8">
        <f t="shared" si="35"/>
        <v>1661630</v>
      </c>
      <c r="O430" s="8">
        <f t="shared" si="35"/>
        <v>1210085</v>
      </c>
      <c r="P430" s="6"/>
      <c r="Q430" s="9" t="s">
        <v>13</v>
      </c>
    </row>
    <row r="431" spans="2:17">
      <c r="B431" s="8" t="str">
        <f t="shared" si="35"/>
        <v/>
      </c>
      <c r="C431" s="8" t="str">
        <f t="shared" si="35"/>
        <v/>
      </c>
      <c r="D431" s="8" t="str">
        <f t="shared" si="35"/>
        <v/>
      </c>
      <c r="E431" s="8" t="str">
        <f t="shared" si="35"/>
        <v/>
      </c>
      <c r="F431" s="8" t="str">
        <f t="shared" si="35"/>
        <v/>
      </c>
      <c r="G431" s="8">
        <f t="shared" si="35"/>
        <v>0</v>
      </c>
      <c r="H431" s="8">
        <f t="shared" si="35"/>
        <v>40000</v>
      </c>
      <c r="I431" s="8">
        <f t="shared" si="35"/>
        <v>60000</v>
      </c>
      <c r="J431" s="8">
        <f t="shared" si="35"/>
        <v>662024</v>
      </c>
      <c r="K431" s="8">
        <f t="shared" si="35"/>
        <v>804610</v>
      </c>
      <c r="L431" s="8">
        <f t="shared" si="35"/>
        <v>1207140</v>
      </c>
      <c r="M431" s="8">
        <f t="shared" si="35"/>
        <v>1588000</v>
      </c>
      <c r="N431" s="8">
        <f t="shared" si="35"/>
        <v>1600700</v>
      </c>
      <c r="O431" s="8">
        <f t="shared" si="35"/>
        <v>1176824</v>
      </c>
      <c r="P431" s="6"/>
      <c r="Q431" s="9" t="s">
        <v>14</v>
      </c>
    </row>
    <row r="432" spans="2:17">
      <c r="B432" s="8" t="str">
        <f t="shared" si="35"/>
        <v/>
      </c>
      <c r="C432" s="8" t="str">
        <f t="shared" si="35"/>
        <v/>
      </c>
      <c r="D432" s="8" t="str">
        <f t="shared" si="35"/>
        <v/>
      </c>
      <c r="E432" s="8" t="str">
        <f t="shared" si="35"/>
        <v/>
      </c>
      <c r="F432" s="8">
        <f t="shared" si="35"/>
        <v>92803.25</v>
      </c>
      <c r="G432" s="8">
        <f t="shared" si="35"/>
        <v>0</v>
      </c>
      <c r="H432" s="8">
        <f t="shared" si="35"/>
        <v>30000</v>
      </c>
      <c r="I432" s="8">
        <f t="shared" si="35"/>
        <v>78347</v>
      </c>
      <c r="J432" s="8">
        <f t="shared" si="35"/>
        <v>801477</v>
      </c>
      <c r="K432" s="8">
        <f t="shared" si="35"/>
        <v>852320</v>
      </c>
      <c r="L432" s="8">
        <f t="shared" si="35"/>
        <v>1212150</v>
      </c>
      <c r="M432" s="8">
        <f t="shared" si="35"/>
        <v>1496610</v>
      </c>
      <c r="N432" s="8">
        <f>IFERROR(VLOOKUP($B$428,$4:$126,MATCH($Q432&amp;"/"&amp;N$348,$2:$2,0),FALSE),IFERROR(VLOOKUP($B$428,$4:$126,MATCH($Q431&amp;"/"&amp;N$348,$2:$2,0),FALSE),IFERROR(VLOOKUP($B$428,$4:$126,MATCH($Q430&amp;"/"&amp;N$348,$2:$2,0),FALSE),IFERROR(VLOOKUP($B$428,$4:$126,MATCH($Q429&amp;"/"&amp;N$348,$2:$2,0),FALSE),""))))</f>
        <v>1113530</v>
      </c>
      <c r="O432" s="8">
        <f>IFERROR(VLOOKUP($B$428,$4:$126,MATCH($Q432&amp;"/"&amp;O$348,$2:$2,0),FALSE),IFERROR(VLOOKUP($B$428,$4:$126,MATCH($Q431&amp;"/"&amp;O$348,$2:$2,0),FALSE),IFERROR(VLOOKUP($B$428,$4:$126,MATCH($Q430&amp;"/"&amp;O$348,$2:$2,0),FALSE),IFERROR(VLOOKUP($B$428,$4:$126,MATCH($Q429&amp;"/"&amp;O$348,$2:$2,0),FALSE),""))))</f>
        <v>444546.15</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f t="shared" si="36"/>
        <v>8.2653271249362878E-2</v>
      </c>
      <c r="G433" s="13">
        <f t="shared" si="36"/>
        <v>0</v>
      </c>
      <c r="H433" s="13">
        <f t="shared" si="36"/>
        <v>1.0713300588034855E-2</v>
      </c>
      <c r="I433" s="13">
        <f t="shared" si="36"/>
        <v>2.6423883653563043E-2</v>
      </c>
      <c r="J433" s="13">
        <f t="shared" si="36"/>
        <v>0.25603278468825957</v>
      </c>
      <c r="K433" s="13">
        <f t="shared" si="36"/>
        <v>0.25829159444566158</v>
      </c>
      <c r="L433" s="13">
        <f t="shared" si="36"/>
        <v>0.34020815097471974</v>
      </c>
      <c r="M433" s="13">
        <f t="shared" si="36"/>
        <v>0.40421910964483793</v>
      </c>
      <c r="N433" s="13">
        <f t="shared" si="36"/>
        <v>0.27668964358811698</v>
      </c>
      <c r="O433" s="13">
        <f t="shared" si="36"/>
        <v>5.8732949236556746E-2</v>
      </c>
      <c r="P433" s="6"/>
      <c r="Q433" s="14" t="s">
        <v>16</v>
      </c>
    </row>
    <row r="434" spans="1:17">
      <c r="A434" s="84"/>
      <c r="B434" s="217" t="s">
        <v>327</v>
      </c>
      <c r="C434" s="217"/>
      <c r="D434" s="217"/>
      <c r="E434" s="217"/>
      <c r="F434" s="217"/>
      <c r="G434" s="217"/>
      <c r="H434" s="217"/>
      <c r="I434" s="217"/>
      <c r="J434" s="217"/>
      <c r="K434" s="217"/>
      <c r="L434" s="217"/>
      <c r="M434" s="217"/>
      <c r="N434" s="217"/>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f t="shared" si="37"/>
        <v>20326</v>
      </c>
      <c r="H435" s="8">
        <f t="shared" si="37"/>
        <v>27481</v>
      </c>
      <c r="I435" s="8">
        <f t="shared" si="37"/>
        <v>26512</v>
      </c>
      <c r="J435" s="8">
        <f t="shared" si="37"/>
        <v>70929</v>
      </c>
      <c r="K435" s="8">
        <f t="shared" si="37"/>
        <v>256041</v>
      </c>
      <c r="L435" s="8">
        <f t="shared" si="37"/>
        <v>500613</v>
      </c>
      <c r="M435" s="8">
        <f t="shared" si="37"/>
        <v>729365</v>
      </c>
      <c r="N435" s="8">
        <f t="shared" si="37"/>
        <v>679865</v>
      </c>
      <c r="O435" s="8">
        <f t="shared" si="37"/>
        <v>554648</v>
      </c>
      <c r="P435" s="6"/>
      <c r="Q435" s="9" t="s">
        <v>12</v>
      </c>
    </row>
    <row r="436" spans="1:17">
      <c r="B436" s="8" t="str">
        <f t="shared" si="37"/>
        <v/>
      </c>
      <c r="C436" s="8" t="str">
        <f t="shared" si="37"/>
        <v/>
      </c>
      <c r="D436" s="8" t="str">
        <f t="shared" si="37"/>
        <v/>
      </c>
      <c r="E436" s="8" t="str">
        <f t="shared" si="37"/>
        <v/>
      </c>
      <c r="F436" s="8" t="str">
        <f t="shared" si="37"/>
        <v/>
      </c>
      <c r="G436" s="8">
        <f t="shared" si="37"/>
        <v>22966</v>
      </c>
      <c r="H436" s="8">
        <f t="shared" si="37"/>
        <v>27628</v>
      </c>
      <c r="I436" s="8">
        <f t="shared" si="37"/>
        <v>26537</v>
      </c>
      <c r="J436" s="8">
        <f t="shared" si="37"/>
        <v>97313</v>
      </c>
      <c r="K436" s="8">
        <f t="shared" si="37"/>
        <v>285141</v>
      </c>
      <c r="L436" s="8">
        <f t="shared" si="37"/>
        <v>558899</v>
      </c>
      <c r="M436" s="8">
        <f t="shared" si="37"/>
        <v>734294</v>
      </c>
      <c r="N436" s="8">
        <f t="shared" si="37"/>
        <v>648209</v>
      </c>
      <c r="O436" s="8">
        <f t="shared" si="37"/>
        <v>540886</v>
      </c>
      <c r="P436" s="6"/>
      <c r="Q436" s="9" t="s">
        <v>13</v>
      </c>
    </row>
    <row r="437" spans="1:17">
      <c r="B437" s="8" t="str">
        <f t="shared" si="37"/>
        <v/>
      </c>
      <c r="C437" s="8" t="str">
        <f t="shared" si="37"/>
        <v/>
      </c>
      <c r="D437" s="8" t="str">
        <f t="shared" si="37"/>
        <v/>
      </c>
      <c r="E437" s="8" t="str">
        <f t="shared" si="37"/>
        <v/>
      </c>
      <c r="F437" s="8" t="str">
        <f t="shared" si="37"/>
        <v/>
      </c>
      <c r="G437" s="8">
        <f t="shared" si="37"/>
        <v>29321</v>
      </c>
      <c r="H437" s="8">
        <f t="shared" si="37"/>
        <v>27441</v>
      </c>
      <c r="I437" s="8">
        <f t="shared" si="37"/>
        <v>25720</v>
      </c>
      <c r="J437" s="8">
        <f t="shared" si="37"/>
        <v>118340</v>
      </c>
      <c r="K437" s="8">
        <f t="shared" si="37"/>
        <v>295421</v>
      </c>
      <c r="L437" s="8">
        <f t="shared" si="37"/>
        <v>621178</v>
      </c>
      <c r="M437" s="8">
        <f t="shared" si="37"/>
        <v>749583</v>
      </c>
      <c r="N437" s="8">
        <f t="shared" si="37"/>
        <v>612293</v>
      </c>
      <c r="O437" s="8">
        <f t="shared" si="37"/>
        <v>527310</v>
      </c>
      <c r="P437" s="6"/>
      <c r="Q437" s="9" t="s">
        <v>14</v>
      </c>
    </row>
    <row r="438" spans="1:17">
      <c r="B438" s="8" t="str">
        <f t="shared" si="37"/>
        <v/>
      </c>
      <c r="C438" s="8" t="str">
        <f t="shared" si="37"/>
        <v/>
      </c>
      <c r="D438" s="8" t="str">
        <f t="shared" si="37"/>
        <v/>
      </c>
      <c r="E438" s="8" t="str">
        <f t="shared" si="37"/>
        <v/>
      </c>
      <c r="F438" s="8">
        <f t="shared" si="37"/>
        <v>18056.52</v>
      </c>
      <c r="G438" s="8">
        <f t="shared" si="37"/>
        <v>15303</v>
      </c>
      <c r="H438" s="8">
        <f t="shared" si="37"/>
        <v>27374.880000000001</v>
      </c>
      <c r="I438" s="8">
        <f t="shared" si="37"/>
        <v>50557.599999999999</v>
      </c>
      <c r="J438" s="8">
        <f t="shared" si="37"/>
        <v>198201.9</v>
      </c>
      <c r="K438" s="8">
        <f t="shared" si="37"/>
        <v>454376.36</v>
      </c>
      <c r="L438" s="8">
        <f t="shared" si="37"/>
        <v>669370.14</v>
      </c>
      <c r="M438" s="8">
        <f t="shared" si="37"/>
        <v>688006.26</v>
      </c>
      <c r="N438" s="8">
        <f>IFERROR(VLOOKUP($B$434,$4:$126,MATCH($Q438&amp;"/"&amp;N$348,$2:$2,0),FALSE),IFERROR(VLOOKUP($B$434,$4:$126,MATCH($Q437&amp;"/"&amp;N$348,$2:$2,0),FALSE),IFERROR(VLOOKUP($B$434,$4:$126,MATCH($Q436&amp;"/"&amp;N$348,$2:$2,0),FALSE),IFERROR(VLOOKUP($B$434,$4:$126,MATCH($Q435&amp;"/"&amp;N$348,$2:$2,0),FALSE),""))))</f>
        <v>578353</v>
      </c>
      <c r="O438" s="8">
        <f>IFERROR(VLOOKUP($B$434,$4:$126,MATCH($Q438&amp;"/"&amp;O$348,$2:$2,0),FALSE),IFERROR(VLOOKUP($B$434,$4:$126,MATCH($Q437&amp;"/"&amp;O$348,$2:$2,0),FALSE),IFERROR(VLOOKUP($B$434,$4:$126,MATCH($Q436&amp;"/"&amp;O$348,$2:$2,0),FALSE),IFERROR(VLOOKUP($B$434,$4:$126,MATCH($Q435&amp;"/"&amp;O$348,$2:$2,0),FALSE),""))))</f>
        <v>500424.07</v>
      </c>
      <c r="P438" s="6"/>
      <c r="Q438" s="9" t="s">
        <v>15</v>
      </c>
    </row>
    <row r="439" spans="1:17">
      <c r="B439" s="12" t="e">
        <f t="shared" ref="B439:M439" si="38">+B438/B$402</f>
        <v>#VALUE!</v>
      </c>
      <c r="C439" s="12" t="e">
        <f t="shared" si="38"/>
        <v>#VALUE!</v>
      </c>
      <c r="D439" s="12" t="e">
        <f t="shared" si="38"/>
        <v>#VALUE!</v>
      </c>
      <c r="E439" s="12" t="e">
        <f t="shared" si="38"/>
        <v>#VALUE!</v>
      </c>
      <c r="F439" s="12">
        <f t="shared" si="38"/>
        <v>1.1678974243034461E-2</v>
      </c>
      <c r="G439" s="12">
        <f t="shared" si="38"/>
        <v>5.1104048483893195E-3</v>
      </c>
      <c r="H439" s="12">
        <f t="shared" si="38"/>
        <v>8.3826178560280681E-3</v>
      </c>
      <c r="I439" s="12">
        <f t="shared" si="38"/>
        <v>1.4203134381078661E-2</v>
      </c>
      <c r="J439" s="12">
        <f t="shared" si="38"/>
        <v>4.3870540444882818E-2</v>
      </c>
      <c r="K439" s="12">
        <f t="shared" si="38"/>
        <v>9.1771292948975403E-2</v>
      </c>
      <c r="L439" s="12">
        <f t="shared" si="38"/>
        <v>0.11726498471512201</v>
      </c>
      <c r="M439" s="12">
        <f t="shared" si="38"/>
        <v>0.10980534836173539</v>
      </c>
      <c r="N439" s="12">
        <f>+N438/N$402</f>
        <v>9.3270902548337822E-2</v>
      </c>
      <c r="O439" s="12">
        <f>+O438/O$402</f>
        <v>4.743496732569015E-2</v>
      </c>
      <c r="P439" s="6"/>
      <c r="Q439" s="11" t="s">
        <v>390</v>
      </c>
    </row>
    <row r="440" spans="1:17">
      <c r="B440" s="218" t="s">
        <v>328</v>
      </c>
      <c r="C440" s="218"/>
      <c r="D440" s="218"/>
      <c r="E440" s="218"/>
      <c r="F440" s="218"/>
      <c r="G440" s="218"/>
      <c r="H440" s="218"/>
      <c r="I440" s="218"/>
      <c r="J440" s="218"/>
      <c r="K440" s="218"/>
      <c r="L440" s="218"/>
      <c r="M440" s="218"/>
      <c r="N440" s="218"/>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f t="shared" si="39"/>
        <v>516763</v>
      </c>
      <c r="H441" s="8">
        <f t="shared" si="39"/>
        <v>485002</v>
      </c>
      <c r="I441" s="8">
        <f t="shared" si="39"/>
        <v>471264</v>
      </c>
      <c r="J441" s="8">
        <f t="shared" si="39"/>
        <v>715753</v>
      </c>
      <c r="K441" s="8">
        <f t="shared" si="39"/>
        <v>1238767</v>
      </c>
      <c r="L441" s="8">
        <f t="shared" si="39"/>
        <v>1592112</v>
      </c>
      <c r="M441" s="8">
        <f t="shared" si="39"/>
        <v>2072075</v>
      </c>
      <c r="N441" s="8">
        <f t="shared" si="39"/>
        <v>2353751</v>
      </c>
      <c r="O441" s="8">
        <f t="shared" si="39"/>
        <v>1820733</v>
      </c>
      <c r="P441" s="6"/>
      <c r="Q441" s="9" t="s">
        <v>12</v>
      </c>
    </row>
    <row r="442" spans="1:17">
      <c r="B442" s="8" t="str">
        <f t="shared" si="39"/>
        <v/>
      </c>
      <c r="C442" s="8" t="str">
        <f t="shared" si="39"/>
        <v/>
      </c>
      <c r="D442" s="8" t="str">
        <f t="shared" si="39"/>
        <v/>
      </c>
      <c r="E442" s="8" t="str">
        <f t="shared" si="39"/>
        <v/>
      </c>
      <c r="F442" s="8" t="str">
        <f t="shared" si="39"/>
        <v/>
      </c>
      <c r="G442" s="8">
        <f t="shared" si="39"/>
        <v>405636</v>
      </c>
      <c r="H442" s="8">
        <f t="shared" si="39"/>
        <v>408299</v>
      </c>
      <c r="I442" s="8">
        <f t="shared" si="39"/>
        <v>515804</v>
      </c>
      <c r="J442" s="8">
        <f t="shared" si="39"/>
        <v>949449</v>
      </c>
      <c r="K442" s="8">
        <f t="shared" si="39"/>
        <v>1370188</v>
      </c>
      <c r="L442" s="8">
        <f t="shared" si="39"/>
        <v>1696956</v>
      </c>
      <c r="M442" s="8">
        <f t="shared" si="39"/>
        <v>2237622</v>
      </c>
      <c r="N442" s="8">
        <f t="shared" si="39"/>
        <v>2464847</v>
      </c>
      <c r="O442" s="8">
        <f t="shared" si="39"/>
        <v>2622054</v>
      </c>
      <c r="P442" s="6"/>
      <c r="Q442" s="9" t="s">
        <v>13</v>
      </c>
    </row>
    <row r="443" spans="1:17">
      <c r="B443" s="8" t="str">
        <f t="shared" si="39"/>
        <v/>
      </c>
      <c r="C443" s="8" t="str">
        <f t="shared" si="39"/>
        <v/>
      </c>
      <c r="D443" s="8" t="str">
        <f t="shared" si="39"/>
        <v/>
      </c>
      <c r="E443" s="8" t="str">
        <f t="shared" si="39"/>
        <v/>
      </c>
      <c r="F443" s="8" t="str">
        <f t="shared" si="39"/>
        <v/>
      </c>
      <c r="G443" s="8">
        <f t="shared" si="39"/>
        <v>400224</v>
      </c>
      <c r="H443" s="8">
        <f t="shared" si="39"/>
        <v>484865</v>
      </c>
      <c r="I443" s="8">
        <f t="shared" si="39"/>
        <v>549328</v>
      </c>
      <c r="J443" s="8">
        <f t="shared" si="39"/>
        <v>1251105</v>
      </c>
      <c r="K443" s="8">
        <f t="shared" si="39"/>
        <v>1458220</v>
      </c>
      <c r="L443" s="8">
        <f t="shared" si="39"/>
        <v>1950539</v>
      </c>
      <c r="M443" s="8">
        <f t="shared" si="39"/>
        <v>2530800</v>
      </c>
      <c r="N443" s="8">
        <f t="shared" si="39"/>
        <v>2457987</v>
      </c>
      <c r="O443" s="8">
        <f t="shared" si="39"/>
        <v>4036275</v>
      </c>
      <c r="P443" s="6"/>
      <c r="Q443" s="9" t="s">
        <v>14</v>
      </c>
    </row>
    <row r="444" spans="1:17">
      <c r="B444" s="8" t="str">
        <f t="shared" si="39"/>
        <v/>
      </c>
      <c r="C444" s="8" t="str">
        <f t="shared" si="39"/>
        <v/>
      </c>
      <c r="D444" s="8" t="str">
        <f t="shared" si="39"/>
        <v/>
      </c>
      <c r="E444" s="8" t="str">
        <f t="shared" si="39"/>
        <v/>
      </c>
      <c r="F444" s="8">
        <f t="shared" si="39"/>
        <v>423268.82</v>
      </c>
      <c r="G444" s="8">
        <f t="shared" si="39"/>
        <v>355841</v>
      </c>
      <c r="H444" s="8">
        <f t="shared" si="39"/>
        <v>461340.43</v>
      </c>
      <c r="I444" s="8">
        <f t="shared" si="39"/>
        <v>590561.81999999995</v>
      </c>
      <c r="J444" s="8">
        <f t="shared" si="39"/>
        <v>1294360.99</v>
      </c>
      <c r="K444" s="8">
        <f t="shared" si="39"/>
        <v>1478475.8</v>
      </c>
      <c r="L444" s="8">
        <f t="shared" si="39"/>
        <v>1964753.87</v>
      </c>
      <c r="M444" s="8">
        <f t="shared" si="39"/>
        <v>2370252.0299999998</v>
      </c>
      <c r="N444" s="8">
        <f>IFERROR(VLOOKUP($B$440,$4:$126,MATCH($Q444&amp;"/"&amp;N$348,$2:$2,0),FALSE),IFERROR(VLOOKUP($B$440,$4:$126,MATCH($Q443&amp;"/"&amp;N$348,$2:$2,0),FALSE),IFERROR(VLOOKUP($B$440,$4:$126,MATCH($Q442&amp;"/"&amp;N$348,$2:$2,0),FALSE),IFERROR(VLOOKUP($B$440,$4:$126,MATCH($Q441&amp;"/"&amp;N$348,$2:$2,0),FALSE),""))))</f>
        <v>2007606</v>
      </c>
      <c r="O444" s="8">
        <f>IFERROR(VLOOKUP($B$440,$4:$126,MATCH($Q444&amp;"/"&amp;O$348,$2:$2,0),FALSE),IFERROR(VLOOKUP($B$440,$4:$126,MATCH($Q443&amp;"/"&amp;O$348,$2:$2,0),FALSE),IFERROR(VLOOKUP($B$440,$4:$126,MATCH($Q442&amp;"/"&amp;O$348,$2:$2,0),FALSE),IFERROR(VLOOKUP($B$440,$4:$126,MATCH($Q441&amp;"/"&amp;O$348,$2:$2,0),FALSE),""))))</f>
        <v>2708723.15</v>
      </c>
      <c r="P444" s="6"/>
      <c r="Q444" s="9" t="s">
        <v>15</v>
      </c>
    </row>
    <row r="445" spans="1:17">
      <c r="B445" s="12" t="e">
        <f t="shared" ref="B445:M445" si="40">+B444/B$402</f>
        <v>#VALUE!</v>
      </c>
      <c r="C445" s="12" t="e">
        <f t="shared" si="40"/>
        <v>#VALUE!</v>
      </c>
      <c r="D445" s="12" t="e">
        <f t="shared" si="40"/>
        <v>#VALUE!</v>
      </c>
      <c r="E445" s="12" t="e">
        <f t="shared" si="40"/>
        <v>#VALUE!</v>
      </c>
      <c r="F445" s="12">
        <f t="shared" si="40"/>
        <v>0.27377067378761738</v>
      </c>
      <c r="G445" s="12">
        <f t="shared" si="40"/>
        <v>0.11883235781583373</v>
      </c>
      <c r="H445" s="12">
        <f t="shared" si="40"/>
        <v>0.14126967958309466</v>
      </c>
      <c r="I445" s="12">
        <f t="shared" si="40"/>
        <v>0.16590638973753477</v>
      </c>
      <c r="J445" s="12">
        <f t="shared" si="40"/>
        <v>0.28649733510159875</v>
      </c>
      <c r="K445" s="12">
        <f t="shared" si="40"/>
        <v>0.2986106842349166</v>
      </c>
      <c r="L445" s="12">
        <f t="shared" si="40"/>
        <v>0.34419944775924249</v>
      </c>
      <c r="M445" s="12">
        <f t="shared" si="40"/>
        <v>0.37829067116229503</v>
      </c>
      <c r="N445" s="12">
        <f>+N444/N$402</f>
        <v>0.32376632192010468</v>
      </c>
      <c r="O445" s="12">
        <f>+O444/O$402</f>
        <v>0.2567586209723895</v>
      </c>
      <c r="P445" s="6"/>
      <c r="Q445" s="11" t="s">
        <v>390</v>
      </c>
    </row>
    <row r="446" spans="1:17">
      <c r="B446" s="226" t="s">
        <v>17</v>
      </c>
      <c r="C446" s="226"/>
      <c r="D446" s="226"/>
      <c r="E446" s="226"/>
      <c r="F446" s="226"/>
      <c r="G446" s="226"/>
      <c r="H446" s="226"/>
      <c r="I446" s="226"/>
      <c r="J446" s="226"/>
      <c r="K446" s="226"/>
      <c r="L446" s="226"/>
      <c r="M446" s="226"/>
      <c r="N446" s="226"/>
      <c r="O446" s="120"/>
      <c r="P446" s="6"/>
      <c r="Q446" s="11"/>
    </row>
    <row r="447" spans="1:17">
      <c r="B447" s="239" t="s">
        <v>329</v>
      </c>
      <c r="C447" s="239"/>
      <c r="D447" s="239"/>
      <c r="E447" s="239"/>
      <c r="F447" s="239"/>
      <c r="G447" s="239"/>
      <c r="H447" s="239"/>
      <c r="I447" s="239"/>
      <c r="J447" s="239"/>
      <c r="K447" s="239"/>
      <c r="L447" s="239"/>
      <c r="M447" s="239"/>
      <c r="N447" s="239"/>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f t="shared" si="41"/>
        <v>0</v>
      </c>
      <c r="H448" s="8">
        <f t="shared" si="41"/>
        <v>417779</v>
      </c>
      <c r="I448" s="8">
        <f t="shared" si="41"/>
        <v>577438</v>
      </c>
      <c r="J448" s="8">
        <f t="shared" si="41"/>
        <v>765797</v>
      </c>
      <c r="K448" s="8">
        <f t="shared" si="41"/>
        <v>927212</v>
      </c>
      <c r="L448" s="8">
        <f t="shared" si="41"/>
        <v>1137277</v>
      </c>
      <c r="M448" s="8">
        <f t="shared" si="41"/>
        <v>1386255</v>
      </c>
      <c r="N448" s="8">
        <f t="shared" si="41"/>
        <v>1528256</v>
      </c>
      <c r="O448" s="8">
        <f t="shared" si="41"/>
        <v>1920173</v>
      </c>
      <c r="P448" s="6"/>
      <c r="Q448" s="9" t="s">
        <v>12</v>
      </c>
    </row>
    <row r="449" spans="1:18">
      <c r="B449" s="8" t="str">
        <f t="shared" si="41"/>
        <v/>
      </c>
      <c r="C449" s="8" t="str">
        <f t="shared" si="41"/>
        <v/>
      </c>
      <c r="D449" s="8" t="str">
        <f t="shared" si="41"/>
        <v/>
      </c>
      <c r="E449" s="8" t="str">
        <f t="shared" si="41"/>
        <v/>
      </c>
      <c r="F449" s="8" t="str">
        <f t="shared" si="41"/>
        <v/>
      </c>
      <c r="G449" s="8">
        <f t="shared" si="41"/>
        <v>278314</v>
      </c>
      <c r="H449" s="8">
        <f t="shared" si="41"/>
        <v>436522</v>
      </c>
      <c r="I449" s="8">
        <f t="shared" si="41"/>
        <v>609230</v>
      </c>
      <c r="J449" s="8">
        <f t="shared" si="41"/>
        <v>749687</v>
      </c>
      <c r="K449" s="8">
        <f t="shared" si="41"/>
        <v>913954</v>
      </c>
      <c r="L449" s="8">
        <f t="shared" si="41"/>
        <v>1183237</v>
      </c>
      <c r="M449" s="8">
        <f t="shared" si="41"/>
        <v>1179071</v>
      </c>
      <c r="N449" s="8">
        <f t="shared" si="41"/>
        <v>1353083</v>
      </c>
      <c r="O449" s="8">
        <f t="shared" si="41"/>
        <v>2166442</v>
      </c>
      <c r="P449" s="6"/>
      <c r="Q449" s="9" t="s">
        <v>13</v>
      </c>
    </row>
    <row r="450" spans="1:18">
      <c r="B450" s="8" t="str">
        <f t="shared" si="41"/>
        <v/>
      </c>
      <c r="C450" s="8" t="str">
        <f t="shared" si="41"/>
        <v/>
      </c>
      <c r="D450" s="8" t="str">
        <f t="shared" si="41"/>
        <v/>
      </c>
      <c r="E450" s="8" t="str">
        <f t="shared" si="41"/>
        <v/>
      </c>
      <c r="F450" s="8" t="str">
        <f t="shared" si="41"/>
        <v/>
      </c>
      <c r="G450" s="8">
        <f t="shared" si="41"/>
        <v>305884</v>
      </c>
      <c r="H450" s="8">
        <f t="shared" si="41"/>
        <v>454048</v>
      </c>
      <c r="I450" s="8">
        <f t="shared" si="41"/>
        <v>598408</v>
      </c>
      <c r="J450" s="8">
        <f t="shared" si="41"/>
        <v>777936</v>
      </c>
      <c r="K450" s="8">
        <f t="shared" si="41"/>
        <v>950135</v>
      </c>
      <c r="L450" s="8">
        <f t="shared" si="41"/>
        <v>1114061</v>
      </c>
      <c r="M450" s="8">
        <f t="shared" si="41"/>
        <v>1227858</v>
      </c>
      <c r="N450" s="8">
        <f t="shared" si="41"/>
        <v>1414795</v>
      </c>
      <c r="O450" s="8">
        <f t="shared" si="41"/>
        <v>3400186</v>
      </c>
      <c r="P450" s="6"/>
      <c r="Q450" s="9" t="s">
        <v>14</v>
      </c>
    </row>
    <row r="451" spans="1:18">
      <c r="B451" s="8" t="str">
        <f t="shared" si="41"/>
        <v/>
      </c>
      <c r="C451" s="8" t="str">
        <f t="shared" si="41"/>
        <v/>
      </c>
      <c r="D451" s="8" t="str">
        <f t="shared" si="41"/>
        <v/>
      </c>
      <c r="E451" s="8" t="str">
        <f t="shared" si="41"/>
        <v/>
      </c>
      <c r="F451" s="8">
        <f t="shared" si="41"/>
        <v>151351.9</v>
      </c>
      <c r="G451" s="8">
        <f t="shared" si="41"/>
        <v>294203</v>
      </c>
      <c r="H451" s="8">
        <f t="shared" si="41"/>
        <v>444172.65</v>
      </c>
      <c r="I451" s="8">
        <f t="shared" si="41"/>
        <v>608922.18000000005</v>
      </c>
      <c r="J451" s="8">
        <f t="shared" si="41"/>
        <v>774351.03</v>
      </c>
      <c r="K451" s="8">
        <f t="shared" si="41"/>
        <v>943796.37</v>
      </c>
      <c r="L451" s="8">
        <f t="shared" si="41"/>
        <v>1206951.3600000001</v>
      </c>
      <c r="M451" s="8">
        <f t="shared" si="41"/>
        <v>1346339.34</v>
      </c>
      <c r="N451" s="8">
        <f>IFERROR(VLOOKUP($B$447,$4:$126,MATCH($Q451&amp;"/"&amp;N$348,$2:$2,0),FALSE),IFERROR(VLOOKUP($B$447,$4:$126,MATCH($Q450&amp;"/"&amp;N$348,$2:$2,0),FALSE),IFERROR(VLOOKUP($B$447,$4:$126,MATCH($Q449&amp;"/"&amp;N$348,$2:$2,0),FALSE),IFERROR(VLOOKUP($B$447,$4:$126,MATCH($Q448&amp;"/"&amp;N$348,$2:$2,0),FALSE),""))))</f>
        <v>1668388</v>
      </c>
      <c r="O451" s="8">
        <f>IFERROR(VLOOKUP($B$447,$4:$126,MATCH($Q451&amp;"/"&amp;O$348,$2:$2,0),FALSE),IFERROR(VLOOKUP($B$447,$4:$126,MATCH($Q450&amp;"/"&amp;O$348,$2:$2,0),FALSE),IFERROR(VLOOKUP($B$447,$4:$126,MATCH($Q449&amp;"/"&amp;O$348,$2:$2,0),FALSE),IFERROR(VLOOKUP($B$447,$4:$126,MATCH($Q448&amp;"/"&amp;O$348,$2:$2,0),FALSE),""))))</f>
        <v>5212854.87</v>
      </c>
      <c r="P451" s="6"/>
      <c r="Q451" s="9" t="s">
        <v>15</v>
      </c>
    </row>
    <row r="452" spans="1:18">
      <c r="A452" s="85"/>
      <c r="B452" s="12" t="e">
        <f t="shared" ref="B452:M452" si="42">+B451/B$402</f>
        <v>#VALUE!</v>
      </c>
      <c r="C452" s="12" t="e">
        <f t="shared" si="42"/>
        <v>#VALUE!</v>
      </c>
      <c r="D452" s="12" t="e">
        <f t="shared" si="42"/>
        <v>#VALUE!</v>
      </c>
      <c r="E452" s="12" t="e">
        <f t="shared" si="42"/>
        <v>#VALUE!</v>
      </c>
      <c r="F452" s="12">
        <f t="shared" si="42"/>
        <v>9.7894552313199185E-2</v>
      </c>
      <c r="G452" s="12">
        <f t="shared" si="42"/>
        <v>9.8248476613127023E-2</v>
      </c>
      <c r="H452" s="12">
        <f t="shared" si="42"/>
        <v>0.1360126359293376</v>
      </c>
      <c r="I452" s="12">
        <f t="shared" si="42"/>
        <v>0.17106436124656571</v>
      </c>
      <c r="J452" s="12">
        <f t="shared" si="42"/>
        <v>0.17139693504528294</v>
      </c>
      <c r="K452" s="12">
        <f t="shared" si="42"/>
        <v>0.19062042126366255</v>
      </c>
      <c r="L452" s="12">
        <f t="shared" si="42"/>
        <v>0.21144225642078346</v>
      </c>
      <c r="M452" s="12">
        <f t="shared" si="42"/>
        <v>0.21487487663529242</v>
      </c>
      <c r="N452" s="12">
        <f>+N451/N$402</f>
        <v>0.26906068536139044</v>
      </c>
      <c r="O452" s="12">
        <f>+O451/O$402</f>
        <v>0.49412411443761045</v>
      </c>
      <c r="P452" s="6"/>
      <c r="Q452" s="11" t="s">
        <v>390</v>
      </c>
    </row>
    <row r="453" spans="1:18">
      <c r="B453" s="226" t="s">
        <v>330</v>
      </c>
      <c r="C453" s="226"/>
      <c r="D453" s="226"/>
      <c r="E453" s="226"/>
      <c r="F453" s="226"/>
      <c r="G453" s="226"/>
      <c r="H453" s="226"/>
      <c r="I453" s="226"/>
      <c r="J453" s="226"/>
      <c r="K453" s="226"/>
      <c r="L453" s="226"/>
      <c r="M453" s="226"/>
      <c r="N453" s="226"/>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f t="shared" si="43"/>
        <v>1159623</v>
      </c>
      <c r="H454" s="8">
        <f t="shared" si="43"/>
        <v>2762214</v>
      </c>
      <c r="I454" s="8">
        <f t="shared" si="43"/>
        <v>2933523</v>
      </c>
      <c r="J454" s="8">
        <f t="shared" si="43"/>
        <v>3121862</v>
      </c>
      <c r="K454" s="8">
        <f t="shared" si="43"/>
        <v>3283265</v>
      </c>
      <c r="L454" s="8">
        <f t="shared" si="43"/>
        <v>3493291</v>
      </c>
      <c r="M454" s="8">
        <f t="shared" si="43"/>
        <v>3742257</v>
      </c>
      <c r="N454" s="8">
        <f t="shared" si="43"/>
        <v>3884341</v>
      </c>
      <c r="O454" s="8">
        <f t="shared" si="43"/>
        <v>4276258</v>
      </c>
      <c r="P454" s="6"/>
      <c r="Q454" s="9" t="s">
        <v>12</v>
      </c>
    </row>
    <row r="455" spans="1:18">
      <c r="B455" s="8" t="str">
        <f t="shared" si="43"/>
        <v/>
      </c>
      <c r="C455" s="8" t="str">
        <f t="shared" si="43"/>
        <v/>
      </c>
      <c r="D455" s="8" t="str">
        <f t="shared" si="43"/>
        <v/>
      </c>
      <c r="E455" s="8" t="str">
        <f t="shared" si="43"/>
        <v/>
      </c>
      <c r="F455" s="8" t="str">
        <f t="shared" si="43"/>
        <v/>
      </c>
      <c r="G455" s="8">
        <f t="shared" si="43"/>
        <v>2602649</v>
      </c>
      <c r="H455" s="8">
        <f t="shared" si="43"/>
        <v>2780957</v>
      </c>
      <c r="I455" s="8">
        <f t="shared" si="43"/>
        <v>2965315</v>
      </c>
      <c r="J455" s="8">
        <f t="shared" si="43"/>
        <v>3105864</v>
      </c>
      <c r="K455" s="8">
        <f t="shared" si="43"/>
        <v>3269991</v>
      </c>
      <c r="L455" s="8">
        <f t="shared" si="43"/>
        <v>3539248</v>
      </c>
      <c r="M455" s="8">
        <f t="shared" si="43"/>
        <v>3535137</v>
      </c>
      <c r="N455" s="8">
        <f t="shared" si="43"/>
        <v>3709168</v>
      </c>
      <c r="O455" s="8">
        <f t="shared" si="43"/>
        <v>4522527</v>
      </c>
      <c r="P455" s="6"/>
      <c r="Q455" s="9" t="s">
        <v>13</v>
      </c>
    </row>
    <row r="456" spans="1:18">
      <c r="B456" s="8" t="str">
        <f t="shared" si="43"/>
        <v/>
      </c>
      <c r="C456" s="8" t="str">
        <f t="shared" si="43"/>
        <v/>
      </c>
      <c r="D456" s="8" t="str">
        <f t="shared" si="43"/>
        <v/>
      </c>
      <c r="E456" s="8" t="str">
        <f t="shared" si="43"/>
        <v/>
      </c>
      <c r="F456" s="8" t="str">
        <f t="shared" si="43"/>
        <v/>
      </c>
      <c r="G456" s="8">
        <f t="shared" si="43"/>
        <v>2630219</v>
      </c>
      <c r="H456" s="8">
        <f t="shared" si="43"/>
        <v>2798483</v>
      </c>
      <c r="I456" s="8">
        <f t="shared" si="43"/>
        <v>2954493</v>
      </c>
      <c r="J456" s="8">
        <f t="shared" si="43"/>
        <v>3134101</v>
      </c>
      <c r="K456" s="8">
        <f t="shared" si="43"/>
        <v>3306185</v>
      </c>
      <c r="L456" s="8">
        <f t="shared" si="43"/>
        <v>3469979</v>
      </c>
      <c r="M456" s="8">
        <f t="shared" si="43"/>
        <v>3583995</v>
      </c>
      <c r="N456" s="8">
        <f t="shared" si="43"/>
        <v>3770880</v>
      </c>
      <c r="O456" s="8">
        <f t="shared" si="43"/>
        <v>5756271</v>
      </c>
      <c r="P456" s="6"/>
      <c r="Q456" s="9" t="s">
        <v>14</v>
      </c>
    </row>
    <row r="457" spans="1:18">
      <c r="B457" s="8" t="str">
        <f t="shared" si="43"/>
        <v/>
      </c>
      <c r="C457" s="8" t="str">
        <f t="shared" si="43"/>
        <v/>
      </c>
      <c r="D457" s="8" t="str">
        <f t="shared" si="43"/>
        <v/>
      </c>
      <c r="E457" s="8" t="str">
        <f t="shared" si="43"/>
        <v/>
      </c>
      <c r="F457" s="8">
        <f t="shared" si="43"/>
        <v>1122801.8999999999</v>
      </c>
      <c r="G457" s="8">
        <f t="shared" si="43"/>
        <v>2638638</v>
      </c>
      <c r="H457" s="8">
        <f t="shared" si="43"/>
        <v>2800257.47</v>
      </c>
      <c r="I457" s="8">
        <f t="shared" si="43"/>
        <v>2965007</v>
      </c>
      <c r="J457" s="8">
        <f t="shared" si="43"/>
        <v>3130368.64</v>
      </c>
      <c r="K457" s="8">
        <f t="shared" si="43"/>
        <v>3299836.38</v>
      </c>
      <c r="L457" s="8">
        <f t="shared" si="43"/>
        <v>3562965.78</v>
      </c>
      <c r="M457" s="8">
        <f t="shared" si="43"/>
        <v>3702472.16</v>
      </c>
      <c r="N457" s="8">
        <f>IFERROR(VLOOKUP($B$453,$4:$126,MATCH($Q457&amp;"/"&amp;N$348,$2:$2,0),FALSE),IFERROR(VLOOKUP($B$453,$4:$126,MATCH($Q456&amp;"/"&amp;N$348,$2:$2,0),FALSE),IFERROR(VLOOKUP($B$453,$4:$126,MATCH($Q455&amp;"/"&amp;N$348,$2:$2,0),FALSE),IFERROR(VLOOKUP($B$453,$4:$126,MATCH($Q454&amp;"/"&amp;N$348,$2:$2,0),FALSE),""))))</f>
        <v>4024473</v>
      </c>
      <c r="O457" s="8">
        <f>IFERROR(VLOOKUP($B$453,$4:$126,MATCH($Q457&amp;"/"&amp;O$348,$2:$2,0),FALSE),IFERROR(VLOOKUP($B$453,$4:$126,MATCH($Q456&amp;"/"&amp;O$348,$2:$2,0),FALSE),IFERROR(VLOOKUP($B$453,$4:$126,MATCH($Q455&amp;"/"&amp;O$348,$2:$2,0),FALSE),IFERROR(VLOOKUP($B$453,$4:$126,MATCH($Q454&amp;"/"&amp;O$348,$2:$2,0),FALSE),""))))</f>
        <v>7568939.6799999997</v>
      </c>
      <c r="P457" s="6"/>
      <c r="Q457" s="9" t="s">
        <v>15</v>
      </c>
    </row>
    <row r="458" spans="1:18">
      <c r="A458" s="85"/>
      <c r="B458" s="12" t="e">
        <f t="shared" ref="B458:M458" si="44">+B457/B$402</f>
        <v>#VALUE!</v>
      </c>
      <c r="C458" s="12" t="e">
        <f t="shared" si="44"/>
        <v>#VALUE!</v>
      </c>
      <c r="D458" s="12" t="e">
        <f t="shared" si="44"/>
        <v>#VALUE!</v>
      </c>
      <c r="E458" s="12" t="e">
        <f t="shared" si="44"/>
        <v>#VALUE!</v>
      </c>
      <c r="F458" s="12">
        <f t="shared" si="44"/>
        <v>0.72622933268039203</v>
      </c>
      <c r="G458" s="12">
        <f t="shared" si="44"/>
        <v>0.88116764218416621</v>
      </c>
      <c r="H458" s="12">
        <f t="shared" si="44"/>
        <v>0.85748278237194031</v>
      </c>
      <c r="I458" s="12">
        <f t="shared" si="44"/>
        <v>0.83295870179436726</v>
      </c>
      <c r="J458" s="12">
        <f t="shared" si="44"/>
        <v>0.69288419550222691</v>
      </c>
      <c r="K458" s="12">
        <f t="shared" si="44"/>
        <v>0.66647448628856165</v>
      </c>
      <c r="L458" s="12">
        <f t="shared" si="44"/>
        <v>0.62418548836403542</v>
      </c>
      <c r="M458" s="12">
        <f t="shared" si="44"/>
        <v>0.59091213113152041</v>
      </c>
      <c r="N458" s="12">
        <f>+N457/N$402</f>
        <v>0.64902616393693258</v>
      </c>
      <c r="O458" s="12">
        <f>+O457/O$402</f>
        <v>0.71745630942756144</v>
      </c>
      <c r="P458" s="6"/>
      <c r="Q458" s="11" t="s">
        <v>390</v>
      </c>
    </row>
    <row r="459" spans="1:18">
      <c r="B459" s="219" t="s">
        <v>18</v>
      </c>
      <c r="C459" s="219"/>
      <c r="D459" s="219"/>
      <c r="E459" s="219"/>
      <c r="F459" s="219"/>
      <c r="G459" s="219"/>
      <c r="H459" s="219"/>
      <c r="I459" s="219"/>
      <c r="J459" s="219"/>
      <c r="K459" s="219"/>
      <c r="L459" s="219"/>
      <c r="M459" s="219"/>
      <c r="N459" s="219"/>
      <c r="O459" s="115"/>
      <c r="P459" s="6"/>
      <c r="Q459" s="15"/>
    </row>
    <row r="460" spans="1:18">
      <c r="B460" s="219" t="s">
        <v>348</v>
      </c>
      <c r="C460" s="219"/>
      <c r="D460" s="219"/>
      <c r="E460" s="219"/>
      <c r="F460" s="219"/>
      <c r="G460" s="219"/>
      <c r="H460" s="219"/>
      <c r="I460" s="219"/>
      <c r="J460" s="219"/>
      <c r="K460" s="219"/>
      <c r="L460" s="219"/>
      <c r="M460" s="219"/>
      <c r="N460" s="219"/>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f t="shared" si="45"/>
        <v>504192</v>
      </c>
      <c r="H461" s="7">
        <f t="shared" si="45"/>
        <v>637906</v>
      </c>
      <c r="I461" s="7">
        <f t="shared" si="45"/>
        <v>732037</v>
      </c>
      <c r="J461" s="7">
        <f t="shared" si="45"/>
        <v>886105</v>
      </c>
      <c r="K461" s="7">
        <f t="shared" si="45"/>
        <v>936599</v>
      </c>
      <c r="L461" s="7">
        <f t="shared" si="45"/>
        <v>1079717</v>
      </c>
      <c r="M461" s="7">
        <f t="shared" si="45"/>
        <v>1228356</v>
      </c>
      <c r="N461" s="7">
        <f t="shared" si="45"/>
        <v>1317231</v>
      </c>
      <c r="O461" s="7">
        <f t="shared" si="45"/>
        <v>1414787</v>
      </c>
      <c r="P461" s="17"/>
      <c r="Q461" s="9" t="s">
        <v>12</v>
      </c>
      <c r="R461" s="88"/>
    </row>
    <row r="462" spans="1:18">
      <c r="B462" s="7" t="str">
        <f t="shared" si="45"/>
        <v/>
      </c>
      <c r="C462" s="7" t="str">
        <f t="shared" si="45"/>
        <v/>
      </c>
      <c r="D462" s="7" t="str">
        <f t="shared" si="45"/>
        <v/>
      </c>
      <c r="E462" s="7" t="str">
        <f t="shared" si="45"/>
        <v/>
      </c>
      <c r="F462" s="7" t="str">
        <f t="shared" si="45"/>
        <v/>
      </c>
      <c r="G462" s="7">
        <f t="shared" si="45"/>
        <v>521020</v>
      </c>
      <c r="H462" s="7">
        <f t="shared" si="45"/>
        <v>644101</v>
      </c>
      <c r="I462" s="7">
        <f t="shared" si="45"/>
        <v>765317</v>
      </c>
      <c r="J462" s="7">
        <f t="shared" si="45"/>
        <v>875587</v>
      </c>
      <c r="K462" s="7">
        <f t="shared" si="45"/>
        <v>890351</v>
      </c>
      <c r="L462" s="7">
        <f t="shared" si="45"/>
        <v>1039453</v>
      </c>
      <c r="M462" s="7">
        <f t="shared" si="45"/>
        <v>1178555</v>
      </c>
      <c r="N462" s="7">
        <f t="shared" si="45"/>
        <v>1145531</v>
      </c>
      <c r="O462" s="7">
        <f t="shared" si="45"/>
        <v>2071014</v>
      </c>
      <c r="P462" s="17"/>
      <c r="Q462" s="9" t="s">
        <v>13</v>
      </c>
    </row>
    <row r="463" spans="1:18">
      <c r="B463" s="7" t="str">
        <f t="shared" si="45"/>
        <v/>
      </c>
      <c r="C463" s="7" t="str">
        <f t="shared" si="45"/>
        <v/>
      </c>
      <c r="D463" s="7" t="str">
        <f t="shared" si="45"/>
        <v/>
      </c>
      <c r="E463" s="7" t="str">
        <f t="shared" si="45"/>
        <v/>
      </c>
      <c r="F463" s="7" t="str">
        <f t="shared" si="45"/>
        <v/>
      </c>
      <c r="G463" s="7">
        <f t="shared" si="45"/>
        <v>607774</v>
      </c>
      <c r="H463" s="7">
        <f t="shared" si="45"/>
        <v>689138</v>
      </c>
      <c r="I463" s="7">
        <f t="shared" si="45"/>
        <v>804643</v>
      </c>
      <c r="J463" s="7">
        <f t="shared" si="45"/>
        <v>962591</v>
      </c>
      <c r="K463" s="7">
        <f t="shared" si="45"/>
        <v>1032421</v>
      </c>
      <c r="L463" s="7">
        <f t="shared" si="45"/>
        <v>1148723</v>
      </c>
      <c r="M463" s="7">
        <f t="shared" si="45"/>
        <v>1430618</v>
      </c>
      <c r="N463" s="7">
        <f t="shared" si="45"/>
        <v>1459541</v>
      </c>
      <c r="O463" s="7">
        <f t="shared" si="45"/>
        <v>4390493</v>
      </c>
      <c r="P463" s="17"/>
      <c r="Q463" s="9" t="s">
        <v>14</v>
      </c>
    </row>
    <row r="464" spans="1:18">
      <c r="B464" s="18" t="str">
        <f t="shared" si="45"/>
        <v/>
      </c>
      <c r="C464" s="18" t="str">
        <f t="shared" si="45"/>
        <v/>
      </c>
      <c r="D464" s="18" t="str">
        <f t="shared" si="45"/>
        <v/>
      </c>
      <c r="E464" s="18" t="str">
        <f t="shared" si="45"/>
        <v/>
      </c>
      <c r="F464" s="18">
        <f t="shared" si="45"/>
        <v>465787.91</v>
      </c>
      <c r="G464" s="18">
        <f t="shared" si="45"/>
        <v>588503</v>
      </c>
      <c r="H464" s="18">
        <f t="shared" si="45"/>
        <v>700550.69</v>
      </c>
      <c r="I464" s="18">
        <f t="shared" si="45"/>
        <v>852920.92</v>
      </c>
      <c r="J464" s="18">
        <f t="shared" si="45"/>
        <v>912488.68</v>
      </c>
      <c r="K464" s="18">
        <f t="shared" si="45"/>
        <v>1016420.38</v>
      </c>
      <c r="L464" s="18">
        <f t="shared" si="45"/>
        <v>1139093.83</v>
      </c>
      <c r="M464" s="18">
        <f t="shared" si="45"/>
        <v>1328085.51</v>
      </c>
      <c r="N464" s="18">
        <f t="shared" si="45"/>
        <v>1510535</v>
      </c>
      <c r="O464" s="18">
        <f t="shared" si="45"/>
        <v>3865873.21</v>
      </c>
      <c r="P464" s="17"/>
      <c r="Q464" s="9" t="s">
        <v>19</v>
      </c>
    </row>
    <row r="465" spans="1:17">
      <c r="B465" s="16">
        <f>SUM(B461:B464)</f>
        <v>0</v>
      </c>
      <c r="C465" s="16">
        <f t="shared" ref="C465:M465" si="46">SUM(C461:C464)</f>
        <v>0</v>
      </c>
      <c r="D465" s="16">
        <f t="shared" si="46"/>
        <v>0</v>
      </c>
      <c r="E465" s="16">
        <f t="shared" si="46"/>
        <v>0</v>
      </c>
      <c r="F465" s="16">
        <f t="shared" si="46"/>
        <v>465787.91</v>
      </c>
      <c r="G465" s="16">
        <f t="shared" si="46"/>
        <v>2221489</v>
      </c>
      <c r="H465" s="16">
        <f t="shared" si="46"/>
        <v>2671695.69</v>
      </c>
      <c r="I465" s="16">
        <f t="shared" si="46"/>
        <v>3154917.92</v>
      </c>
      <c r="J465" s="16">
        <f t="shared" si="46"/>
        <v>3636771.68</v>
      </c>
      <c r="K465" s="16">
        <f t="shared" si="46"/>
        <v>3875791.38</v>
      </c>
      <c r="L465" s="16">
        <f t="shared" si="46"/>
        <v>4406986.83</v>
      </c>
      <c r="M465" s="16">
        <f t="shared" si="46"/>
        <v>5165614.51</v>
      </c>
      <c r="N465" s="16">
        <f>IF(N462="",N461*4,IF(N463="",(N462+N461)*2,IF(N464="",((N463+N462+N461)/3)*4,SUM(N461:N464))))</f>
        <v>5432838</v>
      </c>
      <c r="O465" s="16">
        <f>IF(O462="",O461*4,IF(O463="",(O462+O461)*2,IF(O464="",((O463+O462+O461)/3)*4,SUM(O461:O464))))</f>
        <v>11742167.210000001</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f t="shared" si="47"/>
        <v>3.7693144289640328</v>
      </c>
      <c r="H466" s="20">
        <f t="shared" si="47"/>
        <v>0.20265987812678787</v>
      </c>
      <c r="I466" s="20">
        <f t="shared" si="47"/>
        <v>0.18086724165804968</v>
      </c>
      <c r="J466" s="20">
        <f t="shared" si="47"/>
        <v>0.15273099719817762</v>
      </c>
      <c r="K466" s="20">
        <f t="shared" si="47"/>
        <v>6.5723042585945191E-2</v>
      </c>
      <c r="L466" s="20">
        <f t="shared" si="47"/>
        <v>0.13705470648938811</v>
      </c>
      <c r="M466" s="20">
        <f t="shared" si="47"/>
        <v>0.1721420347425906</v>
      </c>
      <c r="N466" s="12">
        <f>N465/M465-1</f>
        <v>5.1731210194389865E-2</v>
      </c>
      <c r="O466" s="12">
        <f>O465/N465-1</f>
        <v>1.1613321085590993</v>
      </c>
      <c r="P466" s="17"/>
      <c r="Q466" s="14" t="s">
        <v>20</v>
      </c>
    </row>
    <row r="467" spans="1:17">
      <c r="B467" s="219" t="s">
        <v>311</v>
      </c>
      <c r="C467" s="219"/>
      <c r="D467" s="219"/>
      <c r="E467" s="219"/>
      <c r="F467" s="219"/>
      <c r="G467" s="219"/>
      <c r="H467" s="219"/>
      <c r="I467" s="219"/>
      <c r="J467" s="219"/>
      <c r="K467" s="219"/>
      <c r="L467" s="219"/>
      <c r="M467" s="219"/>
      <c r="N467" s="219"/>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f t="shared" si="48"/>
        <v>3295</v>
      </c>
      <c r="H468" s="7">
        <f t="shared" si="48"/>
        <v>9219</v>
      </c>
      <c r="I468" s="7">
        <f t="shared" si="48"/>
        <v>3369</v>
      </c>
      <c r="J468" s="7">
        <f t="shared" si="48"/>
        <v>4010</v>
      </c>
      <c r="K468" s="7">
        <f t="shared" si="48"/>
        <v>3677</v>
      </c>
      <c r="L468" s="7">
        <f t="shared" si="48"/>
        <v>4441</v>
      </c>
      <c r="M468" s="7">
        <f t="shared" si="48"/>
        <v>3680</v>
      </c>
      <c r="N468" s="7">
        <f t="shared" si="48"/>
        <v>4402</v>
      </c>
      <c r="O468" s="7">
        <f t="shared" si="48"/>
        <v>57252</v>
      </c>
      <c r="P468" s="6"/>
      <c r="Q468" s="9" t="s">
        <v>12</v>
      </c>
    </row>
    <row r="469" spans="1:17">
      <c r="B469" s="7" t="str">
        <f t="shared" si="48"/>
        <v/>
      </c>
      <c r="C469" s="7" t="str">
        <f t="shared" si="48"/>
        <v/>
      </c>
      <c r="D469" s="7" t="str">
        <f t="shared" si="48"/>
        <v/>
      </c>
      <c r="E469" s="7" t="str">
        <f t="shared" si="48"/>
        <v/>
      </c>
      <c r="F469" s="7" t="str">
        <f t="shared" si="48"/>
        <v/>
      </c>
      <c r="G469" s="7">
        <f t="shared" si="48"/>
        <v>4788</v>
      </c>
      <c r="H469" s="7">
        <f t="shared" si="48"/>
        <v>5230</v>
      </c>
      <c r="I469" s="7">
        <f t="shared" si="48"/>
        <v>5208</v>
      </c>
      <c r="J469" s="7">
        <f t="shared" si="48"/>
        <v>5249</v>
      </c>
      <c r="K469" s="7">
        <f t="shared" si="48"/>
        <v>6172</v>
      </c>
      <c r="L469" s="7">
        <f t="shared" si="48"/>
        <v>6169</v>
      </c>
      <c r="M469" s="7">
        <f t="shared" si="48"/>
        <v>7235</v>
      </c>
      <c r="N469" s="7">
        <f t="shared" si="48"/>
        <v>3765</v>
      </c>
      <c r="O469" s="7">
        <f t="shared" si="48"/>
        <v>63997</v>
      </c>
      <c r="P469" s="6"/>
      <c r="Q469" s="9" t="s">
        <v>13</v>
      </c>
    </row>
    <row r="470" spans="1:17">
      <c r="B470" s="7" t="str">
        <f t="shared" si="48"/>
        <v/>
      </c>
      <c r="C470" s="7" t="str">
        <f t="shared" si="48"/>
        <v/>
      </c>
      <c r="D470" s="7" t="str">
        <f t="shared" si="48"/>
        <v/>
      </c>
      <c r="E470" s="7" t="str">
        <f t="shared" si="48"/>
        <v/>
      </c>
      <c r="F470" s="7" t="str">
        <f t="shared" si="48"/>
        <v/>
      </c>
      <c r="G470" s="7">
        <f t="shared" si="48"/>
        <v>3467</v>
      </c>
      <c r="H470" s="7">
        <f t="shared" si="48"/>
        <v>5198</v>
      </c>
      <c r="I470" s="7">
        <f t="shared" si="48"/>
        <v>5115</v>
      </c>
      <c r="J470" s="7">
        <f t="shared" si="48"/>
        <v>5745</v>
      </c>
      <c r="K470" s="7">
        <f t="shared" si="48"/>
        <v>5081</v>
      </c>
      <c r="L470" s="7">
        <f t="shared" si="48"/>
        <v>6646</v>
      </c>
      <c r="M470" s="7">
        <f t="shared" si="48"/>
        <v>7233</v>
      </c>
      <c r="N470" s="7">
        <f t="shared" si="48"/>
        <v>7269</v>
      </c>
      <c r="O470" s="7">
        <f t="shared" si="48"/>
        <v>67361</v>
      </c>
      <c r="P470" s="6"/>
      <c r="Q470" s="9" t="s">
        <v>14</v>
      </c>
    </row>
    <row r="471" spans="1:17">
      <c r="B471" s="18" t="str">
        <f t="shared" si="48"/>
        <v/>
      </c>
      <c r="C471" s="18" t="str">
        <f t="shared" si="48"/>
        <v/>
      </c>
      <c r="D471" s="18" t="str">
        <f t="shared" si="48"/>
        <v/>
      </c>
      <c r="E471" s="18" t="str">
        <f t="shared" si="48"/>
        <v/>
      </c>
      <c r="F471" s="18">
        <f t="shared" si="48"/>
        <v>2811.14</v>
      </c>
      <c r="G471" s="18">
        <f t="shared" si="48"/>
        <v>1140</v>
      </c>
      <c r="H471" s="18">
        <f t="shared" si="48"/>
        <v>3594.2</v>
      </c>
      <c r="I471" s="18">
        <f t="shared" si="48"/>
        <v>2773.78</v>
      </c>
      <c r="J471" s="18">
        <f t="shared" si="48"/>
        <v>3139.94</v>
      </c>
      <c r="K471" s="18">
        <f t="shared" si="48"/>
        <v>3242.12</v>
      </c>
      <c r="L471" s="18">
        <f t="shared" si="48"/>
        <v>3108.41</v>
      </c>
      <c r="M471" s="18">
        <f t="shared" si="48"/>
        <v>3943.15</v>
      </c>
      <c r="N471" s="18">
        <f t="shared" si="48"/>
        <v>13429</v>
      </c>
      <c r="O471" s="18">
        <f t="shared" si="48"/>
        <v>68677.13</v>
      </c>
      <c r="P471" s="6"/>
      <c r="Q471" s="9" t="s">
        <v>19</v>
      </c>
    </row>
    <row r="472" spans="1:17">
      <c r="B472" s="7">
        <f>SUM(B468:B471)</f>
        <v>0</v>
      </c>
      <c r="C472" s="112">
        <f t="shared" ref="C472:M472" si="49">SUM(C468:C471)</f>
        <v>0</v>
      </c>
      <c r="D472" s="112">
        <f t="shared" si="49"/>
        <v>0</v>
      </c>
      <c r="E472" s="112">
        <f t="shared" si="49"/>
        <v>0</v>
      </c>
      <c r="F472" s="112">
        <f t="shared" si="49"/>
        <v>2811.14</v>
      </c>
      <c r="G472" s="112">
        <f t="shared" si="49"/>
        <v>12690</v>
      </c>
      <c r="H472" s="112">
        <f t="shared" si="49"/>
        <v>23241.200000000001</v>
      </c>
      <c r="I472" s="112">
        <f t="shared" si="49"/>
        <v>16465.78</v>
      </c>
      <c r="J472" s="112">
        <f t="shared" si="49"/>
        <v>18143.939999999999</v>
      </c>
      <c r="K472" s="112">
        <f t="shared" si="49"/>
        <v>18172.12</v>
      </c>
      <c r="L472" s="112">
        <f t="shared" si="49"/>
        <v>20364.41</v>
      </c>
      <c r="M472" s="112">
        <f t="shared" si="49"/>
        <v>22091.15</v>
      </c>
      <c r="N472" s="112">
        <f>IF(N469="",N468*4,IF(N470="",(N469+N468)*2,IF(N471="",((N470+N469+N468)/3)*4,SUM(N468:N471))))</f>
        <v>28865</v>
      </c>
      <c r="O472" s="112">
        <f>IF(O469="",O468*4,IF(O470="",(O469+O468)*2,IF(O471="",((O470+O469+O468)/3)*4,SUM(O468:O471))))</f>
        <v>257287.13</v>
      </c>
      <c r="P472" s="6"/>
      <c r="Q472" s="9" t="s">
        <v>15</v>
      </c>
    </row>
    <row r="473" spans="1:17">
      <c r="B473" s="219" t="s">
        <v>349</v>
      </c>
      <c r="C473" s="219"/>
      <c r="D473" s="219"/>
      <c r="E473" s="219"/>
      <c r="F473" s="219"/>
      <c r="G473" s="219"/>
      <c r="H473" s="219"/>
      <c r="I473" s="219"/>
      <c r="J473" s="219"/>
      <c r="K473" s="219"/>
      <c r="L473" s="219"/>
      <c r="M473" s="219"/>
      <c r="N473" s="219"/>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f t="shared" si="50"/>
        <v>0</v>
      </c>
      <c r="H474" s="7">
        <f t="shared" si="50"/>
        <v>6387</v>
      </c>
      <c r="I474" s="7">
        <f t="shared" si="50"/>
        <v>2296</v>
      </c>
      <c r="J474" s="7">
        <f t="shared" si="50"/>
        <v>468</v>
      </c>
      <c r="K474" s="7">
        <f t="shared" si="50"/>
        <v>205</v>
      </c>
      <c r="L474" s="7">
        <f t="shared" si="50"/>
        <v>320</v>
      </c>
      <c r="M474" s="7">
        <f t="shared" si="50"/>
        <v>349</v>
      </c>
      <c r="N474" s="7">
        <f t="shared" si="50"/>
        <v>666</v>
      </c>
      <c r="O474" s="7">
        <f t="shared" si="50"/>
        <v>178</v>
      </c>
      <c r="P474" s="6"/>
      <c r="Q474" s="9" t="s">
        <v>12</v>
      </c>
    </row>
    <row r="475" spans="1:17">
      <c r="B475" s="7" t="str">
        <f t="shared" si="50"/>
        <v/>
      </c>
      <c r="C475" s="7" t="str">
        <f t="shared" si="50"/>
        <v/>
      </c>
      <c r="D475" s="7" t="str">
        <f t="shared" si="50"/>
        <v/>
      </c>
      <c r="E475" s="7" t="str">
        <f t="shared" si="50"/>
        <v/>
      </c>
      <c r="F475" s="7" t="str">
        <f t="shared" si="50"/>
        <v/>
      </c>
      <c r="G475" s="7">
        <f t="shared" si="50"/>
        <v>3937</v>
      </c>
      <c r="H475" s="7">
        <f t="shared" si="50"/>
        <v>5524</v>
      </c>
      <c r="I475" s="7">
        <f t="shared" si="50"/>
        <v>2277</v>
      </c>
      <c r="J475" s="7">
        <f t="shared" si="50"/>
        <v>1196</v>
      </c>
      <c r="K475" s="7">
        <f t="shared" si="50"/>
        <v>883</v>
      </c>
      <c r="L475" s="7">
        <f t="shared" si="50"/>
        <v>1139</v>
      </c>
      <c r="M475" s="7">
        <f t="shared" si="50"/>
        <v>1176</v>
      </c>
      <c r="N475" s="7">
        <f t="shared" si="50"/>
        <v>1132</v>
      </c>
      <c r="O475" s="7">
        <f t="shared" si="50"/>
        <v>555</v>
      </c>
      <c r="P475" s="6"/>
      <c r="Q475" s="9" t="s">
        <v>13</v>
      </c>
    </row>
    <row r="476" spans="1:17">
      <c r="B476" s="7" t="str">
        <f t="shared" si="50"/>
        <v/>
      </c>
      <c r="C476" s="7" t="str">
        <f t="shared" si="50"/>
        <v/>
      </c>
      <c r="D476" s="7" t="str">
        <f t="shared" si="50"/>
        <v/>
      </c>
      <c r="E476" s="7" t="str">
        <f t="shared" si="50"/>
        <v/>
      </c>
      <c r="F476" s="7" t="str">
        <f t="shared" si="50"/>
        <v/>
      </c>
      <c r="G476" s="7">
        <f t="shared" si="50"/>
        <v>6368</v>
      </c>
      <c r="H476" s="7">
        <f t="shared" si="50"/>
        <v>4169</v>
      </c>
      <c r="I476" s="7">
        <f t="shared" si="50"/>
        <v>1440</v>
      </c>
      <c r="J476" s="7">
        <f t="shared" si="50"/>
        <v>245</v>
      </c>
      <c r="K476" s="7">
        <f t="shared" si="50"/>
        <v>184</v>
      </c>
      <c r="L476" s="7">
        <f t="shared" si="50"/>
        <v>478</v>
      </c>
      <c r="M476" s="7">
        <f t="shared" si="50"/>
        <v>270</v>
      </c>
      <c r="N476" s="7">
        <f t="shared" si="50"/>
        <v>302</v>
      </c>
      <c r="O476" s="7">
        <f t="shared" si="50"/>
        <v>90</v>
      </c>
      <c r="P476" s="6"/>
      <c r="Q476" s="9" t="s">
        <v>14</v>
      </c>
    </row>
    <row r="477" spans="1:17">
      <c r="B477" s="18" t="str">
        <f t="shared" si="50"/>
        <v/>
      </c>
      <c r="C477" s="18" t="str">
        <f t="shared" si="50"/>
        <v/>
      </c>
      <c r="D477" s="18" t="str">
        <f t="shared" si="50"/>
        <v/>
      </c>
      <c r="E477" s="18" t="str">
        <f t="shared" si="50"/>
        <v/>
      </c>
      <c r="F477" s="18">
        <f t="shared" si="50"/>
        <v>0</v>
      </c>
      <c r="G477" s="18">
        <f t="shared" si="50"/>
        <v>10163</v>
      </c>
      <c r="H477" s="18">
        <f t="shared" si="50"/>
        <v>3762.43</v>
      </c>
      <c r="I477" s="18">
        <f t="shared" si="50"/>
        <v>1431.57</v>
      </c>
      <c r="J477" s="18">
        <f t="shared" si="50"/>
        <v>1057.56</v>
      </c>
      <c r="K477" s="18">
        <f t="shared" si="50"/>
        <v>1188.42</v>
      </c>
      <c r="L477" s="18">
        <f t="shared" si="50"/>
        <v>1553.69</v>
      </c>
      <c r="M477" s="18">
        <f t="shared" si="50"/>
        <v>1368.67</v>
      </c>
      <c r="N477" s="18">
        <f t="shared" si="50"/>
        <v>675</v>
      </c>
      <c r="O477" s="18">
        <f t="shared" si="50"/>
        <v>1078.45</v>
      </c>
      <c r="P477" s="6"/>
      <c r="Q477" s="9" t="s">
        <v>19</v>
      </c>
    </row>
    <row r="478" spans="1:17">
      <c r="B478" s="7">
        <f>SUM(B474:B477)</f>
        <v>0</v>
      </c>
      <c r="C478" s="112">
        <f t="shared" ref="C478:M478" si="51">SUM(C474:C477)</f>
        <v>0</v>
      </c>
      <c r="D478" s="112">
        <f t="shared" si="51"/>
        <v>0</v>
      </c>
      <c r="E478" s="112">
        <f t="shared" si="51"/>
        <v>0</v>
      </c>
      <c r="F478" s="112">
        <f t="shared" si="51"/>
        <v>0</v>
      </c>
      <c r="G478" s="112">
        <f t="shared" si="51"/>
        <v>20468</v>
      </c>
      <c r="H478" s="112">
        <f t="shared" si="51"/>
        <v>19842.43</v>
      </c>
      <c r="I478" s="112">
        <f t="shared" si="51"/>
        <v>7444.57</v>
      </c>
      <c r="J478" s="112">
        <f t="shared" si="51"/>
        <v>2966.56</v>
      </c>
      <c r="K478" s="112">
        <f t="shared" si="51"/>
        <v>2460.42</v>
      </c>
      <c r="L478" s="112">
        <f t="shared" si="51"/>
        <v>3490.69</v>
      </c>
      <c r="M478" s="112">
        <f t="shared" si="51"/>
        <v>3163.67</v>
      </c>
      <c r="N478" s="112">
        <f>IF(N475="",N474*4,IF(N476="",(N475+N474)*2,IF(N477="",((N476+N475+N474)/3)*4,SUM(N474:N477))))</f>
        <v>2775</v>
      </c>
      <c r="O478" s="112">
        <f>IF(O475="",O474*4,IF(O476="",(O475+O474)*2,IF(O477="",((O476+O475+O474)/3)*4,SUM(O474:O477))))</f>
        <v>1901.45</v>
      </c>
      <c r="P478" s="6"/>
      <c r="Q478" s="9" t="s">
        <v>15</v>
      </c>
    </row>
    <row r="479" spans="1:17">
      <c r="B479" s="219" t="s">
        <v>357</v>
      </c>
      <c r="C479" s="219"/>
      <c r="D479" s="219"/>
      <c r="E479" s="219"/>
      <c r="F479" s="219"/>
      <c r="G479" s="219"/>
      <c r="H479" s="219"/>
      <c r="I479" s="219"/>
      <c r="J479" s="219"/>
      <c r="K479" s="219"/>
      <c r="L479" s="219"/>
      <c r="M479" s="219"/>
      <c r="N479" s="219"/>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f t="shared" si="52"/>
        <v>-28</v>
      </c>
      <c r="H480" s="7">
        <f t="shared" si="52"/>
        <v>0</v>
      </c>
      <c r="I480" s="7">
        <f t="shared" si="52"/>
        <v>0</v>
      </c>
      <c r="J480" s="7">
        <f t="shared" si="52"/>
        <v>0</v>
      </c>
      <c r="K480" s="7">
        <f t="shared" si="52"/>
        <v>0</v>
      </c>
      <c r="L480" s="7">
        <f t="shared" si="52"/>
        <v>0</v>
      </c>
      <c r="M480" s="7">
        <f t="shared" si="52"/>
        <v>0</v>
      </c>
      <c r="N480" s="7">
        <f t="shared" si="52"/>
        <v>0</v>
      </c>
      <c r="O480" s="7">
        <f t="shared" si="52"/>
        <v>0</v>
      </c>
      <c r="P480" s="6"/>
      <c r="Q480" s="9" t="s">
        <v>12</v>
      </c>
    </row>
    <row r="481" spans="2:17">
      <c r="B481" s="7" t="str">
        <f t="shared" si="52"/>
        <v/>
      </c>
      <c r="C481" s="7" t="str">
        <f t="shared" si="52"/>
        <v/>
      </c>
      <c r="D481" s="7" t="str">
        <f t="shared" si="52"/>
        <v/>
      </c>
      <c r="E481" s="7" t="str">
        <f t="shared" si="52"/>
        <v/>
      </c>
      <c r="F481" s="7" t="str">
        <f t="shared" si="52"/>
        <v/>
      </c>
      <c r="G481" s="7">
        <f t="shared" si="52"/>
        <v>1</v>
      </c>
      <c r="H481" s="7">
        <f t="shared" si="52"/>
        <v>0</v>
      </c>
      <c r="I481" s="7">
        <f t="shared" si="52"/>
        <v>0</v>
      </c>
      <c r="J481" s="7">
        <f t="shared" si="52"/>
        <v>0</v>
      </c>
      <c r="K481" s="7">
        <f t="shared" si="52"/>
        <v>0</v>
      </c>
      <c r="L481" s="7">
        <f t="shared" si="52"/>
        <v>0</v>
      </c>
      <c r="M481" s="7">
        <f t="shared" si="52"/>
        <v>0</v>
      </c>
      <c r="N481" s="7">
        <f t="shared" si="52"/>
        <v>0</v>
      </c>
      <c r="O481" s="7">
        <f t="shared" si="52"/>
        <v>0</v>
      </c>
      <c r="P481" s="6"/>
      <c r="Q481" s="9" t="s">
        <v>13</v>
      </c>
    </row>
    <row r="482" spans="2:17">
      <c r="B482" s="7" t="str">
        <f t="shared" si="52"/>
        <v/>
      </c>
      <c r="C482" s="7" t="str">
        <f t="shared" si="52"/>
        <v/>
      </c>
      <c r="D482" s="7" t="str">
        <f t="shared" si="52"/>
        <v/>
      </c>
      <c r="E482" s="7" t="str">
        <f t="shared" si="52"/>
        <v/>
      </c>
      <c r="F482" s="7" t="str">
        <f t="shared" si="52"/>
        <v/>
      </c>
      <c r="G482" s="7">
        <f t="shared" si="52"/>
        <v>-2</v>
      </c>
      <c r="H482" s="7">
        <f t="shared" si="52"/>
        <v>0</v>
      </c>
      <c r="I482" s="7">
        <f t="shared" si="52"/>
        <v>0</v>
      </c>
      <c r="J482" s="7">
        <f t="shared" si="52"/>
        <v>0</v>
      </c>
      <c r="K482" s="7">
        <f t="shared" si="52"/>
        <v>0</v>
      </c>
      <c r="L482" s="7">
        <f t="shared" si="52"/>
        <v>0</v>
      </c>
      <c r="M482" s="7">
        <f t="shared" si="52"/>
        <v>0</v>
      </c>
      <c r="N482" s="7">
        <f t="shared" si="52"/>
        <v>0</v>
      </c>
      <c r="O482" s="7">
        <f t="shared" si="52"/>
        <v>0</v>
      </c>
      <c r="P482" s="6"/>
      <c r="Q482" s="9" t="s">
        <v>14</v>
      </c>
    </row>
    <row r="483" spans="2:17">
      <c r="B483" s="18" t="str">
        <f t="shared" si="52"/>
        <v/>
      </c>
      <c r="C483" s="18" t="str">
        <f t="shared" si="52"/>
        <v/>
      </c>
      <c r="D483" s="18" t="str">
        <f t="shared" si="52"/>
        <v/>
      </c>
      <c r="E483" s="18" t="str">
        <f t="shared" si="52"/>
        <v/>
      </c>
      <c r="F483" s="18">
        <f t="shared" si="52"/>
        <v>-38.28</v>
      </c>
      <c r="G483" s="18">
        <f t="shared" si="52"/>
        <v>0</v>
      </c>
      <c r="H483" s="18">
        <f t="shared" si="52"/>
        <v>0</v>
      </c>
      <c r="I483" s="18">
        <f t="shared" si="52"/>
        <v>0</v>
      </c>
      <c r="J483" s="18">
        <f t="shared" si="52"/>
        <v>0</v>
      </c>
      <c r="K483" s="18">
        <f t="shared" si="52"/>
        <v>0</v>
      </c>
      <c r="L483" s="18">
        <f t="shared" si="52"/>
        <v>0</v>
      </c>
      <c r="M483" s="18">
        <f t="shared" si="52"/>
        <v>0</v>
      </c>
      <c r="N483" s="18">
        <f t="shared" si="52"/>
        <v>0</v>
      </c>
      <c r="O483" s="18">
        <f t="shared" si="52"/>
        <v>0</v>
      </c>
      <c r="P483" s="6"/>
      <c r="Q483" s="9" t="s">
        <v>19</v>
      </c>
    </row>
    <row r="484" spans="2:17">
      <c r="B484" s="7">
        <f>SUM(B480:B483)</f>
        <v>0</v>
      </c>
      <c r="C484" s="112">
        <f t="shared" ref="C484:M484" si="53">SUM(C480:C483)</f>
        <v>0</v>
      </c>
      <c r="D484" s="112">
        <f t="shared" si="53"/>
        <v>0</v>
      </c>
      <c r="E484" s="112">
        <f t="shared" si="53"/>
        <v>0</v>
      </c>
      <c r="F484" s="112">
        <f t="shared" si="53"/>
        <v>-38.28</v>
      </c>
      <c r="G484" s="112">
        <f t="shared" si="53"/>
        <v>-29</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0</v>
      </c>
      <c r="O484" s="112">
        <f>IF(O481="",O480*4,IF(O482="",(O481+O480)*2,IF(O483="",((O482+O481+O480)/3)*4,SUM(O480:O483))))</f>
        <v>0</v>
      </c>
      <c r="P484" s="6"/>
      <c r="Q484" s="9" t="s">
        <v>15</v>
      </c>
    </row>
    <row r="485" spans="2:17">
      <c r="B485" s="219" t="s">
        <v>358</v>
      </c>
      <c r="C485" s="219"/>
      <c r="D485" s="219"/>
      <c r="E485" s="219"/>
      <c r="F485" s="219"/>
      <c r="G485" s="219"/>
      <c r="H485" s="219"/>
      <c r="I485" s="219"/>
      <c r="J485" s="219"/>
      <c r="K485" s="219"/>
      <c r="L485" s="219"/>
      <c r="M485" s="219"/>
      <c r="N485" s="219"/>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19" t="s">
        <v>351</v>
      </c>
      <c r="C491" s="219"/>
      <c r="D491" s="219"/>
      <c r="E491" s="219"/>
      <c r="F491" s="219"/>
      <c r="G491" s="219"/>
      <c r="H491" s="219"/>
      <c r="I491" s="219"/>
      <c r="J491" s="219"/>
      <c r="K491" s="219"/>
      <c r="L491" s="219"/>
      <c r="M491" s="219"/>
      <c r="N491" s="219"/>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f t="shared" si="56"/>
        <v>507487</v>
      </c>
      <c r="H492" s="7">
        <f t="shared" si="56"/>
        <v>653512</v>
      </c>
      <c r="I492" s="7">
        <f t="shared" si="56"/>
        <v>737702</v>
      </c>
      <c r="J492" s="7">
        <f t="shared" si="56"/>
        <v>890583</v>
      </c>
      <c r="K492" s="7">
        <f t="shared" si="56"/>
        <v>940481</v>
      </c>
      <c r="L492" s="7">
        <f t="shared" si="56"/>
        <v>1084478</v>
      </c>
      <c r="M492" s="7">
        <f t="shared" si="56"/>
        <v>1232385</v>
      </c>
      <c r="N492" s="7">
        <f t="shared" si="56"/>
        <v>1322299</v>
      </c>
      <c r="O492" s="7">
        <f t="shared" si="56"/>
        <v>1472217</v>
      </c>
      <c r="P492" s="6"/>
      <c r="Q492" s="9" t="s">
        <v>12</v>
      </c>
    </row>
    <row r="493" spans="2:17" s="2" customFormat="1">
      <c r="B493" s="7" t="str">
        <f t="shared" si="56"/>
        <v/>
      </c>
      <c r="C493" s="7" t="str">
        <f t="shared" si="56"/>
        <v/>
      </c>
      <c r="D493" s="7" t="str">
        <f t="shared" si="56"/>
        <v/>
      </c>
      <c r="E493" s="7" t="str">
        <f t="shared" si="56"/>
        <v/>
      </c>
      <c r="F493" s="7" t="str">
        <f t="shared" si="56"/>
        <v/>
      </c>
      <c r="G493" s="7">
        <f t="shared" si="56"/>
        <v>529745</v>
      </c>
      <c r="H493" s="7">
        <f t="shared" si="56"/>
        <v>654855</v>
      </c>
      <c r="I493" s="7">
        <f t="shared" si="56"/>
        <v>772802</v>
      </c>
      <c r="J493" s="7">
        <f t="shared" si="56"/>
        <v>882032</v>
      </c>
      <c r="K493" s="7">
        <f t="shared" si="56"/>
        <v>897406</v>
      </c>
      <c r="L493" s="7">
        <f t="shared" si="56"/>
        <v>1046761</v>
      </c>
      <c r="M493" s="7">
        <f t="shared" si="56"/>
        <v>1186966</v>
      </c>
      <c r="N493" s="7">
        <f t="shared" si="56"/>
        <v>1150428</v>
      </c>
      <c r="O493" s="7">
        <f t="shared" si="56"/>
        <v>2135566</v>
      </c>
      <c r="P493" s="6"/>
      <c r="Q493" s="9" t="s">
        <v>13</v>
      </c>
    </row>
    <row r="494" spans="2:17" s="2" customFormat="1">
      <c r="B494" s="7" t="str">
        <f t="shared" si="56"/>
        <v/>
      </c>
      <c r="C494" s="7" t="str">
        <f t="shared" si="56"/>
        <v/>
      </c>
      <c r="D494" s="7" t="str">
        <f t="shared" si="56"/>
        <v/>
      </c>
      <c r="E494" s="7" t="str">
        <f t="shared" si="56"/>
        <v/>
      </c>
      <c r="F494" s="7" t="str">
        <f t="shared" si="56"/>
        <v/>
      </c>
      <c r="G494" s="7">
        <f t="shared" si="56"/>
        <v>617609</v>
      </c>
      <c r="H494" s="7">
        <f t="shared" si="56"/>
        <v>698505</v>
      </c>
      <c r="I494" s="7">
        <f t="shared" si="56"/>
        <v>811198</v>
      </c>
      <c r="J494" s="7">
        <f t="shared" si="56"/>
        <v>968581</v>
      </c>
      <c r="K494" s="7">
        <f t="shared" si="56"/>
        <v>1037686</v>
      </c>
      <c r="L494" s="7">
        <f t="shared" si="56"/>
        <v>1155847</v>
      </c>
      <c r="M494" s="7">
        <f t="shared" si="56"/>
        <v>1438121</v>
      </c>
      <c r="N494" s="7">
        <f t="shared" si="56"/>
        <v>1467112</v>
      </c>
      <c r="O494" s="7">
        <f t="shared" si="56"/>
        <v>4457944</v>
      </c>
      <c r="P494" s="6"/>
      <c r="Q494" s="9" t="s">
        <v>14</v>
      </c>
    </row>
    <row r="495" spans="2:17" s="2" customFormat="1">
      <c r="B495" s="7" t="str">
        <f t="shared" si="56"/>
        <v/>
      </c>
      <c r="C495" s="7" t="str">
        <f t="shared" si="56"/>
        <v/>
      </c>
      <c r="D495" s="7" t="str">
        <f t="shared" si="56"/>
        <v/>
      </c>
      <c r="E495" s="7" t="str">
        <f t="shared" si="56"/>
        <v/>
      </c>
      <c r="F495" s="7">
        <f t="shared" si="56"/>
        <v>468599.05</v>
      </c>
      <c r="G495" s="7">
        <f t="shared" si="56"/>
        <v>599806</v>
      </c>
      <c r="H495" s="7">
        <f t="shared" si="56"/>
        <v>707907.32</v>
      </c>
      <c r="I495" s="7">
        <f t="shared" si="56"/>
        <v>857126.26</v>
      </c>
      <c r="J495" s="7">
        <f t="shared" si="56"/>
        <v>916686.18</v>
      </c>
      <c r="K495" s="7">
        <f t="shared" si="56"/>
        <v>1020850.91</v>
      </c>
      <c r="L495" s="7">
        <f t="shared" si="56"/>
        <v>1143755.92</v>
      </c>
      <c r="M495" s="7">
        <f t="shared" si="56"/>
        <v>1333397.32</v>
      </c>
      <c r="N495" s="7">
        <f t="shared" si="56"/>
        <v>1524639</v>
      </c>
      <c r="O495" s="7">
        <f t="shared" si="56"/>
        <v>3935628.79</v>
      </c>
      <c r="P495" s="6"/>
      <c r="Q495" s="9" t="s">
        <v>19</v>
      </c>
    </row>
    <row r="496" spans="2:17" s="2" customFormat="1">
      <c r="B496" s="16">
        <f>SUM(B492:B495)</f>
        <v>0</v>
      </c>
      <c r="C496" s="16">
        <f t="shared" ref="C496:M496" si="57">SUM(C492:C495)</f>
        <v>0</v>
      </c>
      <c r="D496" s="16">
        <f t="shared" si="57"/>
        <v>0</v>
      </c>
      <c r="E496" s="16">
        <f t="shared" si="57"/>
        <v>0</v>
      </c>
      <c r="F496" s="16">
        <f t="shared" si="57"/>
        <v>468599.05</v>
      </c>
      <c r="G496" s="16">
        <f t="shared" si="57"/>
        <v>2254647</v>
      </c>
      <c r="H496" s="16">
        <f t="shared" si="57"/>
        <v>2714779.32</v>
      </c>
      <c r="I496" s="16">
        <f t="shared" si="57"/>
        <v>3178828.26</v>
      </c>
      <c r="J496" s="16">
        <f t="shared" si="57"/>
        <v>3657882.18</v>
      </c>
      <c r="K496" s="16">
        <f t="shared" si="57"/>
        <v>3896423.91</v>
      </c>
      <c r="L496" s="16">
        <f t="shared" si="57"/>
        <v>4430841.92</v>
      </c>
      <c r="M496" s="16">
        <f t="shared" si="57"/>
        <v>5190869.32</v>
      </c>
      <c r="N496" s="16">
        <f>IF(N493="",N492*4,IF(N494="",(N493+N492)*2,IF(N495="",((N494+N493+N492)/3)*4,SUM(N492:N495))))</f>
        <v>5464478</v>
      </c>
      <c r="O496" s="16">
        <f>IF(O493="",O492*4,IF(O494="",(O493+O492)*2,IF(O495="",((O494+O493+O492)/3)*4,SUM(O492:O495))))</f>
        <v>12001355.789999999</v>
      </c>
      <c r="P496" s="6"/>
      <c r="Q496" s="9" t="s">
        <v>15</v>
      </c>
    </row>
    <row r="497" spans="1:17">
      <c r="B497" s="218" t="s">
        <v>21</v>
      </c>
      <c r="C497" s="218"/>
      <c r="D497" s="218"/>
      <c r="E497" s="218"/>
      <c r="F497" s="218"/>
      <c r="G497" s="218"/>
      <c r="H497" s="218"/>
      <c r="I497" s="218"/>
      <c r="J497" s="218"/>
      <c r="K497" s="218"/>
      <c r="L497" s="218"/>
      <c r="M497" s="218"/>
      <c r="N497" s="218"/>
      <c r="O497" s="117"/>
      <c r="P497" s="6"/>
      <c r="Q497" s="9"/>
    </row>
    <row r="498" spans="1:17">
      <c r="B498" s="217" t="s">
        <v>352</v>
      </c>
      <c r="C498" s="217"/>
      <c r="D498" s="217"/>
      <c r="E498" s="217"/>
      <c r="F498" s="217"/>
      <c r="G498" s="217"/>
      <c r="H498" s="217"/>
      <c r="I498" s="217"/>
      <c r="J498" s="217"/>
      <c r="K498" s="217"/>
      <c r="L498" s="217"/>
      <c r="M498" s="217"/>
      <c r="N498" s="217"/>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f t="shared" si="58"/>
        <v>324195</v>
      </c>
      <c r="H499" s="7">
        <f t="shared" si="58"/>
        <v>416166</v>
      </c>
      <c r="I499" s="7">
        <f t="shared" si="58"/>
        <v>478489</v>
      </c>
      <c r="J499" s="7">
        <f t="shared" si="58"/>
        <v>582020</v>
      </c>
      <c r="K499" s="7">
        <f t="shared" si="58"/>
        <v>624588</v>
      </c>
      <c r="L499" s="7">
        <f t="shared" si="58"/>
        <v>711940</v>
      </c>
      <c r="M499" s="7">
        <f t="shared" si="58"/>
        <v>853372</v>
      </c>
      <c r="N499" s="7">
        <f t="shared" si="58"/>
        <v>931126</v>
      </c>
      <c r="O499" s="7">
        <f t="shared" si="58"/>
        <v>994627</v>
      </c>
      <c r="P499" s="6"/>
      <c r="Q499" s="9" t="s">
        <v>12</v>
      </c>
    </row>
    <row r="500" spans="1:17">
      <c r="B500" s="7" t="str">
        <f t="shared" si="58"/>
        <v/>
      </c>
      <c r="C500" s="7" t="str">
        <f t="shared" si="58"/>
        <v/>
      </c>
      <c r="D500" s="7" t="str">
        <f t="shared" si="58"/>
        <v/>
      </c>
      <c r="E500" s="7" t="str">
        <f t="shared" si="58"/>
        <v/>
      </c>
      <c r="F500" s="7" t="str">
        <f t="shared" si="58"/>
        <v/>
      </c>
      <c r="G500" s="7">
        <f t="shared" si="58"/>
        <v>347794</v>
      </c>
      <c r="H500" s="7">
        <f t="shared" si="58"/>
        <v>416653</v>
      </c>
      <c r="I500" s="7">
        <f t="shared" si="58"/>
        <v>493771</v>
      </c>
      <c r="J500" s="7">
        <f t="shared" si="58"/>
        <v>619624</v>
      </c>
      <c r="K500" s="7">
        <f t="shared" si="58"/>
        <v>623916</v>
      </c>
      <c r="L500" s="7">
        <f t="shared" si="58"/>
        <v>714863</v>
      </c>
      <c r="M500" s="7">
        <f t="shared" si="58"/>
        <v>866058</v>
      </c>
      <c r="N500" s="7">
        <f t="shared" si="58"/>
        <v>813180</v>
      </c>
      <c r="O500" s="7">
        <f t="shared" si="58"/>
        <v>1206095</v>
      </c>
      <c r="P500" s="6"/>
      <c r="Q500" s="9" t="s">
        <v>13</v>
      </c>
    </row>
    <row r="501" spans="1:17">
      <c r="B501" s="7" t="str">
        <f t="shared" si="58"/>
        <v/>
      </c>
      <c r="C501" s="7" t="str">
        <f t="shared" si="58"/>
        <v/>
      </c>
      <c r="D501" s="7" t="str">
        <f t="shared" si="58"/>
        <v/>
      </c>
      <c r="E501" s="7" t="str">
        <f t="shared" si="58"/>
        <v/>
      </c>
      <c r="F501" s="7" t="str">
        <f t="shared" si="58"/>
        <v/>
      </c>
      <c r="G501" s="7">
        <f t="shared" si="58"/>
        <v>387480</v>
      </c>
      <c r="H501" s="7">
        <f t="shared" si="58"/>
        <v>451346</v>
      </c>
      <c r="I501" s="7">
        <f t="shared" si="58"/>
        <v>550218</v>
      </c>
      <c r="J501" s="7">
        <f t="shared" si="58"/>
        <v>642693</v>
      </c>
      <c r="K501" s="7">
        <f t="shared" si="58"/>
        <v>698674</v>
      </c>
      <c r="L501" s="7">
        <f t="shared" si="58"/>
        <v>826024</v>
      </c>
      <c r="M501" s="7">
        <f t="shared" si="58"/>
        <v>935126</v>
      </c>
      <c r="N501" s="7">
        <f t="shared" si="58"/>
        <v>939796</v>
      </c>
      <c r="O501" s="7">
        <f t="shared" si="58"/>
        <v>2158720</v>
      </c>
      <c r="P501" s="6"/>
      <c r="Q501" s="9" t="s">
        <v>14</v>
      </c>
    </row>
    <row r="502" spans="1:17">
      <c r="B502" s="18" t="str">
        <f t="shared" si="58"/>
        <v/>
      </c>
      <c r="C502" s="18" t="str">
        <f t="shared" si="58"/>
        <v/>
      </c>
      <c r="D502" s="18" t="str">
        <f t="shared" si="58"/>
        <v/>
      </c>
      <c r="E502" s="18" t="str">
        <f t="shared" si="58"/>
        <v/>
      </c>
      <c r="F502" s="18">
        <f t="shared" si="58"/>
        <v>299456.8</v>
      </c>
      <c r="G502" s="18">
        <f t="shared" si="58"/>
        <v>386968</v>
      </c>
      <c r="H502" s="18">
        <f t="shared" si="58"/>
        <v>471853.94</v>
      </c>
      <c r="I502" s="18">
        <f t="shared" si="58"/>
        <v>559696.56999999995</v>
      </c>
      <c r="J502" s="18">
        <f t="shared" si="58"/>
        <v>624207.94999999995</v>
      </c>
      <c r="K502" s="18">
        <f t="shared" si="58"/>
        <v>685925.3</v>
      </c>
      <c r="L502" s="18">
        <f t="shared" si="58"/>
        <v>819205.03</v>
      </c>
      <c r="M502" s="18">
        <f t="shared" si="58"/>
        <v>974822.83</v>
      </c>
      <c r="N502" s="18">
        <f t="shared" si="58"/>
        <v>1000438</v>
      </c>
      <c r="O502" s="18">
        <f t="shared" si="58"/>
        <v>1523043.44</v>
      </c>
      <c r="P502" s="6"/>
      <c r="Q502" s="9" t="s">
        <v>19</v>
      </c>
    </row>
    <row r="503" spans="1:17">
      <c r="B503" s="18">
        <f>SUM(B499:B502)</f>
        <v>0</v>
      </c>
      <c r="C503" s="18">
        <f t="shared" ref="C503:M503" si="59">SUM(C499:C502)</f>
        <v>0</v>
      </c>
      <c r="D503" s="18">
        <f t="shared" si="59"/>
        <v>0</v>
      </c>
      <c r="E503" s="18">
        <f t="shared" si="59"/>
        <v>0</v>
      </c>
      <c r="F503" s="18">
        <f t="shared" si="59"/>
        <v>299456.8</v>
      </c>
      <c r="G503" s="18">
        <f t="shared" si="59"/>
        <v>1446437</v>
      </c>
      <c r="H503" s="18">
        <f t="shared" si="59"/>
        <v>1756018.94</v>
      </c>
      <c r="I503" s="18">
        <f t="shared" si="59"/>
        <v>2082174.5699999998</v>
      </c>
      <c r="J503" s="18">
        <f t="shared" si="59"/>
        <v>2468544.9500000002</v>
      </c>
      <c r="K503" s="18">
        <f t="shared" si="59"/>
        <v>2633103.2999999998</v>
      </c>
      <c r="L503" s="18">
        <f t="shared" si="59"/>
        <v>3072032.0300000003</v>
      </c>
      <c r="M503" s="18">
        <f t="shared" si="59"/>
        <v>3629378.83</v>
      </c>
      <c r="N503" s="18">
        <f>IF(N500="",N499*4,IF(N501="",(N500+N499)*2,IF(N502="",((N501+N500+N499)/3)*4,SUM(N499:N502))))</f>
        <v>3684540</v>
      </c>
      <c r="O503" s="18">
        <f>IF(O500="",O499*4,IF(O501="",(O500+O499)*2,IF(O502="",((O501+O500+O499)/3)*4,SUM(O499:O502))))</f>
        <v>5882485.4399999995</v>
      </c>
      <c r="P503" s="6"/>
      <c r="Q503" s="9" t="s">
        <v>15</v>
      </c>
    </row>
    <row r="504" spans="1:17">
      <c r="B504" s="21" t="e">
        <f>B503/B$465</f>
        <v>#DIV/0!</v>
      </c>
      <c r="C504" s="22" t="e">
        <f>C503/C$465</f>
        <v>#DIV/0!</v>
      </c>
      <c r="D504" s="22" t="e">
        <f t="shared" ref="D504:O504" si="60">D503/D$465</f>
        <v>#DIV/0!</v>
      </c>
      <c r="E504" s="22" t="e">
        <f t="shared" si="60"/>
        <v>#DIV/0!</v>
      </c>
      <c r="F504" s="22">
        <f t="shared" si="60"/>
        <v>0.64290376278766015</v>
      </c>
      <c r="G504" s="22">
        <f t="shared" si="60"/>
        <v>0.65111148423422305</v>
      </c>
      <c r="H504" s="22">
        <f t="shared" si="60"/>
        <v>0.65726757226606147</v>
      </c>
      <c r="I504" s="22">
        <f t="shared" si="60"/>
        <v>0.65997741392904441</v>
      </c>
      <c r="J504" s="22">
        <f t="shared" si="60"/>
        <v>0.67877369469617077</v>
      </c>
      <c r="K504" s="22">
        <f t="shared" si="60"/>
        <v>0.67937178290540501</v>
      </c>
      <c r="L504" s="22">
        <f t="shared" si="60"/>
        <v>0.69708218982810077</v>
      </c>
      <c r="M504" s="22">
        <f t="shared" si="60"/>
        <v>0.70260349915270781</v>
      </c>
      <c r="N504" s="23">
        <f t="shared" si="60"/>
        <v>0.67819802467881429</v>
      </c>
      <c r="O504" s="23">
        <f t="shared" si="60"/>
        <v>0.50097101623542617</v>
      </c>
      <c r="P504" s="6"/>
      <c r="Q504" s="11" t="s">
        <v>390</v>
      </c>
    </row>
    <row r="505" spans="1:17" s="87" customFormat="1">
      <c r="A505" s="86"/>
      <c r="B505" s="19"/>
      <c r="C505" s="10" t="e">
        <f t="shared" ref="C505:M505" si="61">C503/B503-1</f>
        <v>#DIV/0!</v>
      </c>
      <c r="D505" s="10" t="e">
        <f t="shared" si="61"/>
        <v>#DIV/0!</v>
      </c>
      <c r="E505" s="10" t="e">
        <f t="shared" si="61"/>
        <v>#DIV/0!</v>
      </c>
      <c r="F505" s="10" t="e">
        <f t="shared" si="61"/>
        <v>#DIV/0!</v>
      </c>
      <c r="G505" s="10">
        <f t="shared" si="61"/>
        <v>3.8302025534233985</v>
      </c>
      <c r="H505" s="10">
        <f t="shared" si="61"/>
        <v>0.21403071132721307</v>
      </c>
      <c r="I505" s="10">
        <f t="shared" si="61"/>
        <v>0.18573582697234459</v>
      </c>
      <c r="J505" s="10">
        <f t="shared" si="61"/>
        <v>0.18556099261168124</v>
      </c>
      <c r="K505" s="10">
        <f t="shared" si="61"/>
        <v>6.6662083669977168E-2</v>
      </c>
      <c r="L505" s="10">
        <f t="shared" si="61"/>
        <v>0.1666963578679197</v>
      </c>
      <c r="M505" s="10">
        <f t="shared" si="61"/>
        <v>0.18142610316468599</v>
      </c>
      <c r="N505" s="10">
        <f>N503/M503-1</f>
        <v>1.5198515388926692E-2</v>
      </c>
      <c r="O505" s="10">
        <f>O503/N503-1</f>
        <v>0.59653184386653413</v>
      </c>
      <c r="P505" s="17"/>
      <c r="Q505" s="14" t="s">
        <v>20</v>
      </c>
    </row>
    <row r="506" spans="1:17">
      <c r="B506" s="226" t="s">
        <v>22</v>
      </c>
      <c r="C506" s="226"/>
      <c r="D506" s="226"/>
      <c r="E506" s="226"/>
      <c r="F506" s="226"/>
      <c r="G506" s="226"/>
      <c r="H506" s="226"/>
      <c r="I506" s="226"/>
      <c r="J506" s="226"/>
      <c r="K506" s="226"/>
      <c r="L506" s="226"/>
      <c r="M506" s="226"/>
      <c r="N506" s="226"/>
      <c r="O506" s="120"/>
      <c r="P506" s="6"/>
      <c r="Q506" s="9"/>
    </row>
    <row r="507" spans="1:17">
      <c r="B507" s="16" t="str">
        <f t="shared" ref="B507:O511" si="62">IFERROR(B461-B499,"")</f>
        <v/>
      </c>
      <c r="C507" s="16" t="str">
        <f t="shared" si="62"/>
        <v/>
      </c>
      <c r="D507" s="16" t="str">
        <f t="shared" si="62"/>
        <v/>
      </c>
      <c r="E507" s="16" t="str">
        <f t="shared" si="62"/>
        <v/>
      </c>
      <c r="F507" s="16" t="str">
        <f t="shared" si="62"/>
        <v/>
      </c>
      <c r="G507" s="16">
        <f t="shared" si="62"/>
        <v>179997</v>
      </c>
      <c r="H507" s="16">
        <f t="shared" si="62"/>
        <v>221740</v>
      </c>
      <c r="I507" s="16">
        <f t="shared" si="62"/>
        <v>253548</v>
      </c>
      <c r="J507" s="16">
        <f t="shared" si="62"/>
        <v>304085</v>
      </c>
      <c r="K507" s="16">
        <f t="shared" si="62"/>
        <v>312011</v>
      </c>
      <c r="L507" s="16">
        <f t="shared" si="62"/>
        <v>367777</v>
      </c>
      <c r="M507" s="16">
        <f t="shared" si="62"/>
        <v>374984</v>
      </c>
      <c r="N507" s="16">
        <f t="shared" si="62"/>
        <v>386105</v>
      </c>
      <c r="O507" s="16">
        <f t="shared" si="62"/>
        <v>420160</v>
      </c>
      <c r="P507" s="6"/>
      <c r="Q507" s="9" t="s">
        <v>12</v>
      </c>
    </row>
    <row r="508" spans="1:17">
      <c r="B508" s="7" t="str">
        <f t="shared" si="62"/>
        <v/>
      </c>
      <c r="C508" s="7" t="str">
        <f t="shared" si="62"/>
        <v/>
      </c>
      <c r="D508" s="7" t="str">
        <f t="shared" si="62"/>
        <v/>
      </c>
      <c r="E508" s="7" t="str">
        <f t="shared" si="62"/>
        <v/>
      </c>
      <c r="F508" s="7" t="str">
        <f t="shared" si="62"/>
        <v/>
      </c>
      <c r="G508" s="7">
        <f t="shared" si="62"/>
        <v>173226</v>
      </c>
      <c r="H508" s="7">
        <f t="shared" si="62"/>
        <v>227448</v>
      </c>
      <c r="I508" s="7">
        <f t="shared" si="62"/>
        <v>271546</v>
      </c>
      <c r="J508" s="7">
        <f t="shared" si="62"/>
        <v>255963</v>
      </c>
      <c r="K508" s="7">
        <f t="shared" si="62"/>
        <v>266435</v>
      </c>
      <c r="L508" s="7">
        <f t="shared" si="62"/>
        <v>324590</v>
      </c>
      <c r="M508" s="7">
        <f t="shared" si="62"/>
        <v>312497</v>
      </c>
      <c r="N508" s="7">
        <f t="shared" si="62"/>
        <v>332351</v>
      </c>
      <c r="O508" s="7">
        <f t="shared" si="62"/>
        <v>864919</v>
      </c>
      <c r="P508" s="6"/>
      <c r="Q508" s="9" t="s">
        <v>13</v>
      </c>
    </row>
    <row r="509" spans="1:17">
      <c r="B509" s="7" t="str">
        <f t="shared" si="62"/>
        <v/>
      </c>
      <c r="C509" s="7" t="str">
        <f t="shared" si="62"/>
        <v/>
      </c>
      <c r="D509" s="7" t="str">
        <f t="shared" si="62"/>
        <v/>
      </c>
      <c r="E509" s="7" t="str">
        <f t="shared" si="62"/>
        <v/>
      </c>
      <c r="F509" s="7" t="str">
        <f t="shared" si="62"/>
        <v/>
      </c>
      <c r="G509" s="7">
        <f t="shared" si="62"/>
        <v>220294</v>
      </c>
      <c r="H509" s="7">
        <f t="shared" si="62"/>
        <v>237792</v>
      </c>
      <c r="I509" s="7">
        <f t="shared" si="62"/>
        <v>254425</v>
      </c>
      <c r="J509" s="7">
        <f t="shared" si="62"/>
        <v>319898</v>
      </c>
      <c r="K509" s="7">
        <f t="shared" si="62"/>
        <v>333747</v>
      </c>
      <c r="L509" s="7">
        <f t="shared" si="62"/>
        <v>322699</v>
      </c>
      <c r="M509" s="7">
        <f t="shared" si="62"/>
        <v>495492</v>
      </c>
      <c r="N509" s="7">
        <f t="shared" si="62"/>
        <v>519745</v>
      </c>
      <c r="O509" s="7">
        <f t="shared" si="62"/>
        <v>2231773</v>
      </c>
      <c r="P509" s="6"/>
      <c r="Q509" s="9" t="s">
        <v>14</v>
      </c>
    </row>
    <row r="510" spans="1:17">
      <c r="B510" s="18" t="str">
        <f t="shared" si="62"/>
        <v/>
      </c>
      <c r="C510" s="18" t="str">
        <f t="shared" si="62"/>
        <v/>
      </c>
      <c r="D510" s="18" t="str">
        <f t="shared" si="62"/>
        <v/>
      </c>
      <c r="E510" s="18" t="str">
        <f t="shared" si="62"/>
        <v/>
      </c>
      <c r="F510" s="18">
        <f t="shared" si="62"/>
        <v>166331.10999999999</v>
      </c>
      <c r="G510" s="18">
        <f t="shared" si="62"/>
        <v>201535</v>
      </c>
      <c r="H510" s="18">
        <f t="shared" si="62"/>
        <v>228696.74999999994</v>
      </c>
      <c r="I510" s="18">
        <f t="shared" si="62"/>
        <v>293224.35000000009</v>
      </c>
      <c r="J510" s="18">
        <f t="shared" si="62"/>
        <v>288280.7300000001</v>
      </c>
      <c r="K510" s="18">
        <f t="shared" si="62"/>
        <v>330495.07999999996</v>
      </c>
      <c r="L510" s="18">
        <f t="shared" si="62"/>
        <v>319888.80000000005</v>
      </c>
      <c r="M510" s="18">
        <f t="shared" si="62"/>
        <v>353262.68000000005</v>
      </c>
      <c r="N510" s="18">
        <f t="shared" si="62"/>
        <v>510097</v>
      </c>
      <c r="O510" s="18">
        <f t="shared" si="62"/>
        <v>2342829.77</v>
      </c>
      <c r="P510" s="6"/>
      <c r="Q510" s="9" t="s">
        <v>19</v>
      </c>
    </row>
    <row r="511" spans="1:17">
      <c r="B511" s="16">
        <f t="shared" si="62"/>
        <v>0</v>
      </c>
      <c r="C511" s="16">
        <f t="shared" si="62"/>
        <v>0</v>
      </c>
      <c r="D511" s="16">
        <f t="shared" si="62"/>
        <v>0</v>
      </c>
      <c r="E511" s="16">
        <f t="shared" si="62"/>
        <v>0</v>
      </c>
      <c r="F511" s="16">
        <f t="shared" si="62"/>
        <v>166331.10999999999</v>
      </c>
      <c r="G511" s="16">
        <f t="shared" si="62"/>
        <v>775052</v>
      </c>
      <c r="H511" s="16">
        <f t="shared" si="62"/>
        <v>915676.75</v>
      </c>
      <c r="I511" s="16">
        <f t="shared" si="62"/>
        <v>1072743.3500000001</v>
      </c>
      <c r="J511" s="16">
        <f t="shared" si="62"/>
        <v>1168226.73</v>
      </c>
      <c r="K511" s="16">
        <f t="shared" si="62"/>
        <v>1242688.08</v>
      </c>
      <c r="L511" s="16">
        <f t="shared" si="62"/>
        <v>1334954.7999999998</v>
      </c>
      <c r="M511" s="16">
        <f t="shared" si="62"/>
        <v>1536235.6799999997</v>
      </c>
      <c r="N511" s="16">
        <f t="shared" si="62"/>
        <v>1748298</v>
      </c>
      <c r="O511" s="16">
        <f t="shared" si="62"/>
        <v>5859681.7700000014</v>
      </c>
      <c r="P511" s="6"/>
      <c r="Q511" s="9" t="s">
        <v>15</v>
      </c>
    </row>
    <row r="512" spans="1:17">
      <c r="B512" s="10" t="e">
        <f t="shared" ref="B512:O512" si="63">B511/B$465</f>
        <v>#DIV/0!</v>
      </c>
      <c r="C512" s="10" t="e">
        <f t="shared" si="63"/>
        <v>#DIV/0!</v>
      </c>
      <c r="D512" s="10" t="e">
        <f t="shared" si="63"/>
        <v>#DIV/0!</v>
      </c>
      <c r="E512" s="10" t="e">
        <f t="shared" si="63"/>
        <v>#DIV/0!</v>
      </c>
      <c r="F512" s="10">
        <f t="shared" si="63"/>
        <v>0.35709623721233985</v>
      </c>
      <c r="G512" s="10">
        <f t="shared" si="63"/>
        <v>0.3488885157657769</v>
      </c>
      <c r="H512" s="10">
        <f t="shared" si="63"/>
        <v>0.34273242773393853</v>
      </c>
      <c r="I512" s="10">
        <f t="shared" si="63"/>
        <v>0.34002258607095559</v>
      </c>
      <c r="J512" s="10">
        <f t="shared" si="63"/>
        <v>0.32122630530382923</v>
      </c>
      <c r="K512" s="10">
        <f t="shared" si="63"/>
        <v>0.32062821709459505</v>
      </c>
      <c r="L512" s="10">
        <f t="shared" si="63"/>
        <v>0.30291781017189917</v>
      </c>
      <c r="M512" s="10">
        <f t="shared" si="63"/>
        <v>0.29739650084729219</v>
      </c>
      <c r="N512" s="10">
        <f t="shared" si="63"/>
        <v>0.32180197532118571</v>
      </c>
      <c r="O512" s="10">
        <f t="shared" si="63"/>
        <v>0.49902898376457383</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f t="shared" si="64"/>
        <v>3.6596935474067367</v>
      </c>
      <c r="H513" s="10">
        <f t="shared" si="64"/>
        <v>0.18143911634316146</v>
      </c>
      <c r="I513" s="10">
        <f t="shared" si="64"/>
        <v>0.17153061929332614</v>
      </c>
      <c r="J513" s="10">
        <f t="shared" si="64"/>
        <v>8.9008596510991911E-2</v>
      </c>
      <c r="K513" s="10">
        <f t="shared" si="64"/>
        <v>6.3738782967241336E-2</v>
      </c>
      <c r="L513" s="10">
        <f t="shared" si="64"/>
        <v>7.4247690538722821E-2</v>
      </c>
      <c r="M513" s="10">
        <f t="shared" si="64"/>
        <v>0.15077729972580345</v>
      </c>
      <c r="N513" s="10">
        <f>N511/M511-1</f>
        <v>0.138040225702869</v>
      </c>
      <c r="O513" s="10">
        <f>O511/N511-1</f>
        <v>2.3516493012060882</v>
      </c>
      <c r="P513" s="17"/>
      <c r="Q513" s="14" t="s">
        <v>20</v>
      </c>
    </row>
    <row r="514" spans="1:17">
      <c r="B514" s="218" t="s">
        <v>24</v>
      </c>
      <c r="C514" s="218"/>
      <c r="D514" s="218"/>
      <c r="E514" s="218"/>
      <c r="F514" s="218"/>
      <c r="G514" s="218"/>
      <c r="H514" s="218"/>
      <c r="I514" s="218"/>
      <c r="J514" s="218"/>
      <c r="K514" s="218"/>
      <c r="L514" s="218"/>
      <c r="M514" s="218"/>
      <c r="N514" s="218"/>
      <c r="O514" s="117"/>
      <c r="P514" s="6"/>
      <c r="Q514" s="3"/>
    </row>
    <row r="515" spans="1:17">
      <c r="B515" s="217" t="s">
        <v>354</v>
      </c>
      <c r="C515" s="217"/>
      <c r="D515" s="217"/>
      <c r="E515" s="217"/>
      <c r="F515" s="217"/>
      <c r="G515" s="217"/>
      <c r="H515" s="217"/>
      <c r="I515" s="217"/>
      <c r="J515" s="217"/>
      <c r="K515" s="217"/>
      <c r="L515" s="217"/>
      <c r="M515" s="217"/>
      <c r="N515" s="217"/>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f t="shared" si="67"/>
        <v>0</v>
      </c>
      <c r="G521" s="10">
        <f t="shared" si="67"/>
        <v>0</v>
      </c>
      <c r="H521" s="10">
        <f t="shared" si="67"/>
        <v>0</v>
      </c>
      <c r="I521" s="10">
        <f t="shared" si="67"/>
        <v>0</v>
      </c>
      <c r="J521" s="10">
        <f t="shared" si="67"/>
        <v>0</v>
      </c>
      <c r="K521" s="10">
        <f t="shared" si="67"/>
        <v>0</v>
      </c>
      <c r="L521" s="10">
        <f t="shared" si="67"/>
        <v>0</v>
      </c>
      <c r="M521" s="10">
        <f t="shared" si="67"/>
        <v>0</v>
      </c>
      <c r="N521" s="10" t="e">
        <f>+N520/(N$465+N$472)</f>
        <v>#VALUE!</v>
      </c>
      <c r="O521" s="10" t="e">
        <f>+O520/(O$465+O$472)</f>
        <v>#VALUE!</v>
      </c>
      <c r="P521" s="6"/>
      <c r="Q521" s="11" t="s">
        <v>390</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17" t="s">
        <v>355</v>
      </c>
      <c r="C523" s="217"/>
      <c r="D523" s="217"/>
      <c r="E523" s="217"/>
      <c r="F523" s="217"/>
      <c r="G523" s="217"/>
      <c r="H523" s="217"/>
      <c r="I523" s="217"/>
      <c r="J523" s="217"/>
      <c r="K523" s="217"/>
      <c r="L523" s="217"/>
      <c r="M523" s="217"/>
      <c r="N523" s="217"/>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f t="shared" si="69"/>
        <v>69577</v>
      </c>
      <c r="H524" s="16">
        <f t="shared" si="69"/>
        <v>83736</v>
      </c>
      <c r="I524" s="16">
        <f t="shared" si="69"/>
        <v>92512</v>
      </c>
      <c r="J524" s="16">
        <f t="shared" si="69"/>
        <v>114487</v>
      </c>
      <c r="K524" s="16">
        <f t="shared" si="69"/>
        <v>124836</v>
      </c>
      <c r="L524" s="16">
        <f t="shared" si="69"/>
        <v>129451</v>
      </c>
      <c r="M524" s="16">
        <f t="shared" si="69"/>
        <v>154342</v>
      </c>
      <c r="N524" s="16">
        <f t="shared" si="69"/>
        <v>154039</v>
      </c>
      <c r="O524" s="16">
        <f t="shared" si="69"/>
        <v>159698</v>
      </c>
      <c r="P524" s="6"/>
      <c r="Q524" s="9" t="s">
        <v>12</v>
      </c>
    </row>
    <row r="525" spans="1:17">
      <c r="B525" s="7" t="str">
        <f t="shared" si="69"/>
        <v/>
      </c>
      <c r="C525" s="7" t="str">
        <f t="shared" si="69"/>
        <v/>
      </c>
      <c r="D525" s="7" t="str">
        <f t="shared" si="69"/>
        <v/>
      </c>
      <c r="E525" s="7" t="str">
        <f t="shared" si="69"/>
        <v/>
      </c>
      <c r="F525" s="7" t="str">
        <f t="shared" si="69"/>
        <v/>
      </c>
      <c r="G525" s="7">
        <f t="shared" si="69"/>
        <v>68446</v>
      </c>
      <c r="H525" s="7">
        <f t="shared" si="69"/>
        <v>90096</v>
      </c>
      <c r="I525" s="7">
        <f t="shared" si="69"/>
        <v>101921</v>
      </c>
      <c r="J525" s="7">
        <f t="shared" si="69"/>
        <v>117897</v>
      </c>
      <c r="K525" s="7">
        <f t="shared" si="69"/>
        <v>123947</v>
      </c>
      <c r="L525" s="7">
        <f t="shared" si="69"/>
        <v>115738</v>
      </c>
      <c r="M525" s="7">
        <f t="shared" si="69"/>
        <v>164985</v>
      </c>
      <c r="N525" s="7">
        <f t="shared" si="69"/>
        <v>141167</v>
      </c>
      <c r="O525" s="7">
        <f t="shared" si="69"/>
        <v>205787</v>
      </c>
      <c r="P525" s="6"/>
      <c r="Q525" s="9" t="s">
        <v>13</v>
      </c>
    </row>
    <row r="526" spans="1:17">
      <c r="B526" s="7" t="str">
        <f t="shared" si="69"/>
        <v/>
      </c>
      <c r="C526" s="7" t="str">
        <f t="shared" si="69"/>
        <v/>
      </c>
      <c r="D526" s="7" t="str">
        <f t="shared" si="69"/>
        <v/>
      </c>
      <c r="E526" s="7" t="str">
        <f t="shared" si="69"/>
        <v/>
      </c>
      <c r="F526" s="7" t="str">
        <f t="shared" si="69"/>
        <v/>
      </c>
      <c r="G526" s="7">
        <f t="shared" si="69"/>
        <v>71239</v>
      </c>
      <c r="H526" s="7">
        <f t="shared" si="69"/>
        <v>87197</v>
      </c>
      <c r="I526" s="7">
        <f t="shared" si="69"/>
        <v>109713</v>
      </c>
      <c r="J526" s="7">
        <f t="shared" si="69"/>
        <v>121853</v>
      </c>
      <c r="K526" s="7">
        <f t="shared" si="69"/>
        <v>129068</v>
      </c>
      <c r="L526" s="7">
        <f t="shared" si="69"/>
        <v>140834</v>
      </c>
      <c r="M526" s="7">
        <f t="shared" si="69"/>
        <v>166541</v>
      </c>
      <c r="N526" s="7">
        <f t="shared" si="69"/>
        <v>171149</v>
      </c>
      <c r="O526" s="7">
        <f t="shared" si="69"/>
        <v>338473</v>
      </c>
      <c r="P526" s="6"/>
      <c r="Q526" s="9" t="s">
        <v>14</v>
      </c>
    </row>
    <row r="527" spans="1:17">
      <c r="B527" s="18" t="str">
        <f t="shared" si="69"/>
        <v/>
      </c>
      <c r="C527" s="18" t="str">
        <f t="shared" si="69"/>
        <v/>
      </c>
      <c r="D527" s="18" t="str">
        <f t="shared" si="69"/>
        <v/>
      </c>
      <c r="E527" s="18" t="str">
        <f t="shared" si="69"/>
        <v/>
      </c>
      <c r="F527" s="18">
        <f t="shared" si="69"/>
        <v>59284.04</v>
      </c>
      <c r="G527" s="18">
        <f t="shared" si="69"/>
        <v>77985</v>
      </c>
      <c r="H527" s="18">
        <f t="shared" si="69"/>
        <v>98296.62</v>
      </c>
      <c r="I527" s="18">
        <f t="shared" si="69"/>
        <v>121747.52</v>
      </c>
      <c r="J527" s="18">
        <f t="shared" si="69"/>
        <v>139587.87</v>
      </c>
      <c r="K527" s="18">
        <f t="shared" si="69"/>
        <v>172998.62</v>
      </c>
      <c r="L527" s="18">
        <f t="shared" si="69"/>
        <v>184042.95</v>
      </c>
      <c r="M527" s="18">
        <f t="shared" si="69"/>
        <v>186507.13</v>
      </c>
      <c r="N527" s="18">
        <f t="shared" si="69"/>
        <v>206848</v>
      </c>
      <c r="O527" s="18">
        <f t="shared" si="69"/>
        <v>117312.68</v>
      </c>
      <c r="P527" s="6"/>
      <c r="Q527" s="9" t="s">
        <v>19</v>
      </c>
    </row>
    <row r="528" spans="1:17">
      <c r="B528" s="18">
        <f>SUM(B524:B527)</f>
        <v>0</v>
      </c>
      <c r="C528" s="18">
        <f t="shared" ref="C528:M528" si="70">SUM(C524:C527)</f>
        <v>0</v>
      </c>
      <c r="D528" s="18">
        <f t="shared" si="70"/>
        <v>0</v>
      </c>
      <c r="E528" s="18">
        <f t="shared" si="70"/>
        <v>0</v>
      </c>
      <c r="F528" s="18">
        <f t="shared" si="70"/>
        <v>59284.04</v>
      </c>
      <c r="G528" s="18">
        <f t="shared" si="70"/>
        <v>287247</v>
      </c>
      <c r="H528" s="18">
        <f t="shared" si="70"/>
        <v>359325.62</v>
      </c>
      <c r="I528" s="18">
        <f t="shared" si="70"/>
        <v>425893.52</v>
      </c>
      <c r="J528" s="18">
        <f t="shared" si="70"/>
        <v>493824.87</v>
      </c>
      <c r="K528" s="18">
        <f t="shared" si="70"/>
        <v>550849.62</v>
      </c>
      <c r="L528" s="18">
        <f t="shared" si="70"/>
        <v>570065.94999999995</v>
      </c>
      <c r="M528" s="18">
        <f t="shared" si="70"/>
        <v>672375.13</v>
      </c>
      <c r="N528" s="18">
        <f>IF(N525="",N524*4,IF(N526="",(N525+N524)*2,IF(N527="",((N526+N525+N524)/3)*4,SUM(N524:N527))))</f>
        <v>673203</v>
      </c>
      <c r="O528" s="18">
        <f>IF(O525="",O524*4,IF(O526="",(O525+O524)*2,IF(O527="",((O526+O525+O524)/3)*4,SUM(O524:O527))))</f>
        <v>821270.67999999993</v>
      </c>
      <c r="P528" s="6"/>
      <c r="Q528" s="9" t="s">
        <v>15</v>
      </c>
    </row>
    <row r="529" spans="1:17">
      <c r="B529" s="10" t="e">
        <f t="shared" ref="B529:O529" si="71">+B528/(B$465+B$472)</f>
        <v>#DIV/0!</v>
      </c>
      <c r="C529" s="10" t="e">
        <f t="shared" si="71"/>
        <v>#DIV/0!</v>
      </c>
      <c r="D529" s="10" t="e">
        <f t="shared" si="71"/>
        <v>#DIV/0!</v>
      </c>
      <c r="E529" s="10" t="e">
        <f t="shared" si="71"/>
        <v>#DIV/0!</v>
      </c>
      <c r="F529" s="10">
        <f t="shared" si="71"/>
        <v>0.1265133593420644</v>
      </c>
      <c r="G529" s="10">
        <f t="shared" si="71"/>
        <v>0.12856937604372792</v>
      </c>
      <c r="H529" s="10">
        <f t="shared" si="71"/>
        <v>0.13333359357443059</v>
      </c>
      <c r="I529" s="10">
        <f t="shared" si="71"/>
        <v>0.13429264960906498</v>
      </c>
      <c r="J529" s="10">
        <f t="shared" si="71"/>
        <v>0.13511252278924021</v>
      </c>
      <c r="K529" s="10">
        <f t="shared" si="71"/>
        <v>0.1414624507908202</v>
      </c>
      <c r="L529" s="10">
        <f t="shared" si="71"/>
        <v>0.12876004615346487</v>
      </c>
      <c r="M529" s="10">
        <f t="shared" si="71"/>
        <v>0.129609344490065</v>
      </c>
      <c r="N529" s="10">
        <f t="shared" si="71"/>
        <v>0.12325880773817251</v>
      </c>
      <c r="O529" s="10">
        <f t="shared" si="71"/>
        <v>6.8442335520399994E-2</v>
      </c>
      <c r="P529" s="6"/>
      <c r="Q529" s="11" t="s">
        <v>390</v>
      </c>
    </row>
    <row r="530" spans="1:17" s="87" customFormat="1">
      <c r="A530" s="86"/>
      <c r="B530" s="19"/>
      <c r="C530" s="10" t="e">
        <f t="shared" ref="C530:M530" si="72">C528/B528-1</f>
        <v>#DIV/0!</v>
      </c>
      <c r="D530" s="10" t="e">
        <f t="shared" si="72"/>
        <v>#DIV/0!</v>
      </c>
      <c r="E530" s="10" t="e">
        <f t="shared" si="72"/>
        <v>#DIV/0!</v>
      </c>
      <c r="F530" s="10" t="e">
        <f t="shared" si="72"/>
        <v>#DIV/0!</v>
      </c>
      <c r="G530" s="10">
        <f t="shared" si="72"/>
        <v>3.8452669554908878</v>
      </c>
      <c r="H530" s="10">
        <f t="shared" si="72"/>
        <v>0.25092906105198653</v>
      </c>
      <c r="I530" s="10">
        <f t="shared" si="72"/>
        <v>0.18525787278958861</v>
      </c>
      <c r="J530" s="10">
        <f t="shared" si="72"/>
        <v>0.15950313120518955</v>
      </c>
      <c r="K530" s="10">
        <f t="shared" si="72"/>
        <v>0.11547565435495377</v>
      </c>
      <c r="L530" s="10">
        <f t="shared" si="72"/>
        <v>3.4884892904164966E-2</v>
      </c>
      <c r="M530" s="10">
        <f t="shared" si="72"/>
        <v>0.1794690245926811</v>
      </c>
      <c r="N530" s="10">
        <f>N528/M528-1</f>
        <v>1.2312620783578865E-3</v>
      </c>
      <c r="O530" s="10">
        <f>O528/N528-1</f>
        <v>0.21994506857515472</v>
      </c>
      <c r="P530" s="17"/>
      <c r="Q530" s="14" t="s">
        <v>20</v>
      </c>
    </row>
    <row r="531" spans="1:17">
      <c r="B531" s="218" t="s">
        <v>353</v>
      </c>
      <c r="C531" s="218"/>
      <c r="D531" s="218"/>
      <c r="E531" s="218"/>
      <c r="F531" s="218"/>
      <c r="G531" s="218"/>
      <c r="H531" s="218"/>
      <c r="I531" s="218"/>
      <c r="J531" s="218"/>
      <c r="K531" s="218"/>
      <c r="L531" s="218"/>
      <c r="M531" s="218"/>
      <c r="N531" s="218"/>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f t="shared" si="73"/>
        <v>69577</v>
      </c>
      <c r="H532" s="16">
        <f t="shared" si="73"/>
        <v>83736</v>
      </c>
      <c r="I532" s="16">
        <f t="shared" si="73"/>
        <v>92512</v>
      </c>
      <c r="J532" s="16">
        <f t="shared" si="73"/>
        <v>114487</v>
      </c>
      <c r="K532" s="16">
        <f t="shared" si="73"/>
        <v>124836</v>
      </c>
      <c r="L532" s="16">
        <f t="shared" si="73"/>
        <v>129451</v>
      </c>
      <c r="M532" s="16">
        <f t="shared" si="73"/>
        <v>154342</v>
      </c>
      <c r="N532" s="16">
        <f t="shared" si="73"/>
        <v>154039</v>
      </c>
      <c r="O532" s="16">
        <f t="shared" si="73"/>
        <v>159698</v>
      </c>
      <c r="P532" s="6"/>
      <c r="Q532" s="9" t="s">
        <v>12</v>
      </c>
    </row>
    <row r="533" spans="1:17">
      <c r="B533" s="7" t="str">
        <f t="shared" si="73"/>
        <v/>
      </c>
      <c r="C533" s="7" t="str">
        <f t="shared" si="73"/>
        <v/>
      </c>
      <c r="D533" s="7" t="str">
        <f t="shared" si="73"/>
        <v/>
      </c>
      <c r="E533" s="7" t="str">
        <f t="shared" si="73"/>
        <v/>
      </c>
      <c r="F533" s="7" t="str">
        <f t="shared" si="73"/>
        <v/>
      </c>
      <c r="G533" s="7">
        <f t="shared" si="73"/>
        <v>68446</v>
      </c>
      <c r="H533" s="7">
        <f t="shared" si="73"/>
        <v>90096</v>
      </c>
      <c r="I533" s="7">
        <f t="shared" si="73"/>
        <v>101921</v>
      </c>
      <c r="J533" s="7">
        <f t="shared" si="73"/>
        <v>117897</v>
      </c>
      <c r="K533" s="7">
        <f t="shared" si="73"/>
        <v>123947</v>
      </c>
      <c r="L533" s="7">
        <f t="shared" si="73"/>
        <v>115738</v>
      </c>
      <c r="M533" s="7">
        <f t="shared" si="73"/>
        <v>164985</v>
      </c>
      <c r="N533" s="7">
        <f t="shared" si="73"/>
        <v>141167</v>
      </c>
      <c r="O533" s="7">
        <f t="shared" si="73"/>
        <v>205787</v>
      </c>
      <c r="P533" s="6"/>
      <c r="Q533" s="9" t="s">
        <v>13</v>
      </c>
    </row>
    <row r="534" spans="1:17">
      <c r="B534" s="7" t="str">
        <f t="shared" si="73"/>
        <v/>
      </c>
      <c r="C534" s="7" t="str">
        <f t="shared" si="73"/>
        <v/>
      </c>
      <c r="D534" s="7" t="str">
        <f t="shared" si="73"/>
        <v/>
      </c>
      <c r="E534" s="7" t="str">
        <f t="shared" si="73"/>
        <v/>
      </c>
      <c r="F534" s="7" t="str">
        <f t="shared" si="73"/>
        <v/>
      </c>
      <c r="G534" s="7">
        <f t="shared" si="73"/>
        <v>71239</v>
      </c>
      <c r="H534" s="7">
        <f t="shared" si="73"/>
        <v>87197</v>
      </c>
      <c r="I534" s="7">
        <f t="shared" si="73"/>
        <v>109713</v>
      </c>
      <c r="J534" s="7">
        <f t="shared" si="73"/>
        <v>121853</v>
      </c>
      <c r="K534" s="7">
        <f t="shared" si="73"/>
        <v>129068</v>
      </c>
      <c r="L534" s="7">
        <f t="shared" si="73"/>
        <v>140834</v>
      </c>
      <c r="M534" s="7">
        <f t="shared" si="73"/>
        <v>166541</v>
      </c>
      <c r="N534" s="7">
        <f t="shared" si="73"/>
        <v>171149</v>
      </c>
      <c r="O534" s="7">
        <f t="shared" si="73"/>
        <v>338473</v>
      </c>
      <c r="P534" s="6"/>
      <c r="Q534" s="9" t="s">
        <v>14</v>
      </c>
    </row>
    <row r="535" spans="1:17">
      <c r="B535" s="18" t="str">
        <f t="shared" si="73"/>
        <v/>
      </c>
      <c r="C535" s="18" t="str">
        <f t="shared" si="73"/>
        <v/>
      </c>
      <c r="D535" s="18" t="str">
        <f t="shared" si="73"/>
        <v/>
      </c>
      <c r="E535" s="18" t="str">
        <f t="shared" si="73"/>
        <v/>
      </c>
      <c r="F535" s="18">
        <f t="shared" si="73"/>
        <v>59284.04</v>
      </c>
      <c r="G535" s="18">
        <f t="shared" si="73"/>
        <v>77985</v>
      </c>
      <c r="H535" s="18">
        <f t="shared" si="73"/>
        <v>98296.62</v>
      </c>
      <c r="I535" s="18">
        <f t="shared" si="73"/>
        <v>121747.52</v>
      </c>
      <c r="J535" s="18">
        <f t="shared" si="73"/>
        <v>139587.87</v>
      </c>
      <c r="K535" s="18">
        <f t="shared" si="73"/>
        <v>172998.62</v>
      </c>
      <c r="L535" s="18">
        <f t="shared" si="73"/>
        <v>184042.95</v>
      </c>
      <c r="M535" s="18">
        <f t="shared" si="73"/>
        <v>186507.13</v>
      </c>
      <c r="N535" s="18">
        <f t="shared" si="73"/>
        <v>206848</v>
      </c>
      <c r="O535" s="18">
        <f t="shared" si="73"/>
        <v>117312.68</v>
      </c>
      <c r="P535" s="6"/>
      <c r="Q535" s="9" t="s">
        <v>19</v>
      </c>
    </row>
    <row r="536" spans="1:17">
      <c r="B536" s="25">
        <f t="shared" ref="B536:M536" si="74">SUM(B532:B535)</f>
        <v>0</v>
      </c>
      <c r="C536" s="25">
        <f t="shared" si="74"/>
        <v>0</v>
      </c>
      <c r="D536" s="25">
        <f t="shared" si="74"/>
        <v>0</v>
      </c>
      <c r="E536" s="25">
        <f t="shared" si="74"/>
        <v>0</v>
      </c>
      <c r="F536" s="25">
        <f t="shared" si="74"/>
        <v>59284.04</v>
      </c>
      <c r="G536" s="25">
        <f t="shared" si="74"/>
        <v>287247</v>
      </c>
      <c r="H536" s="25">
        <f t="shared" si="74"/>
        <v>359325.62</v>
      </c>
      <c r="I536" s="25">
        <f t="shared" si="74"/>
        <v>425893.52</v>
      </c>
      <c r="J536" s="25">
        <f t="shared" si="74"/>
        <v>493824.87</v>
      </c>
      <c r="K536" s="25">
        <f t="shared" si="74"/>
        <v>550849.62</v>
      </c>
      <c r="L536" s="25">
        <f t="shared" si="74"/>
        <v>570065.94999999995</v>
      </c>
      <c r="M536" s="25">
        <f t="shared" si="74"/>
        <v>672375.13</v>
      </c>
      <c r="N536" s="25">
        <f>IF(N533="",N532*4,IF(N534="",(N533+N532)*2,IF(N535="",((N534+N533+N532)/3)*4,SUM(N532:N535))))</f>
        <v>673203</v>
      </c>
      <c r="O536" s="25">
        <f>IF(O533="",O532*4,IF(O534="",(O533+O532)*2,IF(O535="",((O534+O533+O532)/3)*4,SUM(O532:O535))))</f>
        <v>821270.67999999993</v>
      </c>
      <c r="P536" s="6"/>
      <c r="Q536" s="9" t="s">
        <v>15</v>
      </c>
    </row>
    <row r="537" spans="1:17">
      <c r="B537" s="21" t="e">
        <f t="shared" ref="B537:O537" si="75">+B536/(B$465+B$472)</f>
        <v>#DIV/0!</v>
      </c>
      <c r="C537" s="10" t="e">
        <f t="shared" si="75"/>
        <v>#DIV/0!</v>
      </c>
      <c r="D537" s="10" t="e">
        <f t="shared" si="75"/>
        <v>#DIV/0!</v>
      </c>
      <c r="E537" s="10" t="e">
        <f t="shared" si="75"/>
        <v>#DIV/0!</v>
      </c>
      <c r="F537" s="10">
        <f t="shared" si="75"/>
        <v>0.1265133593420644</v>
      </c>
      <c r="G537" s="10">
        <f t="shared" si="75"/>
        <v>0.12856937604372792</v>
      </c>
      <c r="H537" s="10">
        <f t="shared" si="75"/>
        <v>0.13333359357443059</v>
      </c>
      <c r="I537" s="10">
        <f t="shared" si="75"/>
        <v>0.13429264960906498</v>
      </c>
      <c r="J537" s="10">
        <f t="shared" si="75"/>
        <v>0.13511252278924021</v>
      </c>
      <c r="K537" s="10">
        <f t="shared" si="75"/>
        <v>0.1414624507908202</v>
      </c>
      <c r="L537" s="10">
        <f t="shared" si="75"/>
        <v>0.12876004615346487</v>
      </c>
      <c r="M537" s="10">
        <f t="shared" si="75"/>
        <v>0.129609344490065</v>
      </c>
      <c r="N537" s="10">
        <f t="shared" si="75"/>
        <v>0.12325880773817251</v>
      </c>
      <c r="O537" s="10">
        <f t="shared" si="75"/>
        <v>6.8442335520399994E-2</v>
      </c>
      <c r="P537" s="6"/>
      <c r="Q537" s="11" t="s">
        <v>390</v>
      </c>
    </row>
    <row r="538" spans="1:17" s="87" customFormat="1">
      <c r="A538" s="86"/>
      <c r="B538" s="19"/>
      <c r="C538" s="10" t="e">
        <f t="shared" ref="C538:M538" si="76">C536/B536-1</f>
        <v>#DIV/0!</v>
      </c>
      <c r="D538" s="10" t="e">
        <f t="shared" si="76"/>
        <v>#DIV/0!</v>
      </c>
      <c r="E538" s="10" t="e">
        <f t="shared" si="76"/>
        <v>#DIV/0!</v>
      </c>
      <c r="F538" s="10" t="e">
        <f t="shared" si="76"/>
        <v>#DIV/0!</v>
      </c>
      <c r="G538" s="10">
        <f t="shared" si="76"/>
        <v>3.8452669554908878</v>
      </c>
      <c r="H538" s="10">
        <f t="shared" si="76"/>
        <v>0.25092906105198653</v>
      </c>
      <c r="I538" s="10">
        <f t="shared" si="76"/>
        <v>0.18525787278958861</v>
      </c>
      <c r="J538" s="10">
        <f t="shared" si="76"/>
        <v>0.15950313120518955</v>
      </c>
      <c r="K538" s="10">
        <f t="shared" si="76"/>
        <v>0.11547565435495377</v>
      </c>
      <c r="L538" s="10">
        <f t="shared" si="76"/>
        <v>3.4884892904164966E-2</v>
      </c>
      <c r="M538" s="10">
        <f t="shared" si="76"/>
        <v>0.1794690245926811</v>
      </c>
      <c r="N538" s="10">
        <f>N536/M536-1</f>
        <v>1.2312620783578865E-3</v>
      </c>
      <c r="O538" s="10">
        <f>O536/N536-1</f>
        <v>0.21994506857515472</v>
      </c>
      <c r="P538" s="17"/>
      <c r="Q538" s="14" t="s">
        <v>20</v>
      </c>
    </row>
    <row r="539" spans="1:17">
      <c r="B539" s="217" t="s">
        <v>7</v>
      </c>
      <c r="C539" s="217"/>
      <c r="D539" s="217"/>
      <c r="E539" s="217"/>
      <c r="F539" s="217"/>
      <c r="G539" s="217"/>
      <c r="H539" s="217"/>
      <c r="I539" s="217"/>
      <c r="J539" s="217"/>
      <c r="K539" s="217"/>
      <c r="L539" s="217"/>
      <c r="M539" s="217"/>
      <c r="N539" s="217"/>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c r="B541" s="7" t="str">
        <f t="shared" si="77"/>
        <v/>
      </c>
      <c r="C541" s="7" t="str">
        <f t="shared" si="77"/>
        <v/>
      </c>
      <c r="D541" s="7" t="str">
        <f t="shared" si="77"/>
        <v/>
      </c>
      <c r="E541" s="7" t="str">
        <f t="shared" si="77"/>
        <v/>
      </c>
      <c r="F541" s="7" t="str">
        <f t="shared" si="77"/>
        <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c r="B542" s="7" t="str">
        <f t="shared" si="77"/>
        <v/>
      </c>
      <c r="C542" s="7" t="str">
        <f t="shared" si="77"/>
        <v/>
      </c>
      <c r="D542" s="7" t="str">
        <f t="shared" si="77"/>
        <v/>
      </c>
      <c r="E542" s="7" t="str">
        <f t="shared" si="77"/>
        <v/>
      </c>
      <c r="F542" s="7" t="str">
        <f t="shared" si="77"/>
        <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c r="B543" s="18" t="str">
        <f t="shared" si="77"/>
        <v/>
      </c>
      <c r="C543" s="18" t="str">
        <f t="shared" si="77"/>
        <v/>
      </c>
      <c r="D543" s="18" t="str">
        <f t="shared" si="77"/>
        <v/>
      </c>
      <c r="E543" s="18" t="str">
        <f t="shared" si="77"/>
        <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c r="B545" s="21" t="e">
        <f t="shared" ref="B545:O545" si="79">+B544/(B$465+B$472)</f>
        <v>#DIV/0!</v>
      </c>
      <c r="C545" s="22" t="e">
        <f t="shared" si="79"/>
        <v>#DIV/0!</v>
      </c>
      <c r="D545" s="22" t="e">
        <f t="shared" si="79"/>
        <v>#DIV/0!</v>
      </c>
      <c r="E545" s="22" t="e">
        <f t="shared" si="79"/>
        <v>#DIV/0!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390</v>
      </c>
    </row>
    <row r="546" spans="1:17">
      <c r="B546" s="226" t="s">
        <v>25</v>
      </c>
      <c r="C546" s="226"/>
      <c r="D546" s="226"/>
      <c r="E546" s="226"/>
      <c r="F546" s="226"/>
      <c r="G546" s="226"/>
      <c r="H546" s="226"/>
      <c r="I546" s="226"/>
      <c r="J546" s="226"/>
      <c r="K546" s="226"/>
      <c r="L546" s="226"/>
      <c r="M546" s="226"/>
      <c r="N546" s="226"/>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f t="shared" si="80"/>
        <v>113715</v>
      </c>
      <c r="H547" s="16">
        <f t="shared" si="80"/>
        <v>147223</v>
      </c>
      <c r="I547" s="16">
        <f t="shared" si="80"/>
        <v>164405</v>
      </c>
      <c r="J547" s="16">
        <f t="shared" si="80"/>
        <v>193608</v>
      </c>
      <c r="K547" s="16">
        <f t="shared" si="80"/>
        <v>190852</v>
      </c>
      <c r="L547" s="16">
        <f t="shared" si="80"/>
        <v>242767</v>
      </c>
      <c r="M547" s="16">
        <f t="shared" si="80"/>
        <v>224322</v>
      </c>
      <c r="N547" s="16">
        <f t="shared" si="80"/>
        <v>236468</v>
      </c>
      <c r="O547" s="16">
        <f t="shared" si="80"/>
        <v>317714</v>
      </c>
      <c r="P547" s="6"/>
      <c r="Q547" s="9" t="s">
        <v>12</v>
      </c>
    </row>
    <row r="548" spans="1:17">
      <c r="B548" s="7" t="str">
        <f t="shared" si="80"/>
        <v/>
      </c>
      <c r="C548" s="7" t="str">
        <f t="shared" si="80"/>
        <v/>
      </c>
      <c r="D548" s="7" t="str">
        <f t="shared" si="80"/>
        <v/>
      </c>
      <c r="E548" s="7" t="str">
        <f t="shared" si="80"/>
        <v/>
      </c>
      <c r="F548" s="7" t="str">
        <f t="shared" si="80"/>
        <v/>
      </c>
      <c r="G548" s="7">
        <f t="shared" si="80"/>
        <v>109568</v>
      </c>
      <c r="H548" s="7">
        <f t="shared" si="80"/>
        <v>142582</v>
      </c>
      <c r="I548" s="7">
        <f t="shared" si="80"/>
        <v>174833</v>
      </c>
      <c r="J548" s="7">
        <f t="shared" si="80"/>
        <v>143315</v>
      </c>
      <c r="K548" s="7">
        <f t="shared" si="80"/>
        <v>148660</v>
      </c>
      <c r="L548" s="7">
        <f t="shared" si="80"/>
        <v>215021</v>
      </c>
      <c r="M548" s="7">
        <f t="shared" si="80"/>
        <v>154747</v>
      </c>
      <c r="N548" s="7">
        <f t="shared" si="80"/>
        <v>194949</v>
      </c>
      <c r="O548" s="7">
        <f t="shared" si="80"/>
        <v>723129</v>
      </c>
      <c r="P548" s="6"/>
      <c r="Q548" s="9" t="s">
        <v>13</v>
      </c>
    </row>
    <row r="549" spans="1:17">
      <c r="B549" s="7" t="str">
        <f t="shared" si="80"/>
        <v/>
      </c>
      <c r="C549" s="7" t="str">
        <f t="shared" si="80"/>
        <v/>
      </c>
      <c r="D549" s="7" t="str">
        <f t="shared" si="80"/>
        <v/>
      </c>
      <c r="E549" s="7" t="str">
        <f t="shared" si="80"/>
        <v/>
      </c>
      <c r="F549" s="7" t="str">
        <f t="shared" si="80"/>
        <v/>
      </c>
      <c r="G549" s="7">
        <f t="shared" si="80"/>
        <v>152522</v>
      </c>
      <c r="H549" s="7">
        <f t="shared" si="80"/>
        <v>155793</v>
      </c>
      <c r="I549" s="7">
        <f t="shared" si="80"/>
        <v>149827</v>
      </c>
      <c r="J549" s="7">
        <f t="shared" si="80"/>
        <v>203790</v>
      </c>
      <c r="K549" s="7">
        <f t="shared" si="80"/>
        <v>209760</v>
      </c>
      <c r="L549" s="7">
        <f t="shared" si="80"/>
        <v>188511</v>
      </c>
      <c r="M549" s="7">
        <f t="shared" si="80"/>
        <v>336184</v>
      </c>
      <c r="N549" s="7">
        <f t="shared" si="80"/>
        <v>355865</v>
      </c>
      <c r="O549" s="7">
        <f t="shared" si="80"/>
        <v>1960661</v>
      </c>
      <c r="P549" s="6"/>
      <c r="Q549" s="9" t="s">
        <v>14</v>
      </c>
    </row>
    <row r="550" spans="1:17">
      <c r="B550" s="18" t="str">
        <f t="shared" si="80"/>
        <v/>
      </c>
      <c r="C550" s="18" t="str">
        <f t="shared" si="80"/>
        <v/>
      </c>
      <c r="D550" s="18" t="str">
        <f t="shared" si="80"/>
        <v/>
      </c>
      <c r="E550" s="18" t="str">
        <f t="shared" si="80"/>
        <v/>
      </c>
      <c r="F550" s="18">
        <f t="shared" si="80"/>
        <v>109858.20999999999</v>
      </c>
      <c r="G550" s="18">
        <f t="shared" si="80"/>
        <v>124690</v>
      </c>
      <c r="H550" s="18">
        <f t="shared" si="80"/>
        <v>133994.32999999996</v>
      </c>
      <c r="I550" s="18">
        <f t="shared" si="80"/>
        <v>174250.6100000001</v>
      </c>
      <c r="J550" s="18">
        <f t="shared" si="80"/>
        <v>151832.8000000001</v>
      </c>
      <c r="K550" s="18">
        <f t="shared" si="80"/>
        <v>160738.57999999996</v>
      </c>
      <c r="L550" s="18">
        <f t="shared" si="80"/>
        <v>138954.26</v>
      </c>
      <c r="M550" s="18">
        <f t="shared" si="80"/>
        <v>170698.70000000007</v>
      </c>
      <c r="N550" s="18">
        <f t="shared" si="80"/>
        <v>316678</v>
      </c>
      <c r="O550" s="18">
        <f t="shared" si="80"/>
        <v>2294194.2199999997</v>
      </c>
      <c r="P550" s="6"/>
      <c r="Q550" s="9" t="s">
        <v>19</v>
      </c>
    </row>
    <row r="551" spans="1:17">
      <c r="B551" s="25">
        <f t="shared" si="80"/>
        <v>0</v>
      </c>
      <c r="C551" s="18">
        <f t="shared" si="80"/>
        <v>0</v>
      </c>
      <c r="D551" s="18">
        <f t="shared" si="80"/>
        <v>0</v>
      </c>
      <c r="E551" s="18">
        <f t="shared" si="80"/>
        <v>0</v>
      </c>
      <c r="F551" s="18">
        <f t="shared" si="80"/>
        <v>109858.20999999999</v>
      </c>
      <c r="G551" s="18">
        <f t="shared" si="80"/>
        <v>500495</v>
      </c>
      <c r="H551" s="18">
        <f t="shared" si="80"/>
        <v>579592.32999999996</v>
      </c>
      <c r="I551" s="18">
        <f t="shared" si="80"/>
        <v>663315.6100000001</v>
      </c>
      <c r="J551" s="18">
        <f t="shared" si="80"/>
        <v>692545.79999999993</v>
      </c>
      <c r="K551" s="18">
        <f t="shared" si="80"/>
        <v>710010.58000000019</v>
      </c>
      <c r="L551" s="18">
        <f t="shared" si="80"/>
        <v>785253.25999999978</v>
      </c>
      <c r="M551" s="18">
        <f t="shared" si="80"/>
        <v>885951.6999999996</v>
      </c>
      <c r="N551" s="18">
        <f t="shared" si="80"/>
        <v>1103960</v>
      </c>
      <c r="O551" s="18">
        <f t="shared" si="80"/>
        <v>5295698.2200000016</v>
      </c>
      <c r="P551" s="6"/>
      <c r="Q551" s="9" t="s">
        <v>15</v>
      </c>
    </row>
    <row r="552" spans="1:17">
      <c r="B552" s="10" t="e">
        <f t="shared" ref="B552:O552" si="81">+B551/(B$465+B$472)</f>
        <v>#DIV/0!</v>
      </c>
      <c r="C552" s="10" t="e">
        <f t="shared" si="81"/>
        <v>#DIV/0!</v>
      </c>
      <c r="D552" s="10" t="e">
        <f t="shared" si="81"/>
        <v>#DIV/0!</v>
      </c>
      <c r="E552" s="10" t="e">
        <f t="shared" si="81"/>
        <v>#DIV/0!</v>
      </c>
      <c r="F552" s="10">
        <f t="shared" si="81"/>
        <v>0.23443967716110392</v>
      </c>
      <c r="G552" s="10">
        <f t="shared" si="81"/>
        <v>0.22401741310790227</v>
      </c>
      <c r="H552" s="10">
        <f t="shared" si="81"/>
        <v>0.21506712537524392</v>
      </c>
      <c r="I552" s="10">
        <f t="shared" si="81"/>
        <v>0.20915653000297635</v>
      </c>
      <c r="J552" s="10">
        <f t="shared" si="81"/>
        <v>0.18948338949614379</v>
      </c>
      <c r="K552" s="10">
        <f t="shared" si="81"/>
        <v>0.18233621861119145</v>
      </c>
      <c r="L552" s="10">
        <f t="shared" si="81"/>
        <v>0.17736412076490224</v>
      </c>
      <c r="M552" s="10">
        <f t="shared" si="81"/>
        <v>0.17077909929068713</v>
      </c>
      <c r="N552" s="10">
        <f t="shared" si="81"/>
        <v>0.20212743168202299</v>
      </c>
      <c r="O552" s="10">
        <f t="shared" si="81"/>
        <v>0.44132825293120792</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f t="shared" si="82"/>
        <v>3.5558270064658801</v>
      </c>
      <c r="H553" s="10">
        <f t="shared" si="82"/>
        <v>0.15803820217984188</v>
      </c>
      <c r="I553" s="10">
        <f t="shared" si="82"/>
        <v>0.14445201509136618</v>
      </c>
      <c r="J553" s="10">
        <f t="shared" si="82"/>
        <v>4.4066790467964134E-2</v>
      </c>
      <c r="K553" s="10">
        <f t="shared" si="82"/>
        <v>2.5218231054177531E-2</v>
      </c>
      <c r="L553" s="10">
        <f t="shared" si="82"/>
        <v>0.10597402647154852</v>
      </c>
      <c r="M553" s="10">
        <f t="shared" si="82"/>
        <v>0.12823689518971215</v>
      </c>
      <c r="N553" s="10">
        <f>N551/M551-1</f>
        <v>0.24607244390410954</v>
      </c>
      <c r="O553" s="10">
        <f>O551/N551-1</f>
        <v>3.7970019022428367</v>
      </c>
      <c r="P553" s="17"/>
      <c r="Q553" s="14" t="s">
        <v>20</v>
      </c>
    </row>
    <row r="554" spans="1:17">
      <c r="B554" s="226" t="s">
        <v>27</v>
      </c>
      <c r="C554" s="226"/>
      <c r="D554" s="226"/>
      <c r="E554" s="226"/>
      <c r="F554" s="226"/>
      <c r="G554" s="226"/>
      <c r="H554" s="226"/>
      <c r="I554" s="226"/>
      <c r="J554" s="226"/>
      <c r="K554" s="226"/>
      <c r="L554" s="226"/>
      <c r="M554" s="226"/>
      <c r="N554" s="226"/>
      <c r="O554" s="120"/>
      <c r="P554" s="6"/>
      <c r="Q554" s="11"/>
    </row>
    <row r="555" spans="1:17">
      <c r="B555" s="16" t="str">
        <f t="shared" ref="B555:O555" si="83">IFERROR(B547+B593,"")</f>
        <v/>
      </c>
      <c r="C555" s="16" t="str">
        <f t="shared" si="83"/>
        <v/>
      </c>
      <c r="D555" s="16" t="str">
        <f t="shared" si="83"/>
        <v/>
      </c>
      <c r="E555" s="16" t="str">
        <f t="shared" si="83"/>
        <v/>
      </c>
      <c r="F555" s="16" t="str">
        <f t="shared" si="83"/>
        <v/>
      </c>
      <c r="G555" s="16">
        <f t="shared" si="83"/>
        <v>140269</v>
      </c>
      <c r="H555" s="16">
        <f t="shared" si="83"/>
        <v>178421</v>
      </c>
      <c r="I555" s="16">
        <f t="shared" si="83"/>
        <v>203204</v>
      </c>
      <c r="J555" s="16">
        <f t="shared" si="83"/>
        <v>240091</v>
      </c>
      <c r="K555" s="16">
        <f t="shared" si="83"/>
        <v>252259</v>
      </c>
      <c r="L555" s="16">
        <f t="shared" si="83"/>
        <v>307610</v>
      </c>
      <c r="M555" s="16">
        <f t="shared" si="83"/>
        <v>302235</v>
      </c>
      <c r="N555" s="16">
        <f t="shared" si="83"/>
        <v>323957</v>
      </c>
      <c r="O555" s="16">
        <f t="shared" si="83"/>
        <v>404240</v>
      </c>
      <c r="P555" s="6"/>
      <c r="Q555" s="9" t="s">
        <v>12</v>
      </c>
    </row>
    <row r="556" spans="1:17">
      <c r="B556" s="7" t="str">
        <f t="shared" ref="B556:O558" si="84">IFERROR(B548+B594-B593,"")</f>
        <v/>
      </c>
      <c r="C556" s="7" t="str">
        <f t="shared" si="84"/>
        <v/>
      </c>
      <c r="D556" s="7" t="str">
        <f t="shared" si="84"/>
        <v/>
      </c>
      <c r="E556" s="7" t="str">
        <f t="shared" si="84"/>
        <v/>
      </c>
      <c r="F556" s="7" t="str">
        <f t="shared" si="84"/>
        <v/>
      </c>
      <c r="G556" s="7">
        <f t="shared" si="84"/>
        <v>136137</v>
      </c>
      <c r="H556" s="7">
        <f t="shared" si="84"/>
        <v>175522</v>
      </c>
      <c r="I556" s="7">
        <f t="shared" si="84"/>
        <v>213945</v>
      </c>
      <c r="J556" s="7">
        <f t="shared" si="84"/>
        <v>195288</v>
      </c>
      <c r="K556" s="7">
        <f t="shared" si="84"/>
        <v>210757</v>
      </c>
      <c r="L556" s="7">
        <f t="shared" si="84"/>
        <v>280436</v>
      </c>
      <c r="M556" s="7">
        <f t="shared" si="84"/>
        <v>234094</v>
      </c>
      <c r="N556" s="7">
        <f t="shared" si="84"/>
        <v>284107</v>
      </c>
      <c r="O556" s="7">
        <f t="shared" si="84"/>
        <v>808705</v>
      </c>
      <c r="P556" s="6"/>
      <c r="Q556" s="9" t="s">
        <v>13</v>
      </c>
    </row>
    <row r="557" spans="1:17">
      <c r="B557" s="7" t="str">
        <f t="shared" si="84"/>
        <v/>
      </c>
      <c r="C557" s="7" t="str">
        <f t="shared" si="84"/>
        <v/>
      </c>
      <c r="D557" s="7" t="str">
        <f t="shared" si="84"/>
        <v/>
      </c>
      <c r="E557" s="7" t="str">
        <f t="shared" si="84"/>
        <v/>
      </c>
      <c r="F557" s="7" t="str">
        <f t="shared" si="84"/>
        <v/>
      </c>
      <c r="G557" s="7">
        <f t="shared" si="84"/>
        <v>180827</v>
      </c>
      <c r="H557" s="7">
        <f t="shared" si="84"/>
        <v>191371</v>
      </c>
      <c r="I557" s="7">
        <f t="shared" si="84"/>
        <v>191110</v>
      </c>
      <c r="J557" s="7">
        <f t="shared" si="84"/>
        <v>258773</v>
      </c>
      <c r="K557" s="7">
        <f t="shared" si="84"/>
        <v>275392</v>
      </c>
      <c r="L557" s="7">
        <f t="shared" si="84"/>
        <v>259196</v>
      </c>
      <c r="M557" s="7">
        <f t="shared" si="84"/>
        <v>417654</v>
      </c>
      <c r="N557" s="7">
        <f t="shared" si="84"/>
        <v>444804</v>
      </c>
      <c r="O557" s="7">
        <f t="shared" si="84"/>
        <v>2048022</v>
      </c>
      <c r="P557" s="6"/>
      <c r="Q557" s="9" t="s">
        <v>14</v>
      </c>
    </row>
    <row r="558" spans="1:17">
      <c r="B558" s="18" t="str">
        <f t="shared" si="84"/>
        <v/>
      </c>
      <c r="C558" s="18" t="str">
        <f t="shared" si="84"/>
        <v/>
      </c>
      <c r="D558" s="18" t="str">
        <f t="shared" si="84"/>
        <v/>
      </c>
      <c r="E558" s="18" t="str">
        <f t="shared" si="84"/>
        <v/>
      </c>
      <c r="F558" s="18" t="str">
        <f t="shared" si="84"/>
        <v/>
      </c>
      <c r="G558" s="18">
        <f t="shared" si="84"/>
        <v>154123</v>
      </c>
      <c r="H558" s="18">
        <f t="shared" si="84"/>
        <v>170204.56999999995</v>
      </c>
      <c r="I558" s="18">
        <f t="shared" si="84"/>
        <v>219485.52000000014</v>
      </c>
      <c r="J558" s="18">
        <f t="shared" si="84"/>
        <v>211571.7300000001</v>
      </c>
      <c r="K558" s="18">
        <f t="shared" si="84"/>
        <v>226907.44999999995</v>
      </c>
      <c r="L558" s="18">
        <f t="shared" si="84"/>
        <v>214098.72000000003</v>
      </c>
      <c r="M558" s="18">
        <f t="shared" si="84"/>
        <v>261766.63000000006</v>
      </c>
      <c r="N558" s="18">
        <f t="shared" si="84"/>
        <v>404626</v>
      </c>
      <c r="O558" s="18">
        <f t="shared" si="84"/>
        <v>2385786.0999999996</v>
      </c>
      <c r="P558" s="6"/>
      <c r="Q558" s="9" t="s">
        <v>19</v>
      </c>
    </row>
    <row r="559" spans="1:17">
      <c r="B559" s="25" t="str">
        <f t="shared" ref="B559:O559" si="85">IFERROR(B551+B596,"")</f>
        <v/>
      </c>
      <c r="C559" s="18" t="str">
        <f t="shared" si="85"/>
        <v/>
      </c>
      <c r="D559" s="18" t="str">
        <f t="shared" si="85"/>
        <v/>
      </c>
      <c r="E559" s="18" t="str">
        <f t="shared" si="85"/>
        <v/>
      </c>
      <c r="F559" s="18">
        <f t="shared" si="85"/>
        <v>211638.77</v>
      </c>
      <c r="G559" s="18">
        <f t="shared" si="85"/>
        <v>611356</v>
      </c>
      <c r="H559" s="18">
        <f t="shared" si="85"/>
        <v>715518.57</v>
      </c>
      <c r="I559" s="18">
        <f t="shared" si="85"/>
        <v>827744.52000000014</v>
      </c>
      <c r="J559" s="18">
        <f t="shared" si="85"/>
        <v>905723.73</v>
      </c>
      <c r="K559" s="18">
        <f t="shared" si="85"/>
        <v>965315.45000000019</v>
      </c>
      <c r="L559" s="18">
        <f t="shared" si="85"/>
        <v>1061340.7199999997</v>
      </c>
      <c r="M559" s="18">
        <f t="shared" si="85"/>
        <v>1215749.6299999997</v>
      </c>
      <c r="N559" s="18">
        <f t="shared" si="85"/>
        <v>1457494</v>
      </c>
      <c r="O559" s="18">
        <f t="shared" si="85"/>
        <v>5646753.1000000015</v>
      </c>
      <c r="P559" s="6"/>
      <c r="Q559" s="9" t="s">
        <v>15</v>
      </c>
    </row>
    <row r="560" spans="1:17">
      <c r="B560" s="10" t="e">
        <f t="shared" ref="B560:O560" si="86">+B559/(B$465+B$472)</f>
        <v>#VALUE!</v>
      </c>
      <c r="C560" s="10" t="e">
        <f t="shared" si="86"/>
        <v>#VALUE!</v>
      </c>
      <c r="D560" s="10" t="e">
        <f t="shared" si="86"/>
        <v>#VALUE!</v>
      </c>
      <c r="E560" s="10" t="e">
        <f t="shared" si="86"/>
        <v>#VALUE!</v>
      </c>
      <c r="F560" s="10">
        <f t="shared" si="86"/>
        <v>0.45164148326805187</v>
      </c>
      <c r="G560" s="10">
        <f t="shared" si="86"/>
        <v>0.2736378777170495</v>
      </c>
      <c r="H560" s="10">
        <f t="shared" si="86"/>
        <v>0.26550475918565941</v>
      </c>
      <c r="I560" s="10">
        <f t="shared" si="86"/>
        <v>0.26100421718128908</v>
      </c>
      <c r="J560" s="10">
        <f t="shared" si="86"/>
        <v>0.24780975107709871</v>
      </c>
      <c r="K560" s="10">
        <f t="shared" si="86"/>
        <v>0.24790048751098981</v>
      </c>
      <c r="L560" s="10">
        <f t="shared" si="86"/>
        <v>0.23972363213721432</v>
      </c>
      <c r="M560" s="10">
        <f t="shared" si="86"/>
        <v>0.23435208349889297</v>
      </c>
      <c r="N560" s="10">
        <f t="shared" si="86"/>
        <v>0.26685705905282658</v>
      </c>
      <c r="O560" s="10">
        <f t="shared" si="86"/>
        <v>0.47058415657923997</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f t="shared" si="87"/>
        <v>1.8886767769440356</v>
      </c>
      <c r="H561" s="10">
        <f t="shared" si="87"/>
        <v>0.17037956607933835</v>
      </c>
      <c r="I561" s="10">
        <f t="shared" si="87"/>
        <v>0.15684561478257675</v>
      </c>
      <c r="J561" s="10">
        <f t="shared" si="87"/>
        <v>9.4206857449204096E-2</v>
      </c>
      <c r="K561" s="10">
        <f t="shared" si="87"/>
        <v>6.5794588378511598E-2</v>
      </c>
      <c r="L561" s="10">
        <f t="shared" si="87"/>
        <v>9.947553413757082E-2</v>
      </c>
      <c r="M561" s="10">
        <f t="shared" si="87"/>
        <v>0.14548476949042333</v>
      </c>
      <c r="N561" s="10">
        <f>N559/M559-1</f>
        <v>0.19884387709005558</v>
      </c>
      <c r="O561" s="10">
        <f>O559/N559-1</f>
        <v>2.8742890879825245</v>
      </c>
      <c r="P561" s="17"/>
      <c r="Q561" s="14" t="s">
        <v>20</v>
      </c>
    </row>
    <row r="562" spans="1:17">
      <c r="B562" s="217" t="s">
        <v>359</v>
      </c>
      <c r="C562" s="217"/>
      <c r="D562" s="217"/>
      <c r="E562" s="217"/>
      <c r="F562" s="217"/>
      <c r="G562" s="217"/>
      <c r="H562" s="217"/>
      <c r="I562" s="217"/>
      <c r="J562" s="217"/>
      <c r="K562" s="217"/>
      <c r="L562" s="217"/>
      <c r="M562" s="217"/>
      <c r="N562" s="217"/>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f t="shared" si="88"/>
        <v>592</v>
      </c>
      <c r="H563" s="16">
        <f t="shared" si="88"/>
        <v>352</v>
      </c>
      <c r="I563" s="16">
        <f t="shared" si="88"/>
        <v>156</v>
      </c>
      <c r="J563" s="16">
        <f t="shared" si="88"/>
        <v>583</v>
      </c>
      <c r="K563" s="16">
        <f t="shared" si="88"/>
        <v>3573</v>
      </c>
      <c r="L563" s="16">
        <f t="shared" si="88"/>
        <v>4618</v>
      </c>
      <c r="M563" s="16">
        <f t="shared" si="88"/>
        <v>9020</v>
      </c>
      <c r="N563" s="16">
        <f t="shared" si="88"/>
        <v>10051</v>
      </c>
      <c r="O563" s="16">
        <f t="shared" si="88"/>
        <v>5840</v>
      </c>
      <c r="P563" s="6"/>
      <c r="Q563" s="9" t="s">
        <v>12</v>
      </c>
    </row>
    <row r="564" spans="1:17">
      <c r="B564" s="7" t="str">
        <f t="shared" si="88"/>
        <v/>
      </c>
      <c r="C564" s="7" t="str">
        <f t="shared" si="88"/>
        <v/>
      </c>
      <c r="D564" s="7" t="str">
        <f t="shared" si="88"/>
        <v/>
      </c>
      <c r="E564" s="7" t="str">
        <f t="shared" si="88"/>
        <v/>
      </c>
      <c r="F564" s="7" t="str">
        <f t="shared" si="88"/>
        <v/>
      </c>
      <c r="G564" s="7">
        <f t="shared" si="88"/>
        <v>798</v>
      </c>
      <c r="H564" s="7">
        <f t="shared" si="88"/>
        <v>402</v>
      </c>
      <c r="I564" s="7">
        <f t="shared" si="88"/>
        <v>140</v>
      </c>
      <c r="J564" s="7">
        <f t="shared" si="88"/>
        <v>1492</v>
      </c>
      <c r="K564" s="7">
        <f t="shared" si="88"/>
        <v>3267</v>
      </c>
      <c r="L564" s="7">
        <f t="shared" si="88"/>
        <v>4592</v>
      </c>
      <c r="M564" s="7">
        <f t="shared" si="88"/>
        <v>10074</v>
      </c>
      <c r="N564" s="7">
        <f t="shared" si="88"/>
        <v>9540</v>
      </c>
      <c r="O564" s="7">
        <f t="shared" si="88"/>
        <v>5189</v>
      </c>
      <c r="P564" s="6"/>
      <c r="Q564" s="9" t="s">
        <v>13</v>
      </c>
    </row>
    <row r="565" spans="1:17">
      <c r="B565" s="7" t="str">
        <f t="shared" si="88"/>
        <v/>
      </c>
      <c r="C565" s="7" t="str">
        <f t="shared" si="88"/>
        <v/>
      </c>
      <c r="D565" s="7" t="str">
        <f t="shared" si="88"/>
        <v/>
      </c>
      <c r="E565" s="7" t="str">
        <f t="shared" si="88"/>
        <v/>
      </c>
      <c r="F565" s="7" t="str">
        <f t="shared" si="88"/>
        <v/>
      </c>
      <c r="G565" s="7">
        <f t="shared" si="88"/>
        <v>422</v>
      </c>
      <c r="H565" s="7">
        <f t="shared" si="88"/>
        <v>181</v>
      </c>
      <c r="I565" s="7">
        <f t="shared" si="88"/>
        <v>311</v>
      </c>
      <c r="J565" s="7">
        <f t="shared" si="88"/>
        <v>3435</v>
      </c>
      <c r="K565" s="7">
        <f t="shared" si="88"/>
        <v>4443</v>
      </c>
      <c r="L565" s="7">
        <f t="shared" si="88"/>
        <v>6787</v>
      </c>
      <c r="M565" s="7">
        <f t="shared" si="88"/>
        <v>11003</v>
      </c>
      <c r="N565" s="7">
        <f t="shared" si="88"/>
        <v>8562</v>
      </c>
      <c r="O565" s="7">
        <f t="shared" si="88"/>
        <v>5120</v>
      </c>
      <c r="P565" s="6"/>
      <c r="Q565" s="9" t="s">
        <v>14</v>
      </c>
    </row>
    <row r="566" spans="1:17">
      <c r="B566" s="18" t="str">
        <f t="shared" si="88"/>
        <v/>
      </c>
      <c r="C566" s="18" t="str">
        <f t="shared" si="88"/>
        <v/>
      </c>
      <c r="D566" s="18" t="str">
        <f t="shared" si="88"/>
        <v/>
      </c>
      <c r="E566" s="18" t="str">
        <f t="shared" si="88"/>
        <v/>
      </c>
      <c r="F566" s="18">
        <f t="shared" si="88"/>
        <v>378.68</v>
      </c>
      <c r="G566" s="18">
        <f t="shared" si="88"/>
        <v>90</v>
      </c>
      <c r="H566" s="18">
        <f t="shared" si="88"/>
        <v>234.93</v>
      </c>
      <c r="I566" s="18">
        <f t="shared" si="88"/>
        <v>202.89</v>
      </c>
      <c r="J566" s="18">
        <f t="shared" si="88"/>
        <v>4010.46</v>
      </c>
      <c r="K566" s="18">
        <f t="shared" si="88"/>
        <v>4587.2700000000004</v>
      </c>
      <c r="L566" s="18">
        <f t="shared" si="88"/>
        <v>7726.07</v>
      </c>
      <c r="M566" s="18">
        <f t="shared" si="88"/>
        <v>10350.65</v>
      </c>
      <c r="N566" s="18">
        <f t="shared" si="88"/>
        <v>7491</v>
      </c>
      <c r="O566" s="18">
        <f t="shared" si="88"/>
        <v>5230.97</v>
      </c>
      <c r="P566" s="6"/>
      <c r="Q566" s="9" t="s">
        <v>19</v>
      </c>
    </row>
    <row r="567" spans="1:17">
      <c r="B567" s="18">
        <f>SUM(B563:B566)</f>
        <v>0</v>
      </c>
      <c r="C567" s="18">
        <f t="shared" ref="C567:M567" si="89">SUM(C563:C566)</f>
        <v>0</v>
      </c>
      <c r="D567" s="18">
        <f t="shared" si="89"/>
        <v>0</v>
      </c>
      <c r="E567" s="18">
        <f t="shared" si="89"/>
        <v>0</v>
      </c>
      <c r="F567" s="18">
        <f t="shared" si="89"/>
        <v>378.68</v>
      </c>
      <c r="G567" s="18">
        <f t="shared" si="89"/>
        <v>1902</v>
      </c>
      <c r="H567" s="18">
        <f t="shared" si="89"/>
        <v>1169.93</v>
      </c>
      <c r="I567" s="18">
        <f t="shared" si="89"/>
        <v>809.89</v>
      </c>
      <c r="J567" s="18">
        <f t="shared" si="89"/>
        <v>9520.4599999999991</v>
      </c>
      <c r="K567" s="18">
        <f t="shared" si="89"/>
        <v>15870.27</v>
      </c>
      <c r="L567" s="18">
        <f t="shared" si="89"/>
        <v>23723.07</v>
      </c>
      <c r="M567" s="18">
        <f t="shared" si="89"/>
        <v>40447.65</v>
      </c>
      <c r="N567" s="18">
        <f>IF(N564="",N563*4,IF(N565="",(N564+N563)*2,IF(N566="",((N565+N564+N563)/3)*4,SUM(N563:N566))))</f>
        <v>35644</v>
      </c>
      <c r="O567" s="18">
        <f>IF(O564="",O563*4,IF(O565="",(O564+O563)*2,IF(O566="",((O565+O564+O563)/3)*4,SUM(O563:O566))))</f>
        <v>21379.97</v>
      </c>
      <c r="P567" s="6"/>
      <c r="Q567" s="9" t="s">
        <v>15</v>
      </c>
    </row>
    <row r="568" spans="1:17">
      <c r="B568" s="10" t="e">
        <f t="shared" ref="B568:O568" si="90">+B567/(B$465+B$472)</f>
        <v>#DIV/0!</v>
      </c>
      <c r="C568" s="10" t="e">
        <f t="shared" si="90"/>
        <v>#DIV/0!</v>
      </c>
      <c r="D568" s="10" t="e">
        <f t="shared" si="90"/>
        <v>#DIV/0!</v>
      </c>
      <c r="E568" s="10" t="e">
        <f t="shared" si="90"/>
        <v>#DIV/0!</v>
      </c>
      <c r="F568" s="10">
        <f t="shared" si="90"/>
        <v>8.0811089992606684E-4</v>
      </c>
      <c r="G568" s="10">
        <f t="shared" si="90"/>
        <v>8.513194332235689E-4</v>
      </c>
      <c r="H568" s="10">
        <f t="shared" si="90"/>
        <v>4.3412148326783269E-4</v>
      </c>
      <c r="I568" s="10">
        <f t="shared" si="90"/>
        <v>2.553743339224453E-4</v>
      </c>
      <c r="J568" s="10">
        <f t="shared" si="90"/>
        <v>2.6048371535318778E-3</v>
      </c>
      <c r="K568" s="10">
        <f t="shared" si="90"/>
        <v>4.075608310144664E-3</v>
      </c>
      <c r="L568" s="10">
        <f t="shared" si="90"/>
        <v>5.3582986110675057E-3</v>
      </c>
      <c r="M568" s="10">
        <f t="shared" si="90"/>
        <v>7.7968282417935023E-3</v>
      </c>
      <c r="N568" s="10">
        <f t="shared" si="90"/>
        <v>6.52616958483462E-3</v>
      </c>
      <c r="O568" s="10">
        <f t="shared" si="90"/>
        <v>1.7817451855898306E-3</v>
      </c>
      <c r="P568" s="6"/>
      <c r="Q568" s="11" t="s">
        <v>390</v>
      </c>
    </row>
    <row r="569" spans="1:17">
      <c r="B569" s="226" t="s">
        <v>29</v>
      </c>
      <c r="C569" s="226"/>
      <c r="D569" s="226"/>
      <c r="E569" s="226"/>
      <c r="F569" s="226"/>
      <c r="G569" s="226"/>
      <c r="H569" s="226"/>
      <c r="I569" s="226"/>
      <c r="J569" s="226"/>
      <c r="K569" s="226"/>
      <c r="L569" s="226"/>
      <c r="M569" s="226"/>
      <c r="N569" s="226"/>
      <c r="O569" s="120"/>
      <c r="P569" s="6"/>
      <c r="Q569" s="3"/>
    </row>
    <row r="570" spans="1:17">
      <c r="B570" s="16" t="str">
        <f t="shared" ref="B570:O573" si="91">IFERROR(B547-B563,"")</f>
        <v/>
      </c>
      <c r="C570" s="16" t="str">
        <f t="shared" si="91"/>
        <v/>
      </c>
      <c r="D570" s="16" t="str">
        <f t="shared" si="91"/>
        <v/>
      </c>
      <c r="E570" s="16" t="str">
        <f t="shared" si="91"/>
        <v/>
      </c>
      <c r="F570" s="16" t="str">
        <f t="shared" si="91"/>
        <v/>
      </c>
      <c r="G570" s="16">
        <f t="shared" si="91"/>
        <v>113123</v>
      </c>
      <c r="H570" s="16">
        <f t="shared" si="91"/>
        <v>146871</v>
      </c>
      <c r="I570" s="16">
        <f t="shared" si="91"/>
        <v>164249</v>
      </c>
      <c r="J570" s="16">
        <f t="shared" si="91"/>
        <v>193025</v>
      </c>
      <c r="K570" s="16">
        <f t="shared" si="91"/>
        <v>187279</v>
      </c>
      <c r="L570" s="16">
        <f t="shared" si="91"/>
        <v>238149</v>
      </c>
      <c r="M570" s="16">
        <f t="shared" si="91"/>
        <v>215302</v>
      </c>
      <c r="N570" s="16">
        <f t="shared" si="91"/>
        <v>226417</v>
      </c>
      <c r="O570" s="16">
        <f t="shared" si="91"/>
        <v>311874</v>
      </c>
      <c r="P570" s="6"/>
      <c r="Q570" s="9" t="s">
        <v>12</v>
      </c>
    </row>
    <row r="571" spans="1:17">
      <c r="B571" s="7" t="str">
        <f t="shared" si="91"/>
        <v/>
      </c>
      <c r="C571" s="7" t="str">
        <f t="shared" si="91"/>
        <v/>
      </c>
      <c r="D571" s="7" t="str">
        <f t="shared" si="91"/>
        <v/>
      </c>
      <c r="E571" s="7" t="str">
        <f t="shared" si="91"/>
        <v/>
      </c>
      <c r="F571" s="7" t="str">
        <f t="shared" si="91"/>
        <v/>
      </c>
      <c r="G571" s="7">
        <f t="shared" si="91"/>
        <v>108770</v>
      </c>
      <c r="H571" s="7">
        <f t="shared" si="91"/>
        <v>142180</v>
      </c>
      <c r="I571" s="7">
        <f t="shared" si="91"/>
        <v>174693</v>
      </c>
      <c r="J571" s="7">
        <f t="shared" si="91"/>
        <v>141823</v>
      </c>
      <c r="K571" s="7">
        <f t="shared" si="91"/>
        <v>145393</v>
      </c>
      <c r="L571" s="7">
        <f t="shared" si="91"/>
        <v>210429</v>
      </c>
      <c r="M571" s="7">
        <f t="shared" si="91"/>
        <v>144673</v>
      </c>
      <c r="N571" s="7">
        <f t="shared" si="91"/>
        <v>185409</v>
      </c>
      <c r="O571" s="7">
        <f t="shared" si="91"/>
        <v>717940</v>
      </c>
      <c r="P571" s="6"/>
      <c r="Q571" s="9" t="s">
        <v>13</v>
      </c>
    </row>
    <row r="572" spans="1:17">
      <c r="B572" s="7" t="str">
        <f t="shared" si="91"/>
        <v/>
      </c>
      <c r="C572" s="7" t="str">
        <f t="shared" si="91"/>
        <v/>
      </c>
      <c r="D572" s="7" t="str">
        <f t="shared" si="91"/>
        <v/>
      </c>
      <c r="E572" s="7" t="str">
        <f t="shared" si="91"/>
        <v/>
      </c>
      <c r="F572" s="7" t="str">
        <f t="shared" si="91"/>
        <v/>
      </c>
      <c r="G572" s="7">
        <f t="shared" si="91"/>
        <v>152100</v>
      </c>
      <c r="H572" s="7">
        <f t="shared" si="91"/>
        <v>155612</v>
      </c>
      <c r="I572" s="7">
        <f t="shared" si="91"/>
        <v>149516</v>
      </c>
      <c r="J572" s="7">
        <f t="shared" si="91"/>
        <v>200355</v>
      </c>
      <c r="K572" s="7">
        <f t="shared" si="91"/>
        <v>205317</v>
      </c>
      <c r="L572" s="7">
        <f t="shared" si="91"/>
        <v>181724</v>
      </c>
      <c r="M572" s="7">
        <f t="shared" si="91"/>
        <v>325181</v>
      </c>
      <c r="N572" s="7">
        <f t="shared" si="91"/>
        <v>347303</v>
      </c>
      <c r="O572" s="7">
        <f t="shared" si="91"/>
        <v>1955541</v>
      </c>
      <c r="P572" s="6"/>
      <c r="Q572" s="9" t="s">
        <v>14</v>
      </c>
    </row>
    <row r="573" spans="1:17">
      <c r="B573" s="7" t="str">
        <f t="shared" si="91"/>
        <v/>
      </c>
      <c r="C573" s="18" t="str">
        <f t="shared" si="91"/>
        <v/>
      </c>
      <c r="D573" s="18" t="str">
        <f t="shared" si="91"/>
        <v/>
      </c>
      <c r="E573" s="18" t="str">
        <f t="shared" si="91"/>
        <v/>
      </c>
      <c r="F573" s="18">
        <f t="shared" si="91"/>
        <v>109479.53</v>
      </c>
      <c r="G573" s="18">
        <f t="shared" si="91"/>
        <v>124600</v>
      </c>
      <c r="H573" s="18">
        <f t="shared" si="91"/>
        <v>133759.39999999997</v>
      </c>
      <c r="I573" s="18">
        <f t="shared" si="91"/>
        <v>174047.72000000009</v>
      </c>
      <c r="J573" s="18">
        <f t="shared" si="91"/>
        <v>147822.34000000011</v>
      </c>
      <c r="K573" s="18">
        <f t="shared" si="91"/>
        <v>156151.30999999997</v>
      </c>
      <c r="L573" s="18">
        <f t="shared" si="91"/>
        <v>131228.19</v>
      </c>
      <c r="M573" s="18">
        <f t="shared" si="91"/>
        <v>160348.05000000008</v>
      </c>
      <c r="N573" s="18">
        <f t="shared" si="91"/>
        <v>309187</v>
      </c>
      <c r="O573" s="18">
        <f t="shared" si="91"/>
        <v>2288963.2499999995</v>
      </c>
      <c r="P573" s="6"/>
      <c r="Q573" s="9" t="s">
        <v>19</v>
      </c>
    </row>
    <row r="574" spans="1:17">
      <c r="B574" s="25">
        <f t="shared" ref="B574:M574" si="92">B551-B567</f>
        <v>0</v>
      </c>
      <c r="C574" s="18">
        <f t="shared" si="92"/>
        <v>0</v>
      </c>
      <c r="D574" s="18">
        <f t="shared" si="92"/>
        <v>0</v>
      </c>
      <c r="E574" s="18">
        <f t="shared" si="92"/>
        <v>0</v>
      </c>
      <c r="F574" s="18">
        <f t="shared" si="92"/>
        <v>109479.53</v>
      </c>
      <c r="G574" s="18">
        <f t="shared" si="92"/>
        <v>498593</v>
      </c>
      <c r="H574" s="18">
        <f t="shared" si="92"/>
        <v>578422.39999999991</v>
      </c>
      <c r="I574" s="18">
        <f t="shared" si="92"/>
        <v>662505.72000000009</v>
      </c>
      <c r="J574" s="18">
        <f t="shared" si="92"/>
        <v>683025.34</v>
      </c>
      <c r="K574" s="18">
        <f t="shared" si="92"/>
        <v>694140.31000000017</v>
      </c>
      <c r="L574" s="18">
        <f t="shared" si="92"/>
        <v>761530.18999999983</v>
      </c>
      <c r="M574" s="18">
        <f t="shared" si="92"/>
        <v>845504.04999999958</v>
      </c>
      <c r="N574" s="18">
        <f>IFERROR(N551-N567,"")</f>
        <v>1068316</v>
      </c>
      <c r="O574" s="18">
        <f>IFERROR(O551-O567,"")</f>
        <v>5274318.2500000019</v>
      </c>
      <c r="P574" s="6"/>
      <c r="Q574" s="9" t="s">
        <v>15</v>
      </c>
    </row>
    <row r="575" spans="1:17">
      <c r="B575" s="10" t="e">
        <f t="shared" ref="B575:O575" si="93">+B574/(B$465+B$472)</f>
        <v>#DIV/0!</v>
      </c>
      <c r="C575" s="10" t="e">
        <f t="shared" si="93"/>
        <v>#DIV/0!</v>
      </c>
      <c r="D575" s="10" t="e">
        <f t="shared" si="93"/>
        <v>#DIV/0!</v>
      </c>
      <c r="E575" s="10" t="e">
        <f t="shared" si="93"/>
        <v>#DIV/0!</v>
      </c>
      <c r="F575" s="10">
        <f t="shared" si="93"/>
        <v>0.23363156626117787</v>
      </c>
      <c r="G575" s="10">
        <f t="shared" si="93"/>
        <v>0.22316609367467871</v>
      </c>
      <c r="H575" s="10">
        <f t="shared" si="93"/>
        <v>0.21463300389197607</v>
      </c>
      <c r="I575" s="10">
        <f t="shared" si="93"/>
        <v>0.2089011556690539</v>
      </c>
      <c r="J575" s="10">
        <f t="shared" si="93"/>
        <v>0.18687855234261194</v>
      </c>
      <c r="K575" s="10">
        <f t="shared" si="93"/>
        <v>0.17826061030104678</v>
      </c>
      <c r="L575" s="10">
        <f t="shared" si="93"/>
        <v>0.17200582215383475</v>
      </c>
      <c r="M575" s="10">
        <f t="shared" si="93"/>
        <v>0.16298227104889362</v>
      </c>
      <c r="N575" s="10">
        <f t="shared" si="93"/>
        <v>0.19560126209718837</v>
      </c>
      <c r="O575" s="10">
        <f t="shared" si="93"/>
        <v>0.43954650774561815</v>
      </c>
      <c r="P575" s="6"/>
      <c r="Q575" s="11" t="s">
        <v>30</v>
      </c>
    </row>
    <row r="576" spans="1:17">
      <c r="B576" s="230" t="s">
        <v>360</v>
      </c>
      <c r="C576" s="230"/>
      <c r="D576" s="230"/>
      <c r="E576" s="230"/>
      <c r="F576" s="230"/>
      <c r="G576" s="230"/>
      <c r="H576" s="230"/>
      <c r="I576" s="230"/>
      <c r="J576" s="230"/>
      <c r="K576" s="230"/>
      <c r="L576" s="230"/>
      <c r="M576" s="230"/>
      <c r="N576" s="230"/>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f t="shared" si="94"/>
        <v>22845</v>
      </c>
      <c r="H577" s="16">
        <f t="shared" si="94"/>
        <v>29661</v>
      </c>
      <c r="I577" s="16">
        <f t="shared" si="94"/>
        <v>33312</v>
      </c>
      <c r="J577" s="16">
        <f t="shared" si="94"/>
        <v>36586</v>
      </c>
      <c r="K577" s="16">
        <f t="shared" si="94"/>
        <v>34578</v>
      </c>
      <c r="L577" s="16">
        <f t="shared" si="94"/>
        <v>45158</v>
      </c>
      <c r="M577" s="16">
        <f t="shared" si="94"/>
        <v>48618</v>
      </c>
      <c r="N577" s="16">
        <f t="shared" si="94"/>
        <v>49094</v>
      </c>
      <c r="O577" s="16">
        <f t="shared" si="94"/>
        <v>62584</v>
      </c>
      <c r="P577" s="6"/>
      <c r="Q577" s="9" t="s">
        <v>12</v>
      </c>
    </row>
    <row r="578" spans="1:17">
      <c r="B578" s="7" t="str">
        <f t="shared" si="94"/>
        <v/>
      </c>
      <c r="C578" s="7" t="str">
        <f t="shared" si="94"/>
        <v/>
      </c>
      <c r="D578" s="7" t="str">
        <f t="shared" si="94"/>
        <v/>
      </c>
      <c r="E578" s="7" t="str">
        <f t="shared" si="94"/>
        <v/>
      </c>
      <c r="F578" s="7" t="str">
        <f t="shared" si="94"/>
        <v/>
      </c>
      <c r="G578" s="7">
        <f t="shared" si="94"/>
        <v>22567</v>
      </c>
      <c r="H578" s="7">
        <f t="shared" si="94"/>
        <v>29939</v>
      </c>
      <c r="I578" s="7">
        <f t="shared" si="94"/>
        <v>35212</v>
      </c>
      <c r="J578" s="7">
        <f t="shared" si="94"/>
        <v>27029</v>
      </c>
      <c r="K578" s="7">
        <f t="shared" si="94"/>
        <v>27480</v>
      </c>
      <c r="L578" s="7">
        <f t="shared" si="94"/>
        <v>34893</v>
      </c>
      <c r="M578" s="7">
        <f t="shared" si="94"/>
        <v>34866</v>
      </c>
      <c r="N578" s="7">
        <f t="shared" si="94"/>
        <v>42414</v>
      </c>
      <c r="O578" s="7">
        <f t="shared" si="94"/>
        <v>143184</v>
      </c>
      <c r="P578" s="6"/>
      <c r="Q578" s="9" t="s">
        <v>13</v>
      </c>
    </row>
    <row r="579" spans="1:17">
      <c r="B579" s="7" t="str">
        <f t="shared" si="94"/>
        <v/>
      </c>
      <c r="C579" s="7" t="str">
        <f t="shared" si="94"/>
        <v/>
      </c>
      <c r="D579" s="7" t="str">
        <f t="shared" si="94"/>
        <v/>
      </c>
      <c r="E579" s="7" t="str">
        <f t="shared" si="94"/>
        <v/>
      </c>
      <c r="F579" s="7" t="str">
        <f t="shared" si="94"/>
        <v/>
      </c>
      <c r="G579" s="7">
        <f t="shared" si="94"/>
        <v>31896</v>
      </c>
      <c r="H579" s="7">
        <f t="shared" si="94"/>
        <v>32220</v>
      </c>
      <c r="I579" s="7">
        <f t="shared" si="94"/>
        <v>29780</v>
      </c>
      <c r="J579" s="7">
        <f t="shared" si="94"/>
        <v>40222</v>
      </c>
      <c r="K579" s="7">
        <f t="shared" si="94"/>
        <v>37216</v>
      </c>
      <c r="L579" s="7">
        <f t="shared" si="94"/>
        <v>36721</v>
      </c>
      <c r="M579" s="7">
        <f t="shared" si="94"/>
        <v>64612</v>
      </c>
      <c r="N579" s="7">
        <f t="shared" si="94"/>
        <v>70015</v>
      </c>
      <c r="O579" s="7">
        <f t="shared" si="94"/>
        <v>376792</v>
      </c>
      <c r="P579" s="6"/>
      <c r="Q579" s="9" t="s">
        <v>14</v>
      </c>
    </row>
    <row r="580" spans="1:17">
      <c r="B580" s="18" t="str">
        <f t="shared" si="94"/>
        <v/>
      </c>
      <c r="C580" s="18" t="str">
        <f t="shared" si="94"/>
        <v/>
      </c>
      <c r="D580" s="18" t="str">
        <f t="shared" si="94"/>
        <v/>
      </c>
      <c r="E580" s="18" t="str">
        <f t="shared" si="94"/>
        <v/>
      </c>
      <c r="F580" s="18">
        <f t="shared" si="94"/>
        <v>25688.36</v>
      </c>
      <c r="G580" s="18">
        <f t="shared" si="94"/>
        <v>27344</v>
      </c>
      <c r="H580" s="18">
        <f t="shared" si="94"/>
        <v>25750.36</v>
      </c>
      <c r="I580" s="18">
        <f t="shared" si="94"/>
        <v>33317.24</v>
      </c>
      <c r="J580" s="18">
        <f t="shared" si="94"/>
        <v>17174.12</v>
      </c>
      <c r="K580" s="18">
        <f t="shared" si="94"/>
        <v>31544.58</v>
      </c>
      <c r="L580" s="18">
        <f t="shared" si="94"/>
        <v>33024.5</v>
      </c>
      <c r="M580" s="18">
        <f t="shared" si="94"/>
        <v>35908.9</v>
      </c>
      <c r="N580" s="18">
        <f t="shared" si="94"/>
        <v>57209</v>
      </c>
      <c r="O580" s="18">
        <f t="shared" si="94"/>
        <v>426372.48</v>
      </c>
      <c r="P580" s="6"/>
      <c r="Q580" s="9" t="s">
        <v>19</v>
      </c>
    </row>
    <row r="581" spans="1:17">
      <c r="B581" s="18">
        <f>SUM(B577:B580)</f>
        <v>0</v>
      </c>
      <c r="C581" s="18">
        <f t="shared" ref="C581:M581" si="95">SUM(C577:C580)</f>
        <v>0</v>
      </c>
      <c r="D581" s="18">
        <f t="shared" si="95"/>
        <v>0</v>
      </c>
      <c r="E581" s="18">
        <f t="shared" si="95"/>
        <v>0</v>
      </c>
      <c r="F581" s="18">
        <f t="shared" si="95"/>
        <v>25688.36</v>
      </c>
      <c r="G581" s="18">
        <f t="shared" si="95"/>
        <v>104652</v>
      </c>
      <c r="H581" s="18">
        <f t="shared" si="95"/>
        <v>117570.36</v>
      </c>
      <c r="I581" s="18">
        <f t="shared" si="95"/>
        <v>131621.24</v>
      </c>
      <c r="J581" s="18">
        <f t="shared" si="95"/>
        <v>121011.12</v>
      </c>
      <c r="K581" s="18">
        <f t="shared" si="95"/>
        <v>130818.58</v>
      </c>
      <c r="L581" s="18">
        <f t="shared" si="95"/>
        <v>149796.5</v>
      </c>
      <c r="M581" s="18">
        <f t="shared" si="95"/>
        <v>184004.9</v>
      </c>
      <c r="N581" s="18">
        <f>IF(N578="",N577*4,IF(N579="",(N578+N577)*2,IF(N580="",((N579+N578+N577)/3)*4,SUM(N577:N580))))</f>
        <v>218732</v>
      </c>
      <c r="O581" s="18">
        <f>IF(O578="",O577*4,IF(O579="",(O578+O577)*2,IF(O580="",((O579+O578+O577)/3)*4,SUM(O577:O580))))</f>
        <v>1008932.48</v>
      </c>
      <c r="P581" s="6"/>
      <c r="Q581" s="9" t="s">
        <v>15</v>
      </c>
    </row>
    <row r="582" spans="1:17">
      <c r="B582" s="10" t="e">
        <f t="shared" ref="B582:M582" si="96">+B581/B$574</f>
        <v>#DIV/0!</v>
      </c>
      <c r="C582" s="10" t="e">
        <f t="shared" si="96"/>
        <v>#DIV/0!</v>
      </c>
      <c r="D582" s="10" t="e">
        <f t="shared" si="96"/>
        <v>#DIV/0!</v>
      </c>
      <c r="E582" s="10" t="e">
        <f t="shared" si="96"/>
        <v>#DIV/0!</v>
      </c>
      <c r="F582" s="10">
        <f t="shared" si="96"/>
        <v>0.23464075887063091</v>
      </c>
      <c r="G582" s="10">
        <f t="shared" si="96"/>
        <v>0.20989464352688467</v>
      </c>
      <c r="H582" s="10">
        <f t="shared" si="96"/>
        <v>0.2032603854899119</v>
      </c>
      <c r="I582" s="10">
        <f t="shared" si="96"/>
        <v>0.19867185448602614</v>
      </c>
      <c r="J582" s="10">
        <f t="shared" si="96"/>
        <v>0.17716929799412712</v>
      </c>
      <c r="K582" s="10">
        <f t="shared" si="96"/>
        <v>0.18846129250151164</v>
      </c>
      <c r="L582" s="10">
        <f t="shared" si="96"/>
        <v>0.1967046112774597</v>
      </c>
      <c r="M582" s="10">
        <f t="shared" si="96"/>
        <v>0.21762746139418265</v>
      </c>
      <c r="N582" s="10">
        <f>+N581/N$574</f>
        <v>0.20474466356396423</v>
      </c>
      <c r="O582" s="10">
        <f>+O581/O$574</f>
        <v>0.1912915436985623</v>
      </c>
      <c r="P582" s="6"/>
      <c r="Q582" s="11" t="s">
        <v>31</v>
      </c>
    </row>
    <row r="583" spans="1:17">
      <c r="B583" s="226" t="s">
        <v>728</v>
      </c>
      <c r="C583" s="226"/>
      <c r="D583" s="226"/>
      <c r="E583" s="226"/>
      <c r="F583" s="226"/>
      <c r="G583" s="226"/>
      <c r="H583" s="226"/>
      <c r="I583" s="226"/>
      <c r="J583" s="226"/>
      <c r="K583" s="226"/>
      <c r="L583" s="226"/>
      <c r="M583" s="226"/>
      <c r="N583" s="226"/>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f t="shared" si="97"/>
        <v>90250</v>
      </c>
      <c r="H584" s="16">
        <f t="shared" si="97"/>
        <v>123576</v>
      </c>
      <c r="I584" s="16">
        <f t="shared" si="97"/>
        <v>133265</v>
      </c>
      <c r="J584" s="16">
        <f t="shared" si="97"/>
        <v>156730</v>
      </c>
      <c r="K584" s="16">
        <f t="shared" si="97"/>
        <v>152861</v>
      </c>
      <c r="L584" s="16">
        <f t="shared" si="97"/>
        <v>193481</v>
      </c>
      <c r="M584" s="16">
        <f t="shared" si="97"/>
        <v>179304</v>
      </c>
      <c r="N584" s="16">
        <f t="shared" si="97"/>
        <v>186485</v>
      </c>
      <c r="O584" s="16">
        <f t="shared" si="97"/>
        <v>251785</v>
      </c>
      <c r="P584" s="6"/>
      <c r="Q584" s="9" t="s">
        <v>12</v>
      </c>
    </row>
    <row r="585" spans="1:17">
      <c r="B585" s="7" t="str">
        <f t="shared" si="97"/>
        <v/>
      </c>
      <c r="C585" s="7" t="str">
        <f t="shared" si="97"/>
        <v/>
      </c>
      <c r="D585" s="7" t="str">
        <f t="shared" si="97"/>
        <v/>
      </c>
      <c r="E585" s="7" t="str">
        <f t="shared" si="97"/>
        <v/>
      </c>
      <c r="F585" s="7" t="str">
        <f t="shared" si="97"/>
        <v/>
      </c>
      <c r="G585" s="7">
        <f t="shared" si="97"/>
        <v>90141</v>
      </c>
      <c r="H585" s="7">
        <f t="shared" si="97"/>
        <v>117743</v>
      </c>
      <c r="I585" s="7">
        <f t="shared" si="97"/>
        <v>141792</v>
      </c>
      <c r="J585" s="7">
        <f t="shared" si="97"/>
        <v>115890</v>
      </c>
      <c r="K585" s="7">
        <f t="shared" si="97"/>
        <v>118741</v>
      </c>
      <c r="L585" s="7">
        <f t="shared" si="97"/>
        <v>177960</v>
      </c>
      <c r="M585" s="7">
        <f t="shared" si="97"/>
        <v>122816</v>
      </c>
      <c r="N585" s="7">
        <f t="shared" si="97"/>
        <v>154827</v>
      </c>
      <c r="O585" s="7">
        <f t="shared" si="97"/>
        <v>576081</v>
      </c>
      <c r="P585" s="6"/>
      <c r="Q585" s="9" t="s">
        <v>13</v>
      </c>
    </row>
    <row r="586" spans="1:17">
      <c r="B586" s="7" t="str">
        <f t="shared" si="97"/>
        <v/>
      </c>
      <c r="C586" s="7" t="str">
        <f t="shared" si="97"/>
        <v/>
      </c>
      <c r="D586" s="7" t="str">
        <f t="shared" si="97"/>
        <v/>
      </c>
      <c r="E586" s="7" t="str">
        <f t="shared" si="97"/>
        <v/>
      </c>
      <c r="F586" s="7" t="str">
        <f t="shared" si="97"/>
        <v/>
      </c>
      <c r="G586" s="7">
        <f t="shared" si="97"/>
        <v>126570</v>
      </c>
      <c r="H586" s="7">
        <f t="shared" si="97"/>
        <v>127526</v>
      </c>
      <c r="I586" s="7">
        <f t="shared" si="97"/>
        <v>121173</v>
      </c>
      <c r="J586" s="7">
        <f t="shared" si="97"/>
        <v>160249</v>
      </c>
      <c r="K586" s="7">
        <f t="shared" si="97"/>
        <v>168181</v>
      </c>
      <c r="L586" s="7">
        <f t="shared" si="97"/>
        <v>150811</v>
      </c>
      <c r="M586" s="7">
        <f t="shared" si="97"/>
        <v>268787</v>
      </c>
      <c r="N586" s="7">
        <f t="shared" si="97"/>
        <v>281712</v>
      </c>
      <c r="O586" s="7">
        <f t="shared" si="97"/>
        <v>1563537</v>
      </c>
      <c r="P586" s="6"/>
      <c r="Q586" s="9" t="s">
        <v>14</v>
      </c>
    </row>
    <row r="587" spans="1:17">
      <c r="B587" s="7" t="str">
        <f t="shared" si="97"/>
        <v/>
      </c>
      <c r="C587" s="18" t="str">
        <f t="shared" si="97"/>
        <v/>
      </c>
      <c r="D587" s="18" t="str">
        <f t="shared" si="97"/>
        <v/>
      </c>
      <c r="E587" s="18" t="str">
        <f t="shared" si="97"/>
        <v/>
      </c>
      <c r="F587" s="18">
        <f t="shared" si="97"/>
        <v>83752.899999999994</v>
      </c>
      <c r="G587" s="18">
        <f t="shared" si="97"/>
        <v>107419</v>
      </c>
      <c r="H587" s="18">
        <f t="shared" si="97"/>
        <v>111774.78</v>
      </c>
      <c r="I587" s="18">
        <f t="shared" si="97"/>
        <v>142147.04999999999</v>
      </c>
      <c r="J587" s="18">
        <f t="shared" si="97"/>
        <v>131416.35</v>
      </c>
      <c r="K587" s="18">
        <f t="shared" si="97"/>
        <v>125660.66</v>
      </c>
      <c r="L587" s="18">
        <f t="shared" si="97"/>
        <v>111627.44</v>
      </c>
      <c r="M587" s="18">
        <f t="shared" si="97"/>
        <v>134328.99</v>
      </c>
      <c r="N587" s="18">
        <f t="shared" si="97"/>
        <v>253592</v>
      </c>
      <c r="O587" s="18">
        <f t="shared" si="97"/>
        <v>1812668.7</v>
      </c>
      <c r="P587" s="6"/>
      <c r="Q587" s="9" t="s">
        <v>19</v>
      </c>
    </row>
    <row r="588" spans="1:17">
      <c r="B588" s="26">
        <f>SUM(B584:B587)</f>
        <v>0</v>
      </c>
      <c r="C588" s="18">
        <f t="shared" ref="C588:M588" si="98">SUM(C584:C587)</f>
        <v>0</v>
      </c>
      <c r="D588" s="18">
        <f t="shared" si="98"/>
        <v>0</v>
      </c>
      <c r="E588" s="18">
        <f t="shared" si="98"/>
        <v>0</v>
      </c>
      <c r="F588" s="18">
        <f t="shared" si="98"/>
        <v>83752.899999999994</v>
      </c>
      <c r="G588" s="18">
        <f t="shared" si="98"/>
        <v>414380</v>
      </c>
      <c r="H588" s="18">
        <f t="shared" si="98"/>
        <v>480619.78</v>
      </c>
      <c r="I588" s="18">
        <f t="shared" si="98"/>
        <v>538377.05000000005</v>
      </c>
      <c r="J588" s="18">
        <f t="shared" si="98"/>
        <v>564285.35</v>
      </c>
      <c r="K588" s="18">
        <f t="shared" si="98"/>
        <v>565443.66</v>
      </c>
      <c r="L588" s="18">
        <f t="shared" si="98"/>
        <v>633879.43999999994</v>
      </c>
      <c r="M588" s="18">
        <f t="shared" si="98"/>
        <v>705235.99</v>
      </c>
      <c r="N588" s="18">
        <f>IF(N585="",N584*4,IF(N586="",(N585+N584)*2,IF(N587="",((N586+N585+N584)/3)*4,SUM(N584:N587))))</f>
        <v>876616</v>
      </c>
      <c r="O588" s="18">
        <f>IF(O585="",O584*4,IF(O586="",(O585+O584)*2,IF(O587="",((O586+O585+O584)/3)*4,SUM(O584:O587))))</f>
        <v>4204071.7</v>
      </c>
      <c r="P588" s="6"/>
      <c r="Q588" s="9" t="s">
        <v>15</v>
      </c>
    </row>
    <row r="589" spans="1:17">
      <c r="B589" s="10" t="e">
        <f t="shared" ref="B589:O589" si="99">+B588/(B$465+B$472)</f>
        <v>#DIV/0!</v>
      </c>
      <c r="C589" s="10" t="e">
        <f t="shared" si="99"/>
        <v>#DIV/0!</v>
      </c>
      <c r="D589" s="10" t="e">
        <f t="shared" si="99"/>
        <v>#DIV/0!</v>
      </c>
      <c r="E589" s="10" t="e">
        <f t="shared" si="99"/>
        <v>#DIV/0!</v>
      </c>
      <c r="F589" s="10">
        <f t="shared" si="99"/>
        <v>0.17873040929126935</v>
      </c>
      <c r="G589" s="10">
        <f t="shared" si="99"/>
        <v>0.18547305296486988</v>
      </c>
      <c r="H589" s="10">
        <f t="shared" si="99"/>
        <v>0.17834175701235067</v>
      </c>
      <c r="I589" s="10">
        <f t="shared" si="99"/>
        <v>0.16976093116704866</v>
      </c>
      <c r="J589" s="10">
        <f t="shared" si="99"/>
        <v>0.15439080095643903</v>
      </c>
      <c r="K589" s="10">
        <f t="shared" si="99"/>
        <v>0.14521031334782672</v>
      </c>
      <c r="L589" s="10">
        <f t="shared" si="99"/>
        <v>0.1431735151873787</v>
      </c>
      <c r="M589" s="10">
        <f t="shared" si="99"/>
        <v>0.13594371697641766</v>
      </c>
      <c r="N589" s="10">
        <f t="shared" si="99"/>
        <v>0.16050231951462757</v>
      </c>
      <c r="O589" s="10">
        <f t="shared" si="99"/>
        <v>0.35035523957000192</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f t="shared" si="100"/>
        <v>3.9476495739252018</v>
      </c>
      <c r="H590" s="10">
        <f t="shared" si="100"/>
        <v>0.1598527438582944</v>
      </c>
      <c r="I590" s="10">
        <f t="shared" si="100"/>
        <v>0.12017247812813703</v>
      </c>
      <c r="J590" s="10">
        <f t="shared" si="100"/>
        <v>4.812296512267733E-2</v>
      </c>
      <c r="K590" s="10">
        <f t="shared" si="100"/>
        <v>2.0527025909853336E-3</v>
      </c>
      <c r="L590" s="10">
        <f t="shared" si="100"/>
        <v>0.12103023668175883</v>
      </c>
      <c r="M590" s="10">
        <f t="shared" si="100"/>
        <v>0.11257116968488523</v>
      </c>
      <c r="N590" s="10">
        <f>N588/M588-1</f>
        <v>0.24301086789402238</v>
      </c>
      <c r="O590" s="10">
        <f>O588/N588-1</f>
        <v>3.7957962209222744</v>
      </c>
      <c r="P590" s="17"/>
      <c r="Q590" s="14" t="s">
        <v>20</v>
      </c>
    </row>
    <row r="591" spans="1:17">
      <c r="B591" s="219" t="s">
        <v>9</v>
      </c>
      <c r="C591" s="219"/>
      <c r="D591" s="219"/>
      <c r="E591" s="219"/>
      <c r="F591" s="219"/>
      <c r="G591" s="219"/>
      <c r="H591" s="219"/>
      <c r="I591" s="219"/>
      <c r="J591" s="219"/>
      <c r="K591" s="219"/>
      <c r="L591" s="219"/>
      <c r="M591" s="219"/>
      <c r="N591" s="219"/>
      <c r="O591" s="115"/>
    </row>
    <row r="592" spans="1:17">
      <c r="B592" s="238" t="s">
        <v>361</v>
      </c>
      <c r="C592" s="238"/>
      <c r="D592" s="238"/>
      <c r="E592" s="238"/>
      <c r="F592" s="238"/>
      <c r="G592" s="238"/>
      <c r="H592" s="238"/>
      <c r="I592" s="238"/>
      <c r="J592" s="238"/>
      <c r="K592" s="238"/>
      <c r="L592" s="238"/>
      <c r="M592" s="238"/>
      <c r="N592" s="23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f t="shared" si="101"/>
        <v>26554</v>
      </c>
      <c r="H593" s="7">
        <f t="shared" si="101"/>
        <v>31198</v>
      </c>
      <c r="I593" s="7">
        <f t="shared" si="101"/>
        <v>38799</v>
      </c>
      <c r="J593" s="7">
        <f t="shared" si="101"/>
        <v>46483</v>
      </c>
      <c r="K593" s="7">
        <f t="shared" si="101"/>
        <v>61407</v>
      </c>
      <c r="L593" s="7">
        <f t="shared" si="101"/>
        <v>64843</v>
      </c>
      <c r="M593" s="7">
        <f t="shared" si="101"/>
        <v>77913</v>
      </c>
      <c r="N593" s="8">
        <f t="shared" si="101"/>
        <v>87489</v>
      </c>
      <c r="O593" s="8">
        <f t="shared" si="101"/>
        <v>86526</v>
      </c>
      <c r="P593" s="6"/>
      <c r="Q593" s="9" t="s">
        <v>12</v>
      </c>
    </row>
    <row r="594" spans="2:17">
      <c r="B594" s="7" t="str">
        <f t="shared" si="101"/>
        <v/>
      </c>
      <c r="C594" s="7" t="str">
        <f t="shared" si="101"/>
        <v/>
      </c>
      <c r="D594" s="7" t="str">
        <f t="shared" si="101"/>
        <v/>
      </c>
      <c r="E594" s="7" t="str">
        <f t="shared" si="101"/>
        <v/>
      </c>
      <c r="F594" s="7" t="str">
        <f t="shared" si="101"/>
        <v/>
      </c>
      <c r="G594" s="7">
        <f t="shared" si="101"/>
        <v>53123</v>
      </c>
      <c r="H594" s="7">
        <f t="shared" si="101"/>
        <v>64138</v>
      </c>
      <c r="I594" s="7">
        <f t="shared" si="101"/>
        <v>77911</v>
      </c>
      <c r="J594" s="7">
        <f t="shared" si="101"/>
        <v>98456</v>
      </c>
      <c r="K594" s="7">
        <f t="shared" si="101"/>
        <v>123504</v>
      </c>
      <c r="L594" s="7">
        <f t="shared" si="101"/>
        <v>130258</v>
      </c>
      <c r="M594" s="7">
        <f t="shared" si="101"/>
        <v>157260</v>
      </c>
      <c r="N594" s="8">
        <f t="shared" si="101"/>
        <v>176647</v>
      </c>
      <c r="O594" s="8">
        <f t="shared" si="101"/>
        <v>172102</v>
      </c>
      <c r="P594" s="6"/>
      <c r="Q594" s="9" t="s">
        <v>13</v>
      </c>
    </row>
    <row r="595" spans="2:17">
      <c r="B595" s="7" t="str">
        <f t="shared" si="101"/>
        <v/>
      </c>
      <c r="C595" s="7" t="str">
        <f t="shared" si="101"/>
        <v/>
      </c>
      <c r="D595" s="7" t="str">
        <f t="shared" si="101"/>
        <v/>
      </c>
      <c r="E595" s="7" t="str">
        <f t="shared" si="101"/>
        <v/>
      </c>
      <c r="F595" s="7" t="str">
        <f t="shared" si="101"/>
        <v/>
      </c>
      <c r="G595" s="7">
        <f t="shared" si="101"/>
        <v>81428</v>
      </c>
      <c r="H595" s="7">
        <f t="shared" si="101"/>
        <v>99716</v>
      </c>
      <c r="I595" s="7">
        <f t="shared" si="101"/>
        <v>119194</v>
      </c>
      <c r="J595" s="7">
        <f t="shared" si="101"/>
        <v>153439</v>
      </c>
      <c r="K595" s="7">
        <f t="shared" si="101"/>
        <v>189136</v>
      </c>
      <c r="L595" s="7">
        <f t="shared" si="101"/>
        <v>200943</v>
      </c>
      <c r="M595" s="7">
        <f t="shared" si="101"/>
        <v>238730</v>
      </c>
      <c r="N595" s="8">
        <f t="shared" si="101"/>
        <v>265586</v>
      </c>
      <c r="O595" s="8">
        <f t="shared" si="101"/>
        <v>259463</v>
      </c>
      <c r="P595" s="6"/>
      <c r="Q595" s="9" t="s">
        <v>14</v>
      </c>
    </row>
    <row r="596" spans="2:17">
      <c r="B596" s="7" t="str">
        <f t="shared" si="101"/>
        <v/>
      </c>
      <c r="C596" s="7" t="str">
        <f t="shared" si="101"/>
        <v/>
      </c>
      <c r="D596" s="7" t="str">
        <f t="shared" si="101"/>
        <v/>
      </c>
      <c r="E596" s="7" t="str">
        <f t="shared" si="101"/>
        <v/>
      </c>
      <c r="F596" s="7">
        <f t="shared" si="101"/>
        <v>101780.56</v>
      </c>
      <c r="G596" s="7">
        <f t="shared" si="101"/>
        <v>110861</v>
      </c>
      <c r="H596" s="7">
        <f t="shared" si="101"/>
        <v>135926.24</v>
      </c>
      <c r="I596" s="7">
        <f t="shared" si="101"/>
        <v>164428.91</v>
      </c>
      <c r="J596" s="7">
        <f t="shared" si="101"/>
        <v>213177.93</v>
      </c>
      <c r="K596" s="7">
        <f t="shared" si="101"/>
        <v>255304.87</v>
      </c>
      <c r="L596" s="7">
        <f t="shared" si="101"/>
        <v>276087.46000000002</v>
      </c>
      <c r="M596" s="7">
        <f t="shared" si="101"/>
        <v>329797.93</v>
      </c>
      <c r="N596" s="8">
        <f>IFERROR(VLOOKUP($B$592,$221:$343,MATCH($Q596&amp;"/"&amp;N$348,$219:$219,0),FALSE),IFERROR((VLOOKUP($B$592,$221:$343,MATCH($Q595&amp;"/"&amp;N$348,$219:$219,0),FALSE)/3)*4,IFERROR(VLOOKUP($B$592,$221:$343,MATCH($Q594&amp;"/"&amp;N$348,$219:$219,0),FALSE)*2,IFERROR(VLOOKUP($B$592,$221:$343,MATCH($Q593&amp;"/"&amp;N$348,$219:$219,0),FALSE)*4,""))))</f>
        <v>353534</v>
      </c>
      <c r="O596" s="8">
        <f>IFERROR(VLOOKUP($B$592,$221:$343,MATCH($Q596&amp;"/"&amp;O$348,$219:$219,0),FALSE),IFERROR((VLOOKUP($B$592,$221:$343,MATCH($Q595&amp;"/"&amp;O$348,$219:$219,0),FALSE)/3)*4,IFERROR(VLOOKUP($B$592,$221:$343,MATCH($Q594&amp;"/"&amp;O$348,$219:$219,0),FALSE)*2,IFERROR(VLOOKUP($B$592,$221:$343,MATCH($Q593&amp;"/"&amp;O$348,$219:$219,0),FALSE)*4,""))))</f>
        <v>351054.88</v>
      </c>
      <c r="P596" s="6"/>
      <c r="Q596" s="9" t="s">
        <v>15</v>
      </c>
    </row>
    <row r="597" spans="2:17">
      <c r="B597" s="10" t="e">
        <f t="shared" ref="B597:O597" si="102">B596/(B$465+B472)</f>
        <v>#VALUE!</v>
      </c>
      <c r="C597" s="10" t="e">
        <f t="shared" si="102"/>
        <v>#VALUE!</v>
      </c>
      <c r="D597" s="10" t="e">
        <f t="shared" si="102"/>
        <v>#VALUE!</v>
      </c>
      <c r="E597" s="10" t="e">
        <f t="shared" si="102"/>
        <v>#VALUE!</v>
      </c>
      <c r="F597" s="10">
        <f t="shared" si="102"/>
        <v>0.21720180610694792</v>
      </c>
      <c r="G597" s="10">
        <f t="shared" si="102"/>
        <v>4.962046460914725E-2</v>
      </c>
      <c r="H597" s="10">
        <f t="shared" si="102"/>
        <v>5.0437633810415494E-2</v>
      </c>
      <c r="I597" s="10">
        <f t="shared" si="102"/>
        <v>5.1847687178312743E-2</v>
      </c>
      <c r="J597" s="10">
        <f t="shared" si="102"/>
        <v>5.8326361580954909E-2</v>
      </c>
      <c r="K597" s="10">
        <f t="shared" si="102"/>
        <v>6.556426889979837E-2</v>
      </c>
      <c r="L597" s="10">
        <f t="shared" si="102"/>
        <v>6.2359511372312083E-2</v>
      </c>
      <c r="M597" s="10">
        <f t="shared" si="102"/>
        <v>6.3572984208205827E-2</v>
      </c>
      <c r="N597" s="10">
        <f t="shared" si="102"/>
        <v>6.472962737080358E-2</v>
      </c>
      <c r="O597" s="10">
        <f t="shared" si="102"/>
        <v>2.9255903648032044E-2</v>
      </c>
      <c r="P597" s="6"/>
      <c r="Q597" s="11" t="s">
        <v>390</v>
      </c>
    </row>
    <row r="598" spans="2:17">
      <c r="B598" s="242" t="s">
        <v>363</v>
      </c>
      <c r="C598" s="243"/>
      <c r="D598" s="243"/>
      <c r="E598" s="243"/>
      <c r="F598" s="243"/>
      <c r="G598" s="243"/>
      <c r="H598" s="243"/>
      <c r="I598" s="243"/>
      <c r="J598" s="243"/>
      <c r="K598" s="243"/>
      <c r="L598" s="243"/>
      <c r="M598" s="243"/>
      <c r="N598" s="243"/>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f t="shared" si="103"/>
        <v>64062</v>
      </c>
      <c r="H599" s="7">
        <f t="shared" si="103"/>
        <v>39704</v>
      </c>
      <c r="I599" s="7">
        <f t="shared" si="103"/>
        <v>109080</v>
      </c>
      <c r="J599" s="7">
        <f t="shared" si="103"/>
        <v>196490</v>
      </c>
      <c r="K599" s="7">
        <f t="shared" si="103"/>
        <v>151641</v>
      </c>
      <c r="L599" s="7">
        <f t="shared" si="103"/>
        <v>166461</v>
      </c>
      <c r="M599" s="7">
        <f t="shared" si="103"/>
        <v>153596</v>
      </c>
      <c r="N599" s="8">
        <f t="shared" si="103"/>
        <v>228305</v>
      </c>
      <c r="O599" s="8">
        <f t="shared" si="103"/>
        <v>428927</v>
      </c>
      <c r="P599" s="6"/>
      <c r="Q599" s="9" t="s">
        <v>12</v>
      </c>
    </row>
    <row r="600" spans="2:17">
      <c r="B600" s="7" t="str">
        <f t="shared" si="103"/>
        <v/>
      </c>
      <c r="C600" s="7" t="str">
        <f t="shared" si="103"/>
        <v/>
      </c>
      <c r="D600" s="7" t="str">
        <f t="shared" si="103"/>
        <v/>
      </c>
      <c r="E600" s="7" t="str">
        <f t="shared" si="103"/>
        <v/>
      </c>
      <c r="F600" s="7" t="str">
        <f t="shared" si="103"/>
        <v/>
      </c>
      <c r="G600" s="7">
        <f t="shared" si="103"/>
        <v>40779</v>
      </c>
      <c r="H600" s="7">
        <f t="shared" si="103"/>
        <v>100223</v>
      </c>
      <c r="I600" s="7">
        <f t="shared" si="103"/>
        <v>210681</v>
      </c>
      <c r="J600" s="7">
        <f t="shared" si="103"/>
        <v>216390</v>
      </c>
      <c r="K600" s="7">
        <f t="shared" si="103"/>
        <v>319668</v>
      </c>
      <c r="L600" s="7">
        <f t="shared" si="103"/>
        <v>357712</v>
      </c>
      <c r="M600" s="7">
        <f t="shared" si="103"/>
        <v>331768</v>
      </c>
      <c r="N600" s="8">
        <f t="shared" si="103"/>
        <v>526271</v>
      </c>
      <c r="O600" s="8">
        <f t="shared" si="103"/>
        <v>949612</v>
      </c>
      <c r="P600" s="6"/>
      <c r="Q600" s="9" t="s">
        <v>13</v>
      </c>
    </row>
    <row r="601" spans="2:17">
      <c r="B601" s="7" t="str">
        <f t="shared" si="103"/>
        <v/>
      </c>
      <c r="C601" s="7" t="str">
        <f t="shared" si="103"/>
        <v/>
      </c>
      <c r="D601" s="7" t="str">
        <f t="shared" si="103"/>
        <v/>
      </c>
      <c r="E601" s="7" t="str">
        <f t="shared" si="103"/>
        <v/>
      </c>
      <c r="F601" s="7" t="str">
        <f t="shared" si="103"/>
        <v/>
      </c>
      <c r="G601" s="7">
        <f t="shared" si="103"/>
        <v>166634</v>
      </c>
      <c r="H601" s="7">
        <f t="shared" si="103"/>
        <v>344500</v>
      </c>
      <c r="I601" s="7">
        <f t="shared" si="103"/>
        <v>341744</v>
      </c>
      <c r="J601" s="7">
        <f t="shared" si="103"/>
        <v>503762</v>
      </c>
      <c r="K601" s="7">
        <f t="shared" si="103"/>
        <v>652567</v>
      </c>
      <c r="L601" s="7">
        <f t="shared" si="103"/>
        <v>600000</v>
      </c>
      <c r="M601" s="7">
        <f t="shared" si="103"/>
        <v>587648</v>
      </c>
      <c r="N601" s="8">
        <f t="shared" si="103"/>
        <v>758298</v>
      </c>
      <c r="O601" s="8">
        <f t="shared" si="103"/>
        <v>1075877</v>
      </c>
      <c r="P601" s="6"/>
      <c r="Q601" s="9" t="s">
        <v>14</v>
      </c>
    </row>
    <row r="602" spans="2:17">
      <c r="B602" s="7" t="str">
        <f t="shared" si="103"/>
        <v/>
      </c>
      <c r="C602" s="7" t="str">
        <f t="shared" si="103"/>
        <v/>
      </c>
      <c r="D602" s="7" t="str">
        <f t="shared" si="103"/>
        <v/>
      </c>
      <c r="E602" s="7" t="str">
        <f t="shared" si="103"/>
        <v/>
      </c>
      <c r="F602" s="7">
        <f t="shared" si="103"/>
        <v>404382.42</v>
      </c>
      <c r="G602" s="7">
        <f t="shared" si="103"/>
        <v>308950</v>
      </c>
      <c r="H602" s="7">
        <f t="shared" si="103"/>
        <v>446834.37</v>
      </c>
      <c r="I602" s="7">
        <f t="shared" si="103"/>
        <v>697535.87</v>
      </c>
      <c r="J602" s="7">
        <f t="shared" si="103"/>
        <v>705256.78</v>
      </c>
      <c r="K602" s="7">
        <f t="shared" si="103"/>
        <v>916140.47</v>
      </c>
      <c r="L602" s="7">
        <f t="shared" si="103"/>
        <v>742920.97</v>
      </c>
      <c r="M602" s="7">
        <f t="shared" si="103"/>
        <v>974122.03</v>
      </c>
      <c r="N602" s="8">
        <f t="shared" si="103"/>
        <v>1297588</v>
      </c>
      <c r="O602" s="8">
        <f t="shared" si="103"/>
        <v>4005476.3</v>
      </c>
      <c r="P602" s="6"/>
      <c r="Q602" s="9" t="s">
        <v>15</v>
      </c>
    </row>
    <row r="603" spans="2:17">
      <c r="B603" s="111" t="e">
        <f t="shared" ref="B603:M603" si="104">B602/B$588</f>
        <v>#VALUE!</v>
      </c>
      <c r="C603" s="111" t="e">
        <f t="shared" si="104"/>
        <v>#VALUE!</v>
      </c>
      <c r="D603" s="111" t="e">
        <f t="shared" si="104"/>
        <v>#VALUE!</v>
      </c>
      <c r="E603" s="111" t="e">
        <f t="shared" si="104"/>
        <v>#VALUE!</v>
      </c>
      <c r="F603" s="111">
        <f t="shared" si="104"/>
        <v>4.8282796177803995</v>
      </c>
      <c r="G603" s="111">
        <f t="shared" si="104"/>
        <v>0.74557169747574692</v>
      </c>
      <c r="H603" s="111">
        <f t="shared" si="104"/>
        <v>0.9297044953081206</v>
      </c>
      <c r="I603" s="111">
        <f t="shared" si="104"/>
        <v>1.2956270517103208</v>
      </c>
      <c r="J603" s="111">
        <f t="shared" si="104"/>
        <v>1.2498229486198784</v>
      </c>
      <c r="K603" s="111">
        <f t="shared" si="104"/>
        <v>1.6202153013794511</v>
      </c>
      <c r="L603" s="111">
        <f t="shared" si="104"/>
        <v>1.1720225063617775</v>
      </c>
      <c r="M603" s="111">
        <f t="shared" si="104"/>
        <v>1.3812710125585055</v>
      </c>
      <c r="N603" s="111">
        <f>IFERROR(N602/N$588,IFERROR(N601/N$588,IFERROR(N600/N$588,N599/N$588)))</f>
        <v>1.4802239521067377</v>
      </c>
      <c r="O603" s="111">
        <f>IFERROR(O602/O$588,IFERROR(O601/O$588,IFERROR(O600/O$588,O599/O$588)))</f>
        <v>0.95276117674206162</v>
      </c>
      <c r="P603" s="6"/>
      <c r="Q603" s="11" t="s">
        <v>33</v>
      </c>
    </row>
    <row r="604" spans="2:17">
      <c r="B604" s="244" t="s">
        <v>34</v>
      </c>
      <c r="C604" s="245"/>
      <c r="D604" s="245"/>
      <c r="E604" s="245"/>
      <c r="F604" s="245"/>
      <c r="G604" s="245"/>
      <c r="H604" s="245"/>
      <c r="I604" s="245"/>
      <c r="J604" s="245"/>
      <c r="K604" s="245"/>
      <c r="L604" s="245"/>
      <c r="M604" s="245"/>
      <c r="N604" s="245"/>
      <c r="O604" s="120"/>
    </row>
    <row r="605" spans="2:17">
      <c r="B605" s="7" t="str">
        <f>IFERROR(B599+B611,"")</f>
        <v/>
      </c>
      <c r="C605" s="7" t="str">
        <f t="shared" ref="C605:O608" si="105">IFERROR(C599+C611,"")</f>
        <v/>
      </c>
      <c r="D605" s="7" t="str">
        <f t="shared" si="105"/>
        <v/>
      </c>
      <c r="E605" s="7" t="str">
        <f t="shared" si="105"/>
        <v/>
      </c>
      <c r="F605" s="7" t="str">
        <f t="shared" si="105"/>
        <v/>
      </c>
      <c r="G605" s="7">
        <f t="shared" si="105"/>
        <v>-41493</v>
      </c>
      <c r="H605" s="7">
        <f t="shared" si="105"/>
        <v>-107339</v>
      </c>
      <c r="I605" s="7">
        <f t="shared" si="105"/>
        <v>16110</v>
      </c>
      <c r="J605" s="7">
        <f t="shared" si="105"/>
        <v>20039</v>
      </c>
      <c r="K605" s="7">
        <f t="shared" si="105"/>
        <v>12505</v>
      </c>
      <c r="L605" s="7">
        <f t="shared" si="105"/>
        <v>19210</v>
      </c>
      <c r="M605" s="7">
        <f t="shared" si="105"/>
        <v>9337</v>
      </c>
      <c r="N605" s="8">
        <f t="shared" si="105"/>
        <v>130112</v>
      </c>
      <c r="O605" s="8">
        <f t="shared" si="105"/>
        <v>369031</v>
      </c>
      <c r="P605" s="6"/>
      <c r="Q605" s="9" t="s">
        <v>12</v>
      </c>
    </row>
    <row r="606" spans="2:17">
      <c r="B606" s="7" t="str">
        <f t="shared" ref="B606:N608" si="106">IFERROR(B600+B612,"")</f>
        <v/>
      </c>
      <c r="C606" s="7" t="str">
        <f t="shared" si="106"/>
        <v/>
      </c>
      <c r="D606" s="7" t="str">
        <f t="shared" si="106"/>
        <v/>
      </c>
      <c r="E606" s="7" t="str">
        <f t="shared" si="106"/>
        <v/>
      </c>
      <c r="F606" s="7" t="str">
        <f t="shared" si="106"/>
        <v/>
      </c>
      <c r="G606" s="7">
        <f t="shared" si="106"/>
        <v>-147669</v>
      </c>
      <c r="H606" s="7">
        <f t="shared" si="106"/>
        <v>-143965</v>
      </c>
      <c r="I606" s="7">
        <f t="shared" si="106"/>
        <v>22364</v>
      </c>
      <c r="J606" s="7">
        <f t="shared" si="106"/>
        <v>-234806</v>
      </c>
      <c r="K606" s="7">
        <f t="shared" si="106"/>
        <v>25628</v>
      </c>
      <c r="L606" s="7">
        <f t="shared" si="106"/>
        <v>34115</v>
      </c>
      <c r="M606" s="7">
        <f t="shared" si="106"/>
        <v>127800</v>
      </c>
      <c r="N606" s="8">
        <f t="shared" si="106"/>
        <v>375183</v>
      </c>
      <c r="O606" s="8">
        <f t="shared" si="105"/>
        <v>794199</v>
      </c>
      <c r="P606" s="6"/>
      <c r="Q606" s="9" t="s">
        <v>13</v>
      </c>
    </row>
    <row r="607" spans="2:17">
      <c r="B607" s="7" t="str">
        <f t="shared" si="106"/>
        <v/>
      </c>
      <c r="C607" s="7" t="str">
        <f t="shared" si="106"/>
        <v/>
      </c>
      <c r="D607" s="7" t="str">
        <f t="shared" si="106"/>
        <v/>
      </c>
      <c r="E607" s="7" t="str">
        <f t="shared" si="106"/>
        <v/>
      </c>
      <c r="F607" s="7" t="str">
        <f t="shared" si="106"/>
        <v/>
      </c>
      <c r="G607" s="7">
        <f t="shared" si="106"/>
        <v>-112430</v>
      </c>
      <c r="H607" s="7">
        <f t="shared" si="106"/>
        <v>-117512</v>
      </c>
      <c r="I607" s="7">
        <f t="shared" si="106"/>
        <v>8338</v>
      </c>
      <c r="J607" s="7">
        <f t="shared" si="106"/>
        <v>-357991</v>
      </c>
      <c r="K607" s="7">
        <f t="shared" si="106"/>
        <v>176340</v>
      </c>
      <c r="L607" s="7">
        <f t="shared" si="106"/>
        <v>105134</v>
      </c>
      <c r="M607" s="7">
        <f t="shared" si="106"/>
        <v>174954</v>
      </c>
      <c r="N607" s="8">
        <f t="shared" si="106"/>
        <v>568382</v>
      </c>
      <c r="O607" s="8">
        <f t="shared" si="105"/>
        <v>808490</v>
      </c>
      <c r="P607" s="6"/>
      <c r="Q607" s="9" t="s">
        <v>14</v>
      </c>
    </row>
    <row r="608" spans="2:17">
      <c r="B608" s="7" t="str">
        <f t="shared" si="106"/>
        <v/>
      </c>
      <c r="C608" s="18" t="str">
        <f t="shared" si="106"/>
        <v/>
      </c>
      <c r="D608" s="18" t="str">
        <f t="shared" si="106"/>
        <v/>
      </c>
      <c r="E608" s="18" t="str">
        <f t="shared" si="106"/>
        <v/>
      </c>
      <c r="F608" s="18">
        <f t="shared" si="106"/>
        <v>253344.40999999997</v>
      </c>
      <c r="G608" s="18">
        <f t="shared" si="106"/>
        <v>-129417</v>
      </c>
      <c r="H608" s="18">
        <f t="shared" si="106"/>
        <v>-130641.17000000004</v>
      </c>
      <c r="I608" s="18">
        <f t="shared" si="106"/>
        <v>102747.44999999995</v>
      </c>
      <c r="J608" s="18">
        <f t="shared" si="106"/>
        <v>-314073.11</v>
      </c>
      <c r="K608" s="18">
        <f t="shared" si="106"/>
        <v>253243.31999999995</v>
      </c>
      <c r="L608" s="18">
        <f t="shared" si="106"/>
        <v>54305.469999999972</v>
      </c>
      <c r="M608" s="18">
        <f t="shared" si="106"/>
        <v>244981.21000000008</v>
      </c>
      <c r="N608" s="18">
        <f t="shared" si="106"/>
        <v>1003602</v>
      </c>
      <c r="O608" s="18">
        <f t="shared" si="105"/>
        <v>3521873.4</v>
      </c>
      <c r="P608" s="6"/>
      <c r="Q608" s="9" t="s">
        <v>15</v>
      </c>
    </row>
    <row r="609" spans="2:17">
      <c r="B609" s="246" t="s">
        <v>10</v>
      </c>
      <c r="C609" s="247"/>
      <c r="D609" s="247"/>
      <c r="E609" s="247"/>
      <c r="F609" s="247"/>
      <c r="G609" s="247"/>
      <c r="H609" s="247"/>
      <c r="I609" s="247"/>
      <c r="J609" s="247"/>
      <c r="K609" s="247"/>
      <c r="L609" s="247"/>
      <c r="M609" s="247"/>
      <c r="N609" s="247"/>
      <c r="O609" s="124"/>
      <c r="P609" s="6"/>
      <c r="Q609" s="9"/>
    </row>
    <row r="610" spans="2:17">
      <c r="B610" s="248" t="s">
        <v>364</v>
      </c>
      <c r="C610" s="249"/>
      <c r="D610" s="249"/>
      <c r="E610" s="249"/>
      <c r="F610" s="249"/>
      <c r="G610" s="249"/>
      <c r="H610" s="249"/>
      <c r="I610" s="249"/>
      <c r="J610" s="249"/>
      <c r="K610" s="249"/>
      <c r="L610" s="249"/>
      <c r="M610" s="249"/>
      <c r="N610" s="249"/>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f t="shared" si="107"/>
        <v>-105555</v>
      </c>
      <c r="H611" s="7">
        <f t="shared" si="107"/>
        <v>-147043</v>
      </c>
      <c r="I611" s="7">
        <f t="shared" si="107"/>
        <v>-92970</v>
      </c>
      <c r="J611" s="7">
        <f t="shared" si="107"/>
        <v>-176451</v>
      </c>
      <c r="K611" s="7">
        <f t="shared" si="107"/>
        <v>-139136</v>
      </c>
      <c r="L611" s="7">
        <f t="shared" si="107"/>
        <v>-147251</v>
      </c>
      <c r="M611" s="7">
        <f t="shared" si="107"/>
        <v>-144259</v>
      </c>
      <c r="N611" s="8">
        <f t="shared" si="107"/>
        <v>-98193</v>
      </c>
      <c r="O611" s="8">
        <f t="shared" si="107"/>
        <v>-59896</v>
      </c>
      <c r="P611" s="6"/>
      <c r="Q611" s="9" t="s">
        <v>12</v>
      </c>
    </row>
    <row r="612" spans="2:17">
      <c r="B612" s="7" t="str">
        <f t="shared" si="107"/>
        <v/>
      </c>
      <c r="C612" s="7" t="str">
        <f t="shared" si="107"/>
        <v/>
      </c>
      <c r="D612" s="7" t="str">
        <f t="shared" si="107"/>
        <v/>
      </c>
      <c r="E612" s="7" t="str">
        <f t="shared" si="107"/>
        <v/>
      </c>
      <c r="F612" s="7" t="str">
        <f t="shared" si="107"/>
        <v/>
      </c>
      <c r="G612" s="7">
        <f t="shared" si="107"/>
        <v>-188448</v>
      </c>
      <c r="H612" s="7">
        <f t="shared" si="107"/>
        <v>-244188</v>
      </c>
      <c r="I612" s="7">
        <f t="shared" si="107"/>
        <v>-188317</v>
      </c>
      <c r="J612" s="7">
        <f t="shared" si="107"/>
        <v>-451196</v>
      </c>
      <c r="K612" s="7">
        <f t="shared" si="107"/>
        <v>-294040</v>
      </c>
      <c r="L612" s="7">
        <f t="shared" si="107"/>
        <v>-323597</v>
      </c>
      <c r="M612" s="7">
        <f t="shared" si="107"/>
        <v>-203968</v>
      </c>
      <c r="N612" s="8">
        <f t="shared" si="107"/>
        <v>-151088</v>
      </c>
      <c r="O612" s="8">
        <f t="shared" si="107"/>
        <v>-155413</v>
      </c>
      <c r="P612" s="6"/>
      <c r="Q612" s="9" t="s">
        <v>13</v>
      </c>
    </row>
    <row r="613" spans="2:17">
      <c r="B613" s="7" t="str">
        <f t="shared" si="107"/>
        <v/>
      </c>
      <c r="C613" s="7" t="str">
        <f t="shared" si="107"/>
        <v/>
      </c>
      <c r="D613" s="7" t="str">
        <f t="shared" si="107"/>
        <v/>
      </c>
      <c r="E613" s="7" t="str">
        <f t="shared" si="107"/>
        <v/>
      </c>
      <c r="F613" s="7" t="str">
        <f t="shared" si="107"/>
        <v/>
      </c>
      <c r="G613" s="7">
        <f t="shared" si="107"/>
        <v>-279064</v>
      </c>
      <c r="H613" s="7">
        <f t="shared" si="107"/>
        <v>-462012</v>
      </c>
      <c r="I613" s="7">
        <f t="shared" si="107"/>
        <v>-333406</v>
      </c>
      <c r="J613" s="7">
        <f t="shared" si="107"/>
        <v>-861753</v>
      </c>
      <c r="K613" s="7">
        <f t="shared" si="107"/>
        <v>-476227</v>
      </c>
      <c r="L613" s="7">
        <f t="shared" si="107"/>
        <v>-494866</v>
      </c>
      <c r="M613" s="7">
        <f t="shared" si="107"/>
        <v>-412694</v>
      </c>
      <c r="N613" s="8">
        <f t="shared" si="107"/>
        <v>-189916</v>
      </c>
      <c r="O613" s="8">
        <f t="shared" si="107"/>
        <v>-267387</v>
      </c>
      <c r="P613" s="6"/>
      <c r="Q613" s="9" t="s">
        <v>14</v>
      </c>
    </row>
    <row r="614" spans="2:17">
      <c r="B614" s="7" t="str">
        <f t="shared" si="107"/>
        <v/>
      </c>
      <c r="C614" s="7" t="str">
        <f t="shared" si="107"/>
        <v/>
      </c>
      <c r="D614" s="7" t="str">
        <f t="shared" si="107"/>
        <v/>
      </c>
      <c r="E614" s="7" t="str">
        <f t="shared" si="107"/>
        <v/>
      </c>
      <c r="F614" s="7">
        <f t="shared" si="107"/>
        <v>-151038.01</v>
      </c>
      <c r="G614" s="7">
        <f t="shared" si="107"/>
        <v>-438367</v>
      </c>
      <c r="H614" s="7">
        <f t="shared" si="107"/>
        <v>-577475.54</v>
      </c>
      <c r="I614" s="7">
        <f t="shared" si="107"/>
        <v>-594788.42000000004</v>
      </c>
      <c r="J614" s="7">
        <f t="shared" si="107"/>
        <v>-1019329.89</v>
      </c>
      <c r="K614" s="7">
        <f t="shared" si="107"/>
        <v>-662897.15</v>
      </c>
      <c r="L614" s="7">
        <f t="shared" si="107"/>
        <v>-688615.5</v>
      </c>
      <c r="M614" s="7">
        <f t="shared" si="107"/>
        <v>-729140.82</v>
      </c>
      <c r="N614" s="8">
        <f t="shared" si="107"/>
        <v>-293986</v>
      </c>
      <c r="O614" s="8">
        <f t="shared" si="107"/>
        <v>-483602.9</v>
      </c>
      <c r="P614" s="6"/>
      <c r="Q614" s="9" t="s">
        <v>15</v>
      </c>
    </row>
    <row r="615" spans="2:17">
      <c r="B615" s="250" t="s">
        <v>365</v>
      </c>
      <c r="C615" s="251"/>
      <c r="D615" s="251"/>
      <c r="E615" s="251"/>
      <c r="F615" s="251"/>
      <c r="G615" s="251"/>
      <c r="H615" s="251"/>
      <c r="I615" s="251"/>
      <c r="J615" s="251"/>
      <c r="K615" s="251"/>
      <c r="L615" s="251"/>
      <c r="M615" s="251"/>
      <c r="N615" s="251"/>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f t="shared" si="108"/>
        <v>-109237</v>
      </c>
      <c r="H616" s="7">
        <f t="shared" si="108"/>
        <v>-118480</v>
      </c>
      <c r="I616" s="7">
        <f t="shared" si="108"/>
        <v>-96155</v>
      </c>
      <c r="J616" s="7">
        <f t="shared" si="108"/>
        <v>-241837</v>
      </c>
      <c r="K616" s="7">
        <f t="shared" si="108"/>
        <v>-102440</v>
      </c>
      <c r="L616" s="7">
        <f t="shared" si="108"/>
        <v>-128247</v>
      </c>
      <c r="M616" s="7">
        <f t="shared" si="108"/>
        <v>-172746</v>
      </c>
      <c r="N616" s="8">
        <f t="shared" si="108"/>
        <v>-97765</v>
      </c>
      <c r="O616" s="8">
        <f t="shared" si="108"/>
        <v>-79809</v>
      </c>
      <c r="P616" s="6"/>
      <c r="Q616" s="9" t="s">
        <v>12</v>
      </c>
    </row>
    <row r="617" spans="2:17">
      <c r="B617" s="7" t="str">
        <f t="shared" si="108"/>
        <v/>
      </c>
      <c r="C617" s="7" t="str">
        <f t="shared" si="108"/>
        <v/>
      </c>
      <c r="D617" s="7" t="str">
        <f t="shared" si="108"/>
        <v/>
      </c>
      <c r="E617" s="7" t="str">
        <f t="shared" si="108"/>
        <v/>
      </c>
      <c r="F617" s="7" t="str">
        <f t="shared" si="108"/>
        <v/>
      </c>
      <c r="G617" s="7">
        <f t="shared" si="108"/>
        <v>-1329333</v>
      </c>
      <c r="H617" s="7">
        <f t="shared" si="108"/>
        <v>93086</v>
      </c>
      <c r="I617" s="7">
        <f t="shared" si="108"/>
        <v>-194571</v>
      </c>
      <c r="J617" s="7">
        <f t="shared" si="108"/>
        <v>-514585</v>
      </c>
      <c r="K617" s="7">
        <f t="shared" si="108"/>
        <v>-228239</v>
      </c>
      <c r="L617" s="7">
        <f t="shared" si="108"/>
        <v>-304371</v>
      </c>
      <c r="M617" s="7">
        <f t="shared" si="108"/>
        <v>-229554</v>
      </c>
      <c r="N617" s="8">
        <f t="shared" si="108"/>
        <v>-135099</v>
      </c>
      <c r="O617" s="8">
        <f t="shared" si="108"/>
        <v>-132435</v>
      </c>
      <c r="P617" s="6"/>
      <c r="Q617" s="9" t="s">
        <v>13</v>
      </c>
    </row>
    <row r="618" spans="2:17">
      <c r="B618" s="7" t="str">
        <f t="shared" si="108"/>
        <v/>
      </c>
      <c r="C618" s="7" t="str">
        <f t="shared" si="108"/>
        <v/>
      </c>
      <c r="D618" s="7" t="str">
        <f t="shared" si="108"/>
        <v/>
      </c>
      <c r="E618" s="7" t="str">
        <f t="shared" si="108"/>
        <v/>
      </c>
      <c r="F618" s="7" t="str">
        <f t="shared" si="108"/>
        <v/>
      </c>
      <c r="G618" s="7">
        <f t="shared" si="108"/>
        <v>-989665</v>
      </c>
      <c r="H618" s="7">
        <f t="shared" si="108"/>
        <v>136177</v>
      </c>
      <c r="I618" s="7">
        <f t="shared" si="108"/>
        <v>-337786</v>
      </c>
      <c r="J618" s="7">
        <f t="shared" si="108"/>
        <v>-871423</v>
      </c>
      <c r="K618" s="7">
        <f t="shared" si="108"/>
        <v>-404613</v>
      </c>
      <c r="L618" s="7">
        <f t="shared" si="108"/>
        <v>-475110</v>
      </c>
      <c r="M618" s="7">
        <f t="shared" si="108"/>
        <v>-411013</v>
      </c>
      <c r="N618" s="8">
        <f t="shared" si="108"/>
        <v>-182146</v>
      </c>
      <c r="O618" s="8">
        <f t="shared" si="108"/>
        <v>-247542</v>
      </c>
      <c r="P618" s="6"/>
      <c r="Q618" s="9" t="s">
        <v>14</v>
      </c>
    </row>
    <row r="619" spans="2:17">
      <c r="B619" s="7" t="str">
        <f t="shared" si="108"/>
        <v/>
      </c>
      <c r="C619" s="7" t="str">
        <f t="shared" si="108"/>
        <v/>
      </c>
      <c r="D619" s="7" t="str">
        <f t="shared" si="108"/>
        <v/>
      </c>
      <c r="E619" s="7" t="str">
        <f t="shared" si="108"/>
        <v/>
      </c>
      <c r="F619" s="7">
        <f t="shared" si="108"/>
        <v>-147994.29</v>
      </c>
      <c r="G619" s="7">
        <f t="shared" si="108"/>
        <v>-1041041</v>
      </c>
      <c r="H619" s="7">
        <f t="shared" si="108"/>
        <v>25767.57</v>
      </c>
      <c r="I619" s="7">
        <f t="shared" si="108"/>
        <v>-608296.37</v>
      </c>
      <c r="J619" s="7">
        <f t="shared" si="108"/>
        <v>-1027664.31</v>
      </c>
      <c r="K619" s="7">
        <f t="shared" si="108"/>
        <v>-594140.1</v>
      </c>
      <c r="L619" s="7">
        <f t="shared" si="108"/>
        <v>-689193.66</v>
      </c>
      <c r="M619" s="7">
        <f t="shared" si="108"/>
        <v>-757464.31</v>
      </c>
      <c r="N619" s="8">
        <f t="shared" si="108"/>
        <v>-266517</v>
      </c>
      <c r="O619" s="8">
        <f t="shared" si="108"/>
        <v>-447132.41</v>
      </c>
      <c r="P619" s="6"/>
      <c r="Q619" s="9" t="s">
        <v>15</v>
      </c>
    </row>
    <row r="620" spans="2:17">
      <c r="B620" s="244" t="s">
        <v>366</v>
      </c>
      <c r="C620" s="245"/>
      <c r="D620" s="245"/>
      <c r="E620" s="245"/>
      <c r="F620" s="245"/>
      <c r="G620" s="245"/>
      <c r="H620" s="245"/>
      <c r="I620" s="245"/>
      <c r="J620" s="245"/>
      <c r="K620" s="245"/>
      <c r="L620" s="245"/>
      <c r="M620" s="245"/>
      <c r="N620" s="245"/>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f t="shared" si="109"/>
        <v>-5793</v>
      </c>
      <c r="H621" s="7">
        <f t="shared" si="109"/>
        <v>46568</v>
      </c>
      <c r="I621" s="7">
        <f t="shared" si="109"/>
        <v>-19752</v>
      </c>
      <c r="J621" s="7">
        <f t="shared" si="109"/>
        <v>43539</v>
      </c>
      <c r="K621" s="7">
        <f t="shared" si="109"/>
        <v>-120765</v>
      </c>
      <c r="L621" s="7">
        <f t="shared" si="109"/>
        <v>49939</v>
      </c>
      <c r="M621" s="7">
        <f t="shared" si="109"/>
        <v>67675</v>
      </c>
      <c r="N621" s="7">
        <f t="shared" si="109"/>
        <v>-35142</v>
      </c>
      <c r="O621" s="7">
        <f t="shared" si="109"/>
        <v>-250321</v>
      </c>
      <c r="P621" s="6"/>
      <c r="Q621" s="9" t="s">
        <v>12</v>
      </c>
    </row>
    <row r="622" spans="2:17">
      <c r="B622" s="7" t="str">
        <f t="shared" si="109"/>
        <v/>
      </c>
      <c r="C622" s="7" t="str">
        <f t="shared" si="109"/>
        <v/>
      </c>
      <c r="D622" s="7" t="str">
        <f t="shared" si="109"/>
        <v/>
      </c>
      <c r="E622" s="7" t="str">
        <f t="shared" si="109"/>
        <v/>
      </c>
      <c r="F622" s="7" t="str">
        <f t="shared" si="109"/>
        <v/>
      </c>
      <c r="G622" s="7">
        <f t="shared" si="109"/>
        <v>1239315</v>
      </c>
      <c r="H622" s="7">
        <f t="shared" si="109"/>
        <v>-101265</v>
      </c>
      <c r="I622" s="7">
        <f t="shared" si="109"/>
        <v>-99579</v>
      </c>
      <c r="J622" s="7">
        <f t="shared" si="109"/>
        <v>157255</v>
      </c>
      <c r="K622" s="7">
        <f t="shared" si="109"/>
        <v>-140729</v>
      </c>
      <c r="L622" s="7">
        <f t="shared" si="109"/>
        <v>32827</v>
      </c>
      <c r="M622" s="7">
        <f t="shared" si="109"/>
        <v>-138515</v>
      </c>
      <c r="N622" s="7">
        <f t="shared" si="109"/>
        <v>-173754</v>
      </c>
      <c r="O622" s="7">
        <f t="shared" si="109"/>
        <v>-206390</v>
      </c>
      <c r="P622" s="6"/>
      <c r="Q622" s="9" t="s">
        <v>13</v>
      </c>
    </row>
    <row r="623" spans="2:17">
      <c r="B623" s="7" t="str">
        <f t="shared" si="109"/>
        <v/>
      </c>
      <c r="C623" s="7" t="str">
        <f t="shared" si="109"/>
        <v/>
      </c>
      <c r="D623" s="7" t="str">
        <f t="shared" si="109"/>
        <v/>
      </c>
      <c r="E623" s="7" t="str">
        <f t="shared" si="109"/>
        <v/>
      </c>
      <c r="F623" s="7" t="str">
        <f t="shared" si="109"/>
        <v/>
      </c>
      <c r="G623" s="7">
        <f t="shared" si="109"/>
        <v>1093912</v>
      </c>
      <c r="H623" s="7">
        <f t="shared" si="109"/>
        <v>-168913</v>
      </c>
      <c r="I623" s="7">
        <f t="shared" si="109"/>
        <v>-213682</v>
      </c>
      <c r="J623" s="7">
        <f t="shared" si="109"/>
        <v>316079</v>
      </c>
      <c r="K623" s="7">
        <f t="shared" si="109"/>
        <v>-264179</v>
      </c>
      <c r="L623" s="7">
        <f t="shared" si="109"/>
        <v>-1329</v>
      </c>
      <c r="M623" s="7">
        <f t="shared" si="109"/>
        <v>-130106</v>
      </c>
      <c r="N623" s="7">
        <f t="shared" si="109"/>
        <v>-459348</v>
      </c>
      <c r="O623" s="7">
        <f t="shared" si="109"/>
        <v>-588278</v>
      </c>
      <c r="P623" s="6"/>
      <c r="Q623" s="9" t="s">
        <v>14</v>
      </c>
    </row>
    <row r="624" spans="2:17">
      <c r="B624" s="7" t="str">
        <f t="shared" si="109"/>
        <v/>
      </c>
      <c r="C624" s="7" t="str">
        <f t="shared" si="109"/>
        <v/>
      </c>
      <c r="D624" s="7" t="str">
        <f t="shared" si="109"/>
        <v/>
      </c>
      <c r="E624" s="7" t="str">
        <f t="shared" si="109"/>
        <v/>
      </c>
      <c r="F624" s="7">
        <f t="shared" si="109"/>
        <v>-125779.99</v>
      </c>
      <c r="G624" s="7">
        <f t="shared" si="109"/>
        <v>994301</v>
      </c>
      <c r="H624" s="7">
        <f t="shared" si="109"/>
        <v>-289780.24</v>
      </c>
      <c r="I624" s="7">
        <f t="shared" si="109"/>
        <v>-327915.53999999998</v>
      </c>
      <c r="J624" s="7">
        <f t="shared" si="109"/>
        <v>323978.68</v>
      </c>
      <c r="K624" s="7">
        <f t="shared" si="109"/>
        <v>-349356.29</v>
      </c>
      <c r="L624" s="7">
        <f t="shared" si="109"/>
        <v>2912.15</v>
      </c>
      <c r="M624" s="7">
        <f t="shared" si="109"/>
        <v>-219748.84</v>
      </c>
      <c r="N624" s="7">
        <f t="shared" si="109"/>
        <v>-951079</v>
      </c>
      <c r="O624" s="7">
        <f t="shared" si="109"/>
        <v>-1316217.8600000001</v>
      </c>
      <c r="P624" s="6"/>
      <c r="Q624" s="9" t="s">
        <v>15</v>
      </c>
    </row>
    <row r="625" spans="2:17">
      <c r="B625" s="252" t="s">
        <v>367</v>
      </c>
      <c r="C625" s="253"/>
      <c r="D625" s="253"/>
      <c r="E625" s="253"/>
      <c r="F625" s="253"/>
      <c r="G625" s="253"/>
      <c r="H625" s="253"/>
      <c r="I625" s="253"/>
      <c r="J625" s="253"/>
      <c r="K625" s="253"/>
      <c r="L625" s="253"/>
      <c r="M625" s="253"/>
      <c r="N625" s="253"/>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f t="shared" si="110"/>
        <v>-50968</v>
      </c>
      <c r="H626" s="7">
        <f t="shared" si="110"/>
        <v>-32208</v>
      </c>
      <c r="I626" s="7">
        <f t="shared" si="110"/>
        <v>-6827</v>
      </c>
      <c r="J626" s="7">
        <f t="shared" si="110"/>
        <v>-1808</v>
      </c>
      <c r="K626" s="7">
        <f t="shared" si="110"/>
        <v>-71564</v>
      </c>
      <c r="L626" s="7">
        <f t="shared" si="110"/>
        <v>88153</v>
      </c>
      <c r="M626" s="7">
        <f t="shared" si="110"/>
        <v>48525</v>
      </c>
      <c r="N626" s="8">
        <f t="shared" si="110"/>
        <v>95398</v>
      </c>
      <c r="O626" s="8">
        <f t="shared" si="110"/>
        <v>98797</v>
      </c>
      <c r="P626" s="6"/>
      <c r="Q626" s="9" t="s">
        <v>12</v>
      </c>
    </row>
    <row r="627" spans="2:17">
      <c r="B627" s="7" t="str">
        <f t="shared" si="110"/>
        <v/>
      </c>
      <c r="C627" s="7" t="str">
        <f t="shared" si="110"/>
        <v/>
      </c>
      <c r="D627" s="7" t="str">
        <f t="shared" si="110"/>
        <v/>
      </c>
      <c r="E627" s="7" t="str">
        <f t="shared" si="110"/>
        <v/>
      </c>
      <c r="F627" s="7" t="str">
        <f t="shared" si="110"/>
        <v/>
      </c>
      <c r="G627" s="7">
        <f t="shared" si="110"/>
        <v>-49239</v>
      </c>
      <c r="H627" s="7">
        <f t="shared" si="110"/>
        <v>92044</v>
      </c>
      <c r="I627" s="7">
        <f t="shared" si="110"/>
        <v>-83469</v>
      </c>
      <c r="J627" s="7">
        <f t="shared" si="110"/>
        <v>-140940</v>
      </c>
      <c r="K627" s="7">
        <f t="shared" si="110"/>
        <v>-49300</v>
      </c>
      <c r="L627" s="7">
        <f t="shared" si="110"/>
        <v>86168</v>
      </c>
      <c r="M627" s="7">
        <f t="shared" si="110"/>
        <v>-36301</v>
      </c>
      <c r="N627" s="8">
        <f t="shared" si="110"/>
        <v>217418</v>
      </c>
      <c r="O627" s="8">
        <f t="shared" si="110"/>
        <v>610787</v>
      </c>
      <c r="P627" s="6"/>
      <c r="Q627" s="9" t="s">
        <v>13</v>
      </c>
    </row>
    <row r="628" spans="2:17">
      <c r="B628" s="7" t="str">
        <f t="shared" si="110"/>
        <v/>
      </c>
      <c r="C628" s="7" t="str">
        <f t="shared" si="110"/>
        <v/>
      </c>
      <c r="D628" s="7" t="str">
        <f t="shared" si="110"/>
        <v/>
      </c>
      <c r="E628" s="7" t="str">
        <f t="shared" si="110"/>
        <v/>
      </c>
      <c r="F628" s="7" t="str">
        <f t="shared" si="110"/>
        <v/>
      </c>
      <c r="G628" s="7">
        <f t="shared" si="110"/>
        <v>270881</v>
      </c>
      <c r="H628" s="7">
        <f t="shared" si="110"/>
        <v>311764</v>
      </c>
      <c r="I628" s="7">
        <f t="shared" si="110"/>
        <v>-209724</v>
      </c>
      <c r="J628" s="7">
        <f t="shared" si="110"/>
        <v>-51582</v>
      </c>
      <c r="K628" s="7">
        <f t="shared" si="110"/>
        <v>-16225</v>
      </c>
      <c r="L628" s="7">
        <f t="shared" si="110"/>
        <v>123561</v>
      </c>
      <c r="M628" s="7">
        <f t="shared" si="110"/>
        <v>46529</v>
      </c>
      <c r="N628" s="8">
        <f t="shared" si="110"/>
        <v>116804</v>
      </c>
      <c r="O628" s="8">
        <f t="shared" si="110"/>
        <v>240057</v>
      </c>
      <c r="P628" s="6"/>
      <c r="Q628" s="9" t="s">
        <v>14</v>
      </c>
    </row>
    <row r="629" spans="2:17">
      <c r="B629" s="7" t="str">
        <f t="shared" si="110"/>
        <v/>
      </c>
      <c r="C629" s="7" t="str">
        <f t="shared" si="110"/>
        <v/>
      </c>
      <c r="D629" s="7" t="str">
        <f t="shared" si="110"/>
        <v/>
      </c>
      <c r="E629" s="7" t="str">
        <f t="shared" si="110"/>
        <v/>
      </c>
      <c r="F629" s="7">
        <f t="shared" si="110"/>
        <v>130608.15</v>
      </c>
      <c r="G629" s="7">
        <f t="shared" si="110"/>
        <v>262210</v>
      </c>
      <c r="H629" s="7">
        <f t="shared" si="110"/>
        <v>182821.7</v>
      </c>
      <c r="I629" s="7">
        <f t="shared" si="110"/>
        <v>-238676.04</v>
      </c>
      <c r="J629" s="7">
        <f t="shared" si="110"/>
        <v>1571.15</v>
      </c>
      <c r="K629" s="7">
        <f t="shared" si="110"/>
        <v>-27355.919999999998</v>
      </c>
      <c r="L629" s="7">
        <f t="shared" si="110"/>
        <v>56639.46</v>
      </c>
      <c r="M629" s="7">
        <f t="shared" si="110"/>
        <v>-3091.12</v>
      </c>
      <c r="N629" s="8">
        <f t="shared" si="110"/>
        <v>79992</v>
      </c>
      <c r="O629" s="8">
        <f t="shared" si="110"/>
        <v>2242126.02</v>
      </c>
      <c r="P629" s="6"/>
      <c r="Q629" s="9" t="s">
        <v>15</v>
      </c>
    </row>
    <row r="630" spans="2:17">
      <c r="B630" s="254" t="s">
        <v>35</v>
      </c>
      <c r="C630" s="255"/>
      <c r="D630" s="255"/>
      <c r="E630" s="255"/>
      <c r="F630" s="255"/>
      <c r="G630" s="255"/>
      <c r="H630" s="255"/>
      <c r="I630" s="255"/>
      <c r="J630" s="255"/>
      <c r="K630" s="255"/>
      <c r="L630" s="255"/>
      <c r="M630" s="255"/>
      <c r="N630" s="255"/>
      <c r="O630" s="125"/>
      <c r="P630" s="28"/>
      <c r="Q630" s="89"/>
    </row>
    <row r="631" spans="2:17">
      <c r="B631" s="240" t="s">
        <v>36</v>
      </c>
      <c r="C631" s="241"/>
      <c r="D631" s="241"/>
      <c r="E631" s="241"/>
      <c r="F631" s="241"/>
      <c r="G631" s="241"/>
      <c r="H631" s="241"/>
      <c r="I631" s="241"/>
      <c r="J631" s="241"/>
      <c r="K631" s="241"/>
      <c r="L631" s="241"/>
      <c r="M631" s="241"/>
      <c r="N631" s="241"/>
      <c r="O631" s="126"/>
      <c r="P631" s="28"/>
      <c r="Q631" s="89"/>
    </row>
    <row r="632" spans="2:17">
      <c r="B632" s="29" t="e">
        <f t="shared" ref="B632:O632" si="111">B588/B402</f>
        <v>#VALUE!</v>
      </c>
      <c r="C632" s="29" t="e">
        <f t="shared" si="111"/>
        <v>#VALUE!</v>
      </c>
      <c r="D632" s="29" t="e">
        <f t="shared" si="111"/>
        <v>#VALUE!</v>
      </c>
      <c r="E632" s="29" t="e">
        <f t="shared" si="111"/>
        <v>#VALUE!</v>
      </c>
      <c r="F632" s="29">
        <f t="shared" si="111"/>
        <v>5.417145506883058E-2</v>
      </c>
      <c r="G632" s="29">
        <f t="shared" si="111"/>
        <v>0.13838133444916462</v>
      </c>
      <c r="H632" s="29">
        <f t="shared" si="111"/>
        <v>0.14717331910818537</v>
      </c>
      <c r="I632" s="29">
        <f t="shared" si="111"/>
        <v>0.15124613488058583</v>
      </c>
      <c r="J632" s="29">
        <f t="shared" si="111"/>
        <v>0.12490043369730489</v>
      </c>
      <c r="K632" s="29">
        <f t="shared" si="111"/>
        <v>0.11420377540768374</v>
      </c>
      <c r="L632" s="29">
        <f t="shared" si="111"/>
        <v>0.11104747343947863</v>
      </c>
      <c r="M632" s="29">
        <f t="shared" si="111"/>
        <v>0.11255520198200425</v>
      </c>
      <c r="N632" s="29">
        <f t="shared" si="111"/>
        <v>0.14137173233010583</v>
      </c>
      <c r="O632" s="29">
        <f t="shared" si="111"/>
        <v>0.39850202194382589</v>
      </c>
      <c r="P632" s="6"/>
      <c r="Q632" s="89" t="s">
        <v>37</v>
      </c>
    </row>
    <row r="633" spans="2:17">
      <c r="B633" s="29" t="e">
        <f t="shared" ref="B633:O633" si="112">((B551*(1-B582))/(B457+B432))</f>
        <v>#DIV/0!</v>
      </c>
      <c r="C633" s="29" t="e">
        <f t="shared" si="112"/>
        <v>#DIV/0!</v>
      </c>
      <c r="D633" s="29" t="e">
        <f t="shared" si="112"/>
        <v>#DIV/0!</v>
      </c>
      <c r="E633" s="29" t="e">
        <f t="shared" si="112"/>
        <v>#DIV/0!</v>
      </c>
      <c r="F633" s="29">
        <f t="shared" si="112"/>
        <v>6.9168015812890282E-2</v>
      </c>
      <c r="G633" s="29">
        <f t="shared" si="112"/>
        <v>0.1498666283090033</v>
      </c>
      <c r="H633" s="29">
        <f t="shared" si="112"/>
        <v>0.16315977414493096</v>
      </c>
      <c r="I633" s="29">
        <f t="shared" si="112"/>
        <v>0.17465384166671716</v>
      </c>
      <c r="J633" s="29">
        <f t="shared" si="112"/>
        <v>0.14493141363128864</v>
      </c>
      <c r="K633" s="29">
        <f t="shared" si="112"/>
        <v>0.13877152391920561</v>
      </c>
      <c r="L633" s="29">
        <f t="shared" si="112"/>
        <v>0.13209948235796323</v>
      </c>
      <c r="M633" s="29">
        <f t="shared" si="112"/>
        <v>0.13332050913600857</v>
      </c>
      <c r="N633" s="29">
        <f t="shared" si="112"/>
        <v>0.17086990436010374</v>
      </c>
      <c r="O633" s="29">
        <f t="shared" si="112"/>
        <v>0.53443358151348641</v>
      </c>
      <c r="P633" s="6"/>
      <c r="Q633" s="89" t="s">
        <v>38</v>
      </c>
    </row>
    <row r="634" spans="2:17">
      <c r="B634" s="29" t="e">
        <f t="shared" ref="B634:O634" si="113">B588/B457</f>
        <v>#VALUE!</v>
      </c>
      <c r="C634" s="29" t="e">
        <f t="shared" si="113"/>
        <v>#VALUE!</v>
      </c>
      <c r="D634" s="29" t="e">
        <f t="shared" si="113"/>
        <v>#VALUE!</v>
      </c>
      <c r="E634" s="29" t="e">
        <f t="shared" si="113"/>
        <v>#VALUE!</v>
      </c>
      <c r="F634" s="29">
        <f t="shared" si="113"/>
        <v>7.4592766542343758E-2</v>
      </c>
      <c r="G634" s="29">
        <f t="shared" si="113"/>
        <v>0.15704314119632931</v>
      </c>
      <c r="H634" s="29">
        <f t="shared" si="113"/>
        <v>0.17163413905650612</v>
      </c>
      <c r="I634" s="29">
        <f t="shared" si="113"/>
        <v>0.18157699121789597</v>
      </c>
      <c r="J634" s="29">
        <f t="shared" si="113"/>
        <v>0.18026162886681613</v>
      </c>
      <c r="K634" s="29">
        <f t="shared" si="113"/>
        <v>0.17135505973177981</v>
      </c>
      <c r="L634" s="29">
        <f t="shared" si="113"/>
        <v>0.17790781027372091</v>
      </c>
      <c r="M634" s="29">
        <f t="shared" si="113"/>
        <v>0.19047705412050958</v>
      </c>
      <c r="N634" s="29">
        <f t="shared" si="113"/>
        <v>0.21782131474108535</v>
      </c>
      <c r="O634" s="29">
        <f t="shared" si="113"/>
        <v>0.55543733703001319</v>
      </c>
      <c r="P634" s="6"/>
      <c r="Q634" s="89" t="s">
        <v>39</v>
      </c>
    </row>
    <row r="635" spans="2:17">
      <c r="B635" s="240" t="s">
        <v>59</v>
      </c>
      <c r="C635" s="241"/>
      <c r="D635" s="241"/>
      <c r="E635" s="241"/>
      <c r="F635" s="241"/>
      <c r="G635" s="241"/>
      <c r="H635" s="241"/>
      <c r="I635" s="241"/>
      <c r="J635" s="241"/>
      <c r="K635" s="241"/>
      <c r="L635" s="241"/>
      <c r="M635" s="241"/>
      <c r="N635" s="241"/>
      <c r="O635" s="126"/>
      <c r="P635" s="28"/>
      <c r="Q635" s="89"/>
    </row>
    <row r="636" spans="2:17">
      <c r="B636" s="27" t="e">
        <f t="shared" ref="B636:N636" si="114">B378/B414</f>
        <v>#VALUE!</v>
      </c>
      <c r="C636" s="27" t="e">
        <f t="shared" si="114"/>
        <v>#VALUE!</v>
      </c>
      <c r="D636" s="27" t="e">
        <f t="shared" si="114"/>
        <v>#VALUE!</v>
      </c>
      <c r="E636" s="27" t="e">
        <f t="shared" si="114"/>
        <v>#VALUE!</v>
      </c>
      <c r="F636" s="27">
        <f t="shared" si="114"/>
        <v>1.5917133315054848</v>
      </c>
      <c r="G636" s="27">
        <f t="shared" si="114"/>
        <v>5.1887102173619395</v>
      </c>
      <c r="H636" s="27">
        <f t="shared" si="114"/>
        <v>3.5074855135390353</v>
      </c>
      <c r="I636" s="27">
        <f t="shared" si="114"/>
        <v>2.5061435354365109</v>
      </c>
      <c r="J636" s="27">
        <f t="shared" si="114"/>
        <v>1.2178093327675639</v>
      </c>
      <c r="K636" s="27">
        <f t="shared" si="114"/>
        <v>1.3006597777262723</v>
      </c>
      <c r="L636" s="27">
        <f t="shared" si="114"/>
        <v>1.2289420371213093</v>
      </c>
      <c r="M636" s="27">
        <f t="shared" si="114"/>
        <v>1.0486991208187135</v>
      </c>
      <c r="N636" s="27">
        <f t="shared" si="114"/>
        <v>1.2336584215670703</v>
      </c>
      <c r="O636" s="27">
        <f>O378/O414</f>
        <v>2.6704637399024773</v>
      </c>
      <c r="P636" s="6"/>
      <c r="Q636" s="89" t="s">
        <v>392</v>
      </c>
    </row>
    <row r="637" spans="2:17">
      <c r="B637" s="27" t="e">
        <f t="shared" ref="B637:N637" si="115">(B378-B372)/B414</f>
        <v>#VALUE!</v>
      </c>
      <c r="C637" s="27" t="e">
        <f t="shared" si="115"/>
        <v>#VALUE!</v>
      </c>
      <c r="D637" s="27" t="e">
        <f t="shared" si="115"/>
        <v>#VALUE!</v>
      </c>
      <c r="E637" s="27" t="e">
        <f t="shared" si="115"/>
        <v>#VALUE!</v>
      </c>
      <c r="F637" s="27">
        <f t="shared" si="115"/>
        <v>1.43051096918825</v>
      </c>
      <c r="G637" s="27">
        <f t="shared" si="115"/>
        <v>4.9685321461922021</v>
      </c>
      <c r="H637" s="27">
        <f t="shared" si="115"/>
        <v>3.3080129286760203</v>
      </c>
      <c r="I637" s="27">
        <f t="shared" si="115"/>
        <v>2.3152423015368715</v>
      </c>
      <c r="J637" s="27">
        <f t="shared" si="115"/>
        <v>1.1177909859781392</v>
      </c>
      <c r="K637" s="27">
        <f t="shared" si="115"/>
        <v>1.1845821339380871</v>
      </c>
      <c r="L637" s="27">
        <f t="shared" si="115"/>
        <v>1.1196212337791211</v>
      </c>
      <c r="M637" s="27">
        <f t="shared" si="115"/>
        <v>0.9531559826719016</v>
      </c>
      <c r="N637" s="27">
        <f t="shared" si="115"/>
        <v>1.1083034284342941</v>
      </c>
      <c r="O637" s="27">
        <f>(O378-O372)/O414</f>
        <v>2.5368339464235978</v>
      </c>
      <c r="P637" s="6"/>
      <c r="Q637" s="89" t="s">
        <v>393</v>
      </c>
    </row>
    <row r="638" spans="2:17">
      <c r="B638" s="240" t="s">
        <v>368</v>
      </c>
      <c r="C638" s="241"/>
      <c r="D638" s="241"/>
      <c r="E638" s="241"/>
      <c r="F638" s="241"/>
      <c r="G638" s="241"/>
      <c r="H638" s="241"/>
      <c r="I638" s="241"/>
      <c r="J638" s="241"/>
      <c r="K638" s="241"/>
      <c r="L638" s="241"/>
      <c r="M638" s="241"/>
      <c r="N638" s="241"/>
      <c r="O638" s="126"/>
      <c r="P638" s="28"/>
      <c r="Q638" s="89"/>
    </row>
    <row r="639" spans="2:17">
      <c r="B639" s="27" t="e">
        <f t="shared" ref="B639:N639" si="116">B432/B457</f>
        <v>#VALUE!</v>
      </c>
      <c r="C639" s="27" t="e">
        <f t="shared" si="116"/>
        <v>#VALUE!</v>
      </c>
      <c r="D639" s="27" t="e">
        <f t="shared" si="116"/>
        <v>#VALUE!</v>
      </c>
      <c r="E639" s="27" t="e">
        <f t="shared" si="116"/>
        <v>#VALUE!</v>
      </c>
      <c r="F639" s="27">
        <f t="shared" si="116"/>
        <v>8.2653271249362878E-2</v>
      </c>
      <c r="G639" s="27">
        <f t="shared" si="116"/>
        <v>0</v>
      </c>
      <c r="H639" s="27">
        <f t="shared" si="116"/>
        <v>1.0713300588034855E-2</v>
      </c>
      <c r="I639" s="27">
        <f t="shared" si="116"/>
        <v>2.6423883653563043E-2</v>
      </c>
      <c r="J639" s="27">
        <f t="shared" si="116"/>
        <v>0.25603278468825957</v>
      </c>
      <c r="K639" s="27">
        <f t="shared" si="116"/>
        <v>0.25829159444566158</v>
      </c>
      <c r="L639" s="27">
        <f t="shared" si="116"/>
        <v>0.34020815097471974</v>
      </c>
      <c r="M639" s="27">
        <f t="shared" si="116"/>
        <v>0.40421910964483793</v>
      </c>
      <c r="N639" s="27">
        <f t="shared" si="116"/>
        <v>0.27668964358811698</v>
      </c>
      <c r="O639" s="27">
        <f>O432/O457</f>
        <v>5.8732949236556746E-2</v>
      </c>
      <c r="P639" s="6"/>
      <c r="Q639" s="89" t="s">
        <v>40</v>
      </c>
    </row>
    <row r="640" spans="2:17">
      <c r="B640" s="27" t="e">
        <f t="shared" ref="B640:N640" si="117">B432/B588</f>
        <v>#VALUE!</v>
      </c>
      <c r="C640" s="27" t="e">
        <f t="shared" si="117"/>
        <v>#VALUE!</v>
      </c>
      <c r="D640" s="27" t="e">
        <f t="shared" si="117"/>
        <v>#VALUE!</v>
      </c>
      <c r="E640" s="27" t="e">
        <f t="shared" si="117"/>
        <v>#VALUE!</v>
      </c>
      <c r="F640" s="27">
        <f t="shared" si="117"/>
        <v>1.1080601388131039</v>
      </c>
      <c r="G640" s="27">
        <f t="shared" si="117"/>
        <v>0</v>
      </c>
      <c r="H640" s="27">
        <f t="shared" si="117"/>
        <v>6.2419403545979732E-2</v>
      </c>
      <c r="I640" s="27">
        <f t="shared" si="117"/>
        <v>0.14552440524721474</v>
      </c>
      <c r="J640" s="27">
        <f t="shared" si="117"/>
        <v>1.4203399042700648</v>
      </c>
      <c r="K640" s="27">
        <f t="shared" si="117"/>
        <v>1.5073473456223736</v>
      </c>
      <c r="L640" s="27">
        <f t="shared" si="117"/>
        <v>1.9122721506789999</v>
      </c>
      <c r="M640" s="27">
        <f t="shared" si="117"/>
        <v>2.1221407035678936</v>
      </c>
      <c r="N640" s="27">
        <f t="shared" si="117"/>
        <v>1.2702597260373985</v>
      </c>
      <c r="O640" s="27">
        <f>O432/O588</f>
        <v>0.10574180977931466</v>
      </c>
      <c r="P640" s="6"/>
      <c r="Q640" s="89" t="s">
        <v>41</v>
      </c>
    </row>
    <row r="641" spans="2:17">
      <c r="B641" s="256" t="s">
        <v>391</v>
      </c>
      <c r="C641" s="257"/>
      <c r="D641" s="257"/>
      <c r="E641" s="257"/>
      <c r="F641" s="257"/>
      <c r="G641" s="257"/>
      <c r="H641" s="257"/>
      <c r="I641" s="257"/>
      <c r="J641" s="257"/>
      <c r="K641" s="257"/>
      <c r="L641" s="257"/>
      <c r="M641" s="257"/>
      <c r="N641" s="257"/>
      <c r="O641" s="127"/>
      <c r="P641" s="40"/>
      <c r="Q641" s="41"/>
    </row>
    <row r="642" spans="2:17">
      <c r="B642" s="42"/>
      <c r="C642" s="43" t="e">
        <f t="shared" ref="C642:N642" si="118">365/(C465/((C366+B366)/2))</f>
        <v>#VALUE!</v>
      </c>
      <c r="D642" s="43" t="e">
        <f t="shared" si="118"/>
        <v>#VALUE!</v>
      </c>
      <c r="E642" s="43" t="e">
        <f t="shared" si="118"/>
        <v>#VALUE!</v>
      </c>
      <c r="F642" s="43" t="e">
        <f t="shared" si="118"/>
        <v>#VALUE!</v>
      </c>
      <c r="G642" s="43">
        <f t="shared" si="118"/>
        <v>57.970346128205001</v>
      </c>
      <c r="H642" s="43">
        <f t="shared" si="118"/>
        <v>49.47391307316142</v>
      </c>
      <c r="I642" s="43">
        <f t="shared" si="118"/>
        <v>22.594681306320641</v>
      </c>
      <c r="J642" s="43">
        <f t="shared" si="118"/>
        <v>25.519914203137436</v>
      </c>
      <c r="K642" s="43">
        <f t="shared" si="118"/>
        <v>25.998869481205155</v>
      </c>
      <c r="L642" s="43">
        <f t="shared" si="118"/>
        <v>25.290824950116768</v>
      </c>
      <c r="M642" s="43">
        <f t="shared" si="118"/>
        <v>27.623421085480885</v>
      </c>
      <c r="N642" s="44">
        <f t="shared" si="118"/>
        <v>47.911508662691581</v>
      </c>
      <c r="O642" s="44">
        <f>365/(O465/((O366+N366)/2))</f>
        <v>24.851001236082716</v>
      </c>
      <c r="P642" s="40"/>
      <c r="Q642" s="41" t="s">
        <v>60</v>
      </c>
    </row>
    <row r="643" spans="2:17">
      <c r="B643" s="42"/>
      <c r="C643" s="43" t="e">
        <f t="shared" ref="C643:N643" si="119">365/(C503/((C372+B372)/2))</f>
        <v>#VALUE!</v>
      </c>
      <c r="D643" s="43" t="e">
        <f t="shared" si="119"/>
        <v>#VALUE!</v>
      </c>
      <c r="E643" s="43" t="e">
        <f t="shared" si="119"/>
        <v>#VALUE!</v>
      </c>
      <c r="F643" s="43" t="e">
        <f t="shared" si="119"/>
        <v>#VALUE!</v>
      </c>
      <c r="G643" s="43">
        <f t="shared" si="119"/>
        <v>17.701968941613082</v>
      </c>
      <c r="H643" s="43">
        <f t="shared" si="119"/>
        <v>16.788907456203173</v>
      </c>
      <c r="I643" s="43">
        <f t="shared" si="119"/>
        <v>16.622734591365219</v>
      </c>
      <c r="J643" s="43">
        <f t="shared" si="119"/>
        <v>15.72668827642778</v>
      </c>
      <c r="K643" s="43">
        <f t="shared" si="119"/>
        <v>15.838068440003857</v>
      </c>
      <c r="L643" s="43">
        <f t="shared" si="119"/>
        <v>15.474759812318752</v>
      </c>
      <c r="M643" s="43">
        <f t="shared" si="119"/>
        <v>15.202862131369189</v>
      </c>
      <c r="N643" s="44">
        <f t="shared" si="119"/>
        <v>16.835239894260887</v>
      </c>
      <c r="O643" s="44">
        <f>365/(O503/((O372+N372)/2))</f>
        <v>14.713540094202088</v>
      </c>
      <c r="P643" s="40"/>
      <c r="Q643" s="41" t="s">
        <v>61</v>
      </c>
    </row>
    <row r="644" spans="2:17">
      <c r="B644" s="42"/>
      <c r="C644" s="43" t="e">
        <f t="shared" ref="C644:N644" si="120">365/(C503/((C408+B408)/2))</f>
        <v>#VALUE!</v>
      </c>
      <c r="D644" s="43" t="e">
        <f t="shared" si="120"/>
        <v>#VALUE!</v>
      </c>
      <c r="E644" s="43" t="e">
        <f t="shared" si="120"/>
        <v>#VALUE!</v>
      </c>
      <c r="F644" s="43" t="e">
        <f t="shared" si="120"/>
        <v>#VALUE!</v>
      </c>
      <c r="G644" s="43">
        <f t="shared" si="120"/>
        <v>63.284606657600712</v>
      </c>
      <c r="H644" s="43">
        <f t="shared" si="120"/>
        <v>62.030719270032471</v>
      </c>
      <c r="I644" s="43">
        <f t="shared" si="120"/>
        <v>64.155782816999832</v>
      </c>
      <c r="J644" s="43">
        <f t="shared" si="120"/>
        <v>56.925922627011509</v>
      </c>
      <c r="K644" s="43">
        <f t="shared" si="120"/>
        <v>57.524327131411823</v>
      </c>
      <c r="L644" s="43">
        <f t="shared" si="120"/>
        <v>61.210170715570307</v>
      </c>
      <c r="M644" s="43">
        <f t="shared" si="120"/>
        <v>58.996448939170122</v>
      </c>
      <c r="N644" s="44">
        <f t="shared" si="120"/>
        <v>58.291177786100846</v>
      </c>
      <c r="O644" s="44">
        <f>365/(O503/((O408+N408)/2))</f>
        <v>43.811073640328466</v>
      </c>
      <c r="P644" s="40"/>
      <c r="Q644" s="41" t="s">
        <v>62</v>
      </c>
    </row>
    <row r="645" spans="2:17">
      <c r="B645" s="45"/>
      <c r="C645" s="46" t="e">
        <f t="shared" ref="C645:M645" si="121">C643+C642-C644</f>
        <v>#VALUE!</v>
      </c>
      <c r="D645" s="46" t="e">
        <f t="shared" si="121"/>
        <v>#VALUE!</v>
      </c>
      <c r="E645" s="46" t="e">
        <f t="shared" si="121"/>
        <v>#VALUE!</v>
      </c>
      <c r="F645" s="46" t="e">
        <f t="shared" si="121"/>
        <v>#VALUE!</v>
      </c>
      <c r="G645" s="46">
        <f t="shared" si="121"/>
        <v>12.387708412217371</v>
      </c>
      <c r="H645" s="46">
        <f t="shared" si="121"/>
        <v>4.2321012593321186</v>
      </c>
      <c r="I645" s="46">
        <f t="shared" si="121"/>
        <v>-24.938366919313971</v>
      </c>
      <c r="J645" s="46">
        <f t="shared" si="121"/>
        <v>-15.679320147446298</v>
      </c>
      <c r="K645" s="46">
        <f t="shared" si="121"/>
        <v>-15.687389210202809</v>
      </c>
      <c r="L645" s="46">
        <f t="shared" si="121"/>
        <v>-20.444585953134784</v>
      </c>
      <c r="M645" s="46">
        <f t="shared" si="121"/>
        <v>-16.17016572232005</v>
      </c>
      <c r="N645" s="47">
        <f>N643+N642-N644</f>
        <v>6.4555707708516223</v>
      </c>
      <c r="O645" s="47">
        <f>O643+O642-O644</f>
        <v>-4.2465323100436621</v>
      </c>
      <c r="P645" s="40"/>
      <c r="Q645" s="41" t="s">
        <v>63</v>
      </c>
    </row>
    <row r="646" spans="2:17">
      <c r="B646" s="258" t="s">
        <v>42</v>
      </c>
      <c r="C646" s="259"/>
      <c r="D646" s="259"/>
      <c r="E646" s="259"/>
      <c r="F646" s="259"/>
      <c r="G646" s="259"/>
      <c r="H646" s="259"/>
      <c r="I646" s="259"/>
      <c r="J646" s="259"/>
      <c r="K646" s="259"/>
      <c r="L646" s="259"/>
      <c r="M646" s="259"/>
      <c r="N646" s="259"/>
      <c r="O646" s="126"/>
      <c r="P646" s="28"/>
      <c r="Q646" s="89"/>
    </row>
    <row r="647" spans="2:17">
      <c r="B647" s="139" t="e">
        <v>#N/A</v>
      </c>
      <c r="C647" s="139" t="e">
        <v>#N/A</v>
      </c>
      <c r="D647" s="139" t="e">
        <v>#N/A</v>
      </c>
      <c r="E647" s="139" t="e">
        <v>#N/A</v>
      </c>
      <c r="F647" s="139" t="e">
        <v>#N/A</v>
      </c>
      <c r="G647" s="139">
        <v>1100000</v>
      </c>
      <c r="H647" s="139">
        <v>1100000</v>
      </c>
      <c r="I647" s="139">
        <v>11000000</v>
      </c>
      <c r="J647" s="139">
        <v>11000000</v>
      </c>
      <c r="K647" s="139">
        <v>11000000</v>
      </c>
      <c r="L647" s="139">
        <v>11000000</v>
      </c>
      <c r="M647" s="139">
        <v>11000000</v>
      </c>
      <c r="N647" s="140">
        <v>11000000</v>
      </c>
      <c r="O647" s="140">
        <v>11000000</v>
      </c>
      <c r="P647" s="30"/>
      <c r="Q647" s="90" t="s">
        <v>43</v>
      </c>
    </row>
    <row r="648" spans="2:17">
      <c r="B648" s="13" t="e">
        <f t="shared" ref="B648:O648" si="122">B457/B647</f>
        <v>#VALUE!</v>
      </c>
      <c r="C648" s="13" t="e">
        <f t="shared" si="122"/>
        <v>#VALUE!</v>
      </c>
      <c r="D648" s="13" t="e">
        <f t="shared" si="122"/>
        <v>#VALUE!</v>
      </c>
      <c r="E648" s="13" t="e">
        <f t="shared" si="122"/>
        <v>#VALUE!</v>
      </c>
      <c r="F648" s="13" t="e">
        <f t="shared" si="122"/>
        <v>#N/A</v>
      </c>
      <c r="G648" s="13">
        <f t="shared" si="122"/>
        <v>2.3987618181818182</v>
      </c>
      <c r="H648" s="13">
        <f t="shared" si="122"/>
        <v>2.5456886090909094</v>
      </c>
      <c r="I648" s="13">
        <f t="shared" si="122"/>
        <v>0.26954609090909093</v>
      </c>
      <c r="J648" s="13">
        <f t="shared" si="122"/>
        <v>0.2845789672727273</v>
      </c>
      <c r="K648" s="13">
        <f t="shared" si="122"/>
        <v>0.29998512545454542</v>
      </c>
      <c r="L648" s="13">
        <f t="shared" si="122"/>
        <v>0.32390597999999998</v>
      </c>
      <c r="M648" s="13">
        <f t="shared" si="122"/>
        <v>0.33658837818181819</v>
      </c>
      <c r="N648" s="13">
        <f t="shared" si="122"/>
        <v>0.36586118181818184</v>
      </c>
      <c r="O648" s="13">
        <f t="shared" si="122"/>
        <v>0.68808542545454543</v>
      </c>
      <c r="P648" s="6"/>
      <c r="Q648" s="90" t="s">
        <v>44</v>
      </c>
    </row>
    <row r="649" spans="2:17">
      <c r="B649" s="13" t="e">
        <f t="shared" ref="B649:O649" si="123">B588/B647</f>
        <v>#N/A</v>
      </c>
      <c r="C649" s="13" t="e">
        <f t="shared" si="123"/>
        <v>#N/A</v>
      </c>
      <c r="D649" s="13" t="e">
        <f t="shared" si="123"/>
        <v>#N/A</v>
      </c>
      <c r="E649" s="13" t="e">
        <f t="shared" si="123"/>
        <v>#N/A</v>
      </c>
      <c r="F649" s="13" t="e">
        <f t="shared" si="123"/>
        <v>#N/A</v>
      </c>
      <c r="G649" s="13">
        <f t="shared" si="123"/>
        <v>0.37670909090909088</v>
      </c>
      <c r="H649" s="13">
        <f t="shared" si="123"/>
        <v>0.43692707272727277</v>
      </c>
      <c r="I649" s="13">
        <f t="shared" si="123"/>
        <v>4.8943368181818186E-2</v>
      </c>
      <c r="J649" s="13">
        <f t="shared" si="123"/>
        <v>5.1298668181818177E-2</v>
      </c>
      <c r="K649" s="13">
        <f t="shared" si="123"/>
        <v>5.1403969090909093E-2</v>
      </c>
      <c r="L649" s="13">
        <f t="shared" si="123"/>
        <v>5.7625403636363634E-2</v>
      </c>
      <c r="M649" s="13">
        <f t="shared" si="123"/>
        <v>6.411236272727272E-2</v>
      </c>
      <c r="N649" s="13">
        <f t="shared" si="123"/>
        <v>7.9692363636363631E-2</v>
      </c>
      <c r="O649" s="13">
        <f t="shared" si="123"/>
        <v>0.38218833636363636</v>
      </c>
      <c r="P649" s="6"/>
      <c r="Q649" s="89" t="s">
        <v>45</v>
      </c>
    </row>
    <row r="650" spans="2:17">
      <c r="B650" s="91"/>
      <c r="C650" s="91" t="e">
        <f t="shared" ref="C650:M650" si="124">+C649/B649-1</f>
        <v>#N/A</v>
      </c>
      <c r="D650" s="92" t="e">
        <f t="shared" si="124"/>
        <v>#N/A</v>
      </c>
      <c r="E650" s="91" t="e">
        <f t="shared" si="124"/>
        <v>#N/A</v>
      </c>
      <c r="F650" s="92" t="e">
        <f t="shared" si="124"/>
        <v>#N/A</v>
      </c>
      <c r="G650" s="91" t="e">
        <f t="shared" si="124"/>
        <v>#N/A</v>
      </c>
      <c r="H650" s="92">
        <f t="shared" si="124"/>
        <v>0.15985274385829462</v>
      </c>
      <c r="I650" s="91">
        <f t="shared" si="124"/>
        <v>-0.88798275218718636</v>
      </c>
      <c r="J650" s="92">
        <f t="shared" si="124"/>
        <v>4.812296512267733E-2</v>
      </c>
      <c r="K650" s="91">
        <f t="shared" si="124"/>
        <v>2.0527025909853336E-3</v>
      </c>
      <c r="L650" s="92">
        <f t="shared" si="124"/>
        <v>0.12103023668175883</v>
      </c>
      <c r="M650" s="91">
        <f t="shared" si="124"/>
        <v>0.11257116968488501</v>
      </c>
      <c r="N650" s="93">
        <f>+N649/M649-1</f>
        <v>0.24301086789402238</v>
      </c>
      <c r="O650" s="93">
        <f>+O649/N649-1</f>
        <v>3.7957962209222744</v>
      </c>
      <c r="P650" s="31"/>
      <c r="Q650" s="94" t="s">
        <v>46</v>
      </c>
    </row>
    <row r="651" spans="2:17">
      <c r="B651" s="138">
        <v>0</v>
      </c>
      <c r="C651" s="138">
        <v>0</v>
      </c>
      <c r="D651" s="138">
        <v>0</v>
      </c>
      <c r="E651" s="138">
        <v>0</v>
      </c>
      <c r="F651" s="138">
        <v>0</v>
      </c>
      <c r="G651" s="138">
        <v>2.6999999999999996E-2</v>
      </c>
      <c r="H651" s="138">
        <v>3.0000000000000006E-2</v>
      </c>
      <c r="I651" s="138">
        <v>3.6000000000000004E-2</v>
      </c>
      <c r="J651" s="138">
        <v>3.6000000000000004E-2</v>
      </c>
      <c r="K651" s="138">
        <v>3.6000000000000004E-2</v>
      </c>
      <c r="L651" s="138">
        <v>0.05</v>
      </c>
      <c r="M651" s="138">
        <v>0.05</v>
      </c>
      <c r="N651" s="138">
        <v>0.05</v>
      </c>
      <c r="O651" s="138"/>
      <c r="P651" s="6"/>
      <c r="Q651" s="90" t="s">
        <v>47</v>
      </c>
    </row>
    <row r="652" spans="2:17">
      <c r="B652" s="91" t="e">
        <f t="shared" ref="B652:O652" si="125">+B651/B661</f>
        <v>#N/A</v>
      </c>
      <c r="C652" s="91" t="e">
        <f t="shared" si="125"/>
        <v>#N/A</v>
      </c>
      <c r="D652" s="92" t="e">
        <f t="shared" si="125"/>
        <v>#N/A</v>
      </c>
      <c r="E652" s="91" t="e">
        <f t="shared" si="125"/>
        <v>#N/A</v>
      </c>
      <c r="F652" s="92" t="e">
        <f t="shared" si="125"/>
        <v>#N/A</v>
      </c>
      <c r="G652" s="91">
        <f t="shared" si="125"/>
        <v>2.7902300071598884E-2</v>
      </c>
      <c r="H652" s="92">
        <f t="shared" si="125"/>
        <v>1.9668329797909601E-2</v>
      </c>
      <c r="I652" s="91">
        <f t="shared" si="125"/>
        <v>1.6884069317449915E-2</v>
      </c>
      <c r="J652" s="92">
        <f t="shared" si="125"/>
        <v>1.3228678286774698E-2</v>
      </c>
      <c r="K652" s="91">
        <f t="shared" si="125"/>
        <v>1.4412784703934018E-2</v>
      </c>
      <c r="L652" s="92">
        <f t="shared" si="125"/>
        <v>2.2045984098663672E-2</v>
      </c>
      <c r="M652" s="91">
        <f t="shared" si="125"/>
        <v>2.2624687422468912E-2</v>
      </c>
      <c r="N652" s="93">
        <f t="shared" si="125"/>
        <v>2.0028866122366241E-2</v>
      </c>
      <c r="O652" s="93">
        <f t="shared" si="125"/>
        <v>0</v>
      </c>
      <c r="P652" s="6"/>
      <c r="Q652" s="94" t="s">
        <v>48</v>
      </c>
    </row>
    <row r="653" spans="2:17">
      <c r="B653" s="95" t="e">
        <f t="shared" ref="B653:M653" si="126">+B651/B649</f>
        <v>#N/A</v>
      </c>
      <c r="C653" s="95" t="e">
        <f t="shared" si="126"/>
        <v>#N/A</v>
      </c>
      <c r="D653" s="96" t="e">
        <f t="shared" si="126"/>
        <v>#N/A</v>
      </c>
      <c r="E653" s="95" t="e">
        <f t="shared" si="126"/>
        <v>#N/A</v>
      </c>
      <c r="F653" s="96" t="e">
        <f t="shared" si="126"/>
        <v>#N/A</v>
      </c>
      <c r="G653" s="95">
        <f t="shared" si="126"/>
        <v>7.1673343308074705E-2</v>
      </c>
      <c r="H653" s="96">
        <f t="shared" si="126"/>
        <v>6.8661343900577709E-2</v>
      </c>
      <c r="I653" s="95">
        <f t="shared" si="126"/>
        <v>0.73554398353347339</v>
      </c>
      <c r="J653" s="96">
        <f t="shared" si="126"/>
        <v>0.70177260494180838</v>
      </c>
      <c r="K653" s="95">
        <f t="shared" si="126"/>
        <v>0.7003350254205698</v>
      </c>
      <c r="L653" s="96">
        <f t="shared" si="126"/>
        <v>0.86767288113966912</v>
      </c>
      <c r="M653" s="95">
        <f t="shared" si="126"/>
        <v>0.77988078855703336</v>
      </c>
      <c r="N653" s="97">
        <f>+N651/N649</f>
        <v>0.62741268696898078</v>
      </c>
      <c r="O653" s="97">
        <f>+O651/O649</f>
        <v>0</v>
      </c>
      <c r="P653" s="28"/>
      <c r="Q653" s="98" t="s">
        <v>49</v>
      </c>
    </row>
    <row r="654" spans="2:17">
      <c r="B654" s="16" t="e">
        <f t="shared" ref="B654:M654" si="127">+B661*B647</f>
        <v>#N/A</v>
      </c>
      <c r="C654" s="16" t="e">
        <f t="shared" si="127"/>
        <v>#N/A</v>
      </c>
      <c r="D654" s="16" t="e">
        <f t="shared" si="127"/>
        <v>#N/A</v>
      </c>
      <c r="E654" s="16" t="e">
        <f t="shared" si="127"/>
        <v>#N/A</v>
      </c>
      <c r="F654" s="16" t="e">
        <f t="shared" si="127"/>
        <v>#N/A</v>
      </c>
      <c r="G654" s="16">
        <f t="shared" si="127"/>
        <v>1064428.3777247076</v>
      </c>
      <c r="H654" s="16">
        <f t="shared" si="127"/>
        <v>1677824.2148200774</v>
      </c>
      <c r="I654" s="16">
        <f t="shared" si="127"/>
        <v>23454061.491605502</v>
      </c>
      <c r="J654" s="16">
        <f t="shared" si="127"/>
        <v>29934963.373922165</v>
      </c>
      <c r="K654" s="16">
        <f t="shared" si="127"/>
        <v>27475606.424059782</v>
      </c>
      <c r="L654" s="16">
        <f t="shared" si="127"/>
        <v>24947854.336579084</v>
      </c>
      <c r="M654" s="16">
        <f t="shared" si="127"/>
        <v>24309728.118223056</v>
      </c>
      <c r="N654" s="16">
        <f>+N661*N647</f>
        <v>27460366.285329297</v>
      </c>
      <c r="O654" s="16">
        <f>+O661*O647</f>
        <v>41140000</v>
      </c>
      <c r="P654" s="6"/>
      <c r="Q654" s="89" t="s">
        <v>50</v>
      </c>
    </row>
    <row r="655" spans="2:17">
      <c r="B655" s="32" t="e">
        <f t="shared" ref="B655:M655" si="128">+B661/B$648</f>
        <v>#N/A</v>
      </c>
      <c r="C655" s="32" t="e">
        <f t="shared" si="128"/>
        <v>#N/A</v>
      </c>
      <c r="D655" s="33" t="e">
        <f t="shared" si="128"/>
        <v>#N/A</v>
      </c>
      <c r="E655" s="32" t="e">
        <f t="shared" si="128"/>
        <v>#N/A</v>
      </c>
      <c r="F655" s="33" t="e">
        <f t="shared" si="128"/>
        <v>#N/A</v>
      </c>
      <c r="G655" s="32">
        <f t="shared" si="128"/>
        <v>0.40340068540084228</v>
      </c>
      <c r="H655" s="33">
        <f t="shared" si="128"/>
        <v>0.59916783824170183</v>
      </c>
      <c r="I655" s="32">
        <f t="shared" si="128"/>
        <v>7.9102887418496826</v>
      </c>
      <c r="J655" s="33">
        <f t="shared" si="128"/>
        <v>9.5627597949365359</v>
      </c>
      <c r="K655" s="32">
        <f t="shared" si="128"/>
        <v>8.3263541764030684</v>
      </c>
      <c r="L655" s="33">
        <f t="shared" si="128"/>
        <v>7.0019910032868982</v>
      </c>
      <c r="M655" s="32">
        <f t="shared" si="128"/>
        <v>6.5658098339956332</v>
      </c>
      <c r="N655" s="34">
        <f>+N661/N$648</f>
        <v>6.8233446429704694</v>
      </c>
      <c r="O655" s="34">
        <f>+O661/O$648</f>
        <v>5.4353716292266716</v>
      </c>
      <c r="P655" s="35">
        <f>(SUM(INDEX($B655:$O655,,$Q$348-$B$348-$P$348+1):INDEX($B655:$O655,$Q$348-$B$348+1))-MAX(INDEX($B655:$O655,,$Q$348-$B$348-$P$348+1):INDEX($B655:$O655,$Q$348-$B$348+1))-MIN(INDEX($B655:$O655,,$Q$348-$B$348-$P$348+1):INDEX($B655:$O655,$Q$348-$B$348+1)))/(COUNT(INDEX($B655:$O655,,$Q$348-$B$348-$P$348+1):INDEX($B655:$O655,$Q$348-$B$348+1))-2)</f>
        <v>6.0946182665677338</v>
      </c>
      <c r="Q655" s="36" t="s">
        <v>51</v>
      </c>
    </row>
    <row r="656" spans="2:17">
      <c r="B656" s="32" t="e">
        <f t="shared" ref="B656:M656" si="129">+B661/B$649</f>
        <v>#N/A</v>
      </c>
      <c r="C656" s="32" t="e">
        <f t="shared" si="129"/>
        <v>#N/A</v>
      </c>
      <c r="D656" s="33" t="e">
        <f t="shared" si="129"/>
        <v>#N/A</v>
      </c>
      <c r="E656" s="32" t="e">
        <f t="shared" si="129"/>
        <v>#N/A</v>
      </c>
      <c r="F656" s="33" t="e">
        <f t="shared" si="129"/>
        <v>#N/A</v>
      </c>
      <c r="G656" s="32">
        <f t="shared" si="129"/>
        <v>2.5687252708255897</v>
      </c>
      <c r="H656" s="33">
        <f t="shared" si="129"/>
        <v>3.4909595581356996</v>
      </c>
      <c r="I656" s="32">
        <f t="shared" si="129"/>
        <v>43.564378332258961</v>
      </c>
      <c r="J656" s="33">
        <f t="shared" si="129"/>
        <v>53.049336428674195</v>
      </c>
      <c r="K656" s="32">
        <f t="shared" si="129"/>
        <v>48.591236170301705</v>
      </c>
      <c r="L656" s="33">
        <f t="shared" si="129"/>
        <v>39.357412091767927</v>
      </c>
      <c r="M656" s="32">
        <f t="shared" si="129"/>
        <v>34.470345335357969</v>
      </c>
      <c r="N656" s="34">
        <f>+N661/N$649</f>
        <v>31.325422174965205</v>
      </c>
      <c r="O656" s="34">
        <f>+O661/O$649</f>
        <v>9.7857512753647864</v>
      </c>
      <c r="P656" s="35">
        <f>(SUM(INDEX($B656:$O656,,$Q$348-$B$348-$P$348+1):INDEX($B656:$O656,$Q$348-$B$348+1))-MAX(INDEX($B656:$O656,,$Q$348-$B$348-$P$348+1):INDEX($B656:$O656,$Q$348-$B$348+1))-MIN(INDEX($B656:$O656,,$Q$348-$B$348-$P$348+1):INDEX($B656:$O656,$Q$348-$B$348+1)))/(COUNT(INDEX($B656:$O656,,$Q$348-$B$348-$P$348+1):INDEX($B656:$O656,$Q$348-$B$348+1))-2)</f>
        <v>30.083643562593174</v>
      </c>
      <c r="Q656" s="36" t="s">
        <v>52</v>
      </c>
    </row>
    <row r="657" spans="1:17">
      <c r="B657" s="32" t="e">
        <f t="shared" ref="B657:O657" si="130">+(B654+B432-B354-B360)/B559</f>
        <v>#N/A</v>
      </c>
      <c r="C657" s="32" t="e">
        <f t="shared" si="130"/>
        <v>#N/A</v>
      </c>
      <c r="D657" s="33" t="e">
        <f t="shared" si="130"/>
        <v>#N/A</v>
      </c>
      <c r="E657" s="32" t="e">
        <f t="shared" si="130"/>
        <v>#N/A</v>
      </c>
      <c r="F657" s="33" t="e">
        <f t="shared" si="130"/>
        <v>#N/A</v>
      </c>
      <c r="G657" s="32">
        <f t="shared" si="130"/>
        <v>-0.10012271454813956</v>
      </c>
      <c r="H657" s="33">
        <f t="shared" si="130"/>
        <v>1.43862592527833</v>
      </c>
      <c r="I657" s="32">
        <f t="shared" si="130"/>
        <v>27.898250394464103</v>
      </c>
      <c r="J657" s="33">
        <f t="shared" si="130"/>
        <v>33.446747181861035</v>
      </c>
      <c r="K657" s="32">
        <f t="shared" si="130"/>
        <v>28.915238623871375</v>
      </c>
      <c r="L657" s="33">
        <f t="shared" si="130"/>
        <v>24.182285361273138</v>
      </c>
      <c r="M657" s="32">
        <f t="shared" si="130"/>
        <v>20.797928557233501</v>
      </c>
      <c r="N657" s="34">
        <f t="shared" si="130"/>
        <v>19.229140075588166</v>
      </c>
      <c r="O657" s="34">
        <f t="shared" si="130"/>
        <v>6.8702985650284569</v>
      </c>
      <c r="P657" s="35">
        <f>(SUM(INDEX($B657:$O657,,$Q$348-$B$348-$P$348+1):INDEX($B657:$O657,$Q$348-$B$348+1))-MAX(INDEX($B657:$O657,,$Q$348-$B$348-$P$348+1):INDEX($B657:$O657,$Q$348-$B$348+1))-MIN(INDEX($B657:$O657,,$Q$348-$B$348-$P$348+1):INDEX($B657:$O657,$Q$348-$B$348+1)))/(COUNT(INDEX($B657:$O657,,$Q$348-$B$348-$P$348+1):INDEX($B657:$O657,$Q$348-$B$348+1))-2)</f>
        <v>18.475966786105293</v>
      </c>
      <c r="Q657" s="36" t="s">
        <v>53</v>
      </c>
    </row>
    <row r="658" spans="1:17">
      <c r="B658" s="32" t="e">
        <f t="shared" ref="B658:O658" si="131">B654/B465</f>
        <v>#N/A</v>
      </c>
      <c r="C658" s="32" t="e">
        <f t="shared" si="131"/>
        <v>#N/A</v>
      </c>
      <c r="D658" s="33" t="e">
        <f t="shared" si="131"/>
        <v>#N/A</v>
      </c>
      <c r="E658" s="32" t="e">
        <f t="shared" si="131"/>
        <v>#N/A</v>
      </c>
      <c r="F658" s="33" t="e">
        <f t="shared" si="131"/>
        <v>#N/A</v>
      </c>
      <c r="G658" s="32">
        <f t="shared" si="131"/>
        <v>0.47915086580429056</v>
      </c>
      <c r="H658" s="33">
        <f t="shared" si="131"/>
        <v>0.62799974604146536</v>
      </c>
      <c r="I658" s="32">
        <f t="shared" si="131"/>
        <v>7.4341273168861086</v>
      </c>
      <c r="J658" s="33">
        <f t="shared" si="131"/>
        <v>8.2311912893916297</v>
      </c>
      <c r="K658" s="32">
        <f t="shared" si="131"/>
        <v>7.0890313048943785</v>
      </c>
      <c r="L658" s="33">
        <f t="shared" si="131"/>
        <v>5.66097773806578</v>
      </c>
      <c r="M658" s="32">
        <f t="shared" si="131"/>
        <v>4.7060670267133533</v>
      </c>
      <c r="N658" s="34">
        <f t="shared" si="131"/>
        <v>5.0545159427410313</v>
      </c>
      <c r="O658" s="34">
        <f t="shared" si="131"/>
        <v>3.5036121751838003</v>
      </c>
      <c r="P658" s="35">
        <f>(SUM(INDEX($B658:$O658,,$Q$348-$B$348-$P$348+1):INDEX($B658:$O658,$Q$348-$B$348+1))-MAX(INDEX($B658:$O658,,$Q$348-$B$348-$P$348+1):INDEX($B658:$O658,$Q$348-$B$348+1))-MIN(INDEX($B658:$O658,,$Q$348-$B$348-$P$348+1):INDEX($B658:$O658,$Q$348-$B$348+1)))/(COUNT(INDEX($B658:$O658,,$Q$348-$B$348-$P$348+1):INDEX($B658:$O658,$Q$348-$B$348+1))-2)</f>
        <v>4.8680473215037026</v>
      </c>
      <c r="Q658" s="36" t="s">
        <v>54</v>
      </c>
    </row>
    <row r="659" spans="1:17" s="15" customFormat="1" ht="14.25">
      <c r="A659" s="99"/>
      <c r="B659" s="138" t="e">
        <v>#N/A</v>
      </c>
      <c r="C659" s="138" t="e">
        <v>#N/A</v>
      </c>
      <c r="D659" s="138" t="e">
        <v>#N/A</v>
      </c>
      <c r="E659" s="138" t="e">
        <v>#N/A</v>
      </c>
      <c r="F659" s="138" t="e">
        <v>#N/A</v>
      </c>
      <c r="G659" s="138">
        <v>1.2000000000000002</v>
      </c>
      <c r="H659" s="138">
        <v>2.0699999999999998</v>
      </c>
      <c r="I659" s="138">
        <v>2.74</v>
      </c>
      <c r="J659" s="138">
        <v>3.32</v>
      </c>
      <c r="K659" s="138">
        <v>3.04</v>
      </c>
      <c r="L659" s="138">
        <v>2.86</v>
      </c>
      <c r="M659" s="138">
        <v>2.76</v>
      </c>
      <c r="N659" s="145">
        <v>2.82</v>
      </c>
      <c r="O659" s="145">
        <v>4.4400000000000004</v>
      </c>
      <c r="P659" s="31"/>
      <c r="Q659" s="37" t="s">
        <v>55</v>
      </c>
    </row>
    <row r="660" spans="1:17" s="71" customFormat="1" ht="14.25">
      <c r="A660" s="100"/>
      <c r="B660" s="138" t="e">
        <v>#N/A</v>
      </c>
      <c r="C660" s="138" t="e">
        <v>#N/A</v>
      </c>
      <c r="D660" s="138" t="e">
        <v>#N/A</v>
      </c>
      <c r="E660" s="138" t="e">
        <v>#N/A</v>
      </c>
      <c r="F660" s="138" t="e">
        <v>#N/A</v>
      </c>
      <c r="G660" s="138">
        <v>0.81</v>
      </c>
      <c r="H660" s="138">
        <v>0.93000000000000016</v>
      </c>
      <c r="I660" s="138">
        <v>1.67</v>
      </c>
      <c r="J660" s="138">
        <v>2.06</v>
      </c>
      <c r="K660" s="138">
        <v>1.99</v>
      </c>
      <c r="L660" s="138">
        <v>1.81</v>
      </c>
      <c r="M660" s="138">
        <v>1.77</v>
      </c>
      <c r="N660" s="145">
        <v>1.98</v>
      </c>
      <c r="O660" s="145">
        <v>2.4</v>
      </c>
      <c r="P660" s="38"/>
      <c r="Q660" s="39" t="s">
        <v>56</v>
      </c>
    </row>
    <row r="661" spans="1:17" s="3" customFormat="1" ht="14.25">
      <c r="A661" s="101"/>
      <c r="B661" s="146" t="e">
        <v>#N/A</v>
      </c>
      <c r="C661" s="146" t="e">
        <v>#N/A</v>
      </c>
      <c r="D661" s="146" t="e">
        <v>#N/A</v>
      </c>
      <c r="E661" s="146" t="e">
        <v>#N/A</v>
      </c>
      <c r="F661" s="146" t="e">
        <v>#N/A</v>
      </c>
      <c r="G661" s="146">
        <v>0.96766216156791607</v>
      </c>
      <c r="H661" s="146">
        <v>1.5252947407455248</v>
      </c>
      <c r="I661" s="146">
        <v>2.132187408327773</v>
      </c>
      <c r="J661" s="146">
        <v>2.721360306720197</v>
      </c>
      <c r="K661" s="146">
        <v>2.4977824021872528</v>
      </c>
      <c r="L661" s="146">
        <v>2.2679867578708257</v>
      </c>
      <c r="M661" s="146">
        <v>2.2099752834748232</v>
      </c>
      <c r="N661" s="147">
        <v>2.496396935029936</v>
      </c>
      <c r="O661" s="149" t="str">
        <f>VLOOKUP($P661,Price!$A$1:$F$1200,6,FALSE)</f>
        <v>3.74</v>
      </c>
      <c r="P661" s="148" t="s">
        <v>270</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#N/A</v>
      </c>
      <c r="D663" s="102" t="e">
        <f t="shared" si="132"/>
        <v>#N/A</v>
      </c>
      <c r="E663" s="103" t="e">
        <f t="shared" si="132"/>
        <v>#N/A</v>
      </c>
      <c r="F663" s="102" t="e">
        <f t="shared" si="132"/>
        <v>#N/A</v>
      </c>
      <c r="G663" s="103" t="e">
        <f t="shared" si="132"/>
        <v>#N/A</v>
      </c>
      <c r="H663" s="102">
        <f t="shared" si="132"/>
        <v>0.21838596409895511</v>
      </c>
      <c r="I663" s="103">
        <f t="shared" si="132"/>
        <v>-0.49059937509997503</v>
      </c>
      <c r="J663" s="102">
        <f t="shared" si="132"/>
        <v>11.023704855558741</v>
      </c>
      <c r="K663" s="103">
        <f t="shared" si="132"/>
        <v>236.71834577349586</v>
      </c>
      <c r="L663" s="102">
        <f t="shared" si="132"/>
        <v>3.2518660766776564</v>
      </c>
      <c r="M663" s="103">
        <f t="shared" si="132"/>
        <v>3.0620935566228127</v>
      </c>
      <c r="N663" s="104">
        <f t="shared" si="132"/>
        <v>1.2890543721948393</v>
      </c>
      <c r="O663" s="104">
        <f t="shared" si="132"/>
        <v>2.5780496912416222E-2</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8" si="133">($P655-B655)/$P655</f>
        <v>#N/A</v>
      </c>
      <c r="C665" s="49" t="e">
        <f t="shared" si="133"/>
        <v>#N/A</v>
      </c>
      <c r="D665" s="48" t="e">
        <f t="shared" si="133"/>
        <v>#N/A</v>
      </c>
      <c r="E665" s="49" t="e">
        <f t="shared" si="133"/>
        <v>#N/A</v>
      </c>
      <c r="F665" s="48" t="e">
        <f t="shared" si="133"/>
        <v>#N/A</v>
      </c>
      <c r="G665" s="49">
        <f t="shared" si="133"/>
        <v>0.93381034418288145</v>
      </c>
      <c r="H665" s="48">
        <f t="shared" si="133"/>
        <v>0.90168902923281347</v>
      </c>
      <c r="I665" s="49">
        <f t="shared" si="133"/>
        <v>-0.29791373238942298</v>
      </c>
      <c r="J665" s="48">
        <f t="shared" si="133"/>
        <v>-0.5690498365407769</v>
      </c>
      <c r="K665" s="49">
        <f t="shared" si="133"/>
        <v>-0.3661814099297423</v>
      </c>
      <c r="L665" s="48">
        <f t="shared" si="133"/>
        <v>-0.14888097942025227</v>
      </c>
      <c r="M665" s="49">
        <f t="shared" si="133"/>
        <v>-7.7312728512077489E-2</v>
      </c>
      <c r="N665" s="50">
        <f t="shared" si="133"/>
        <v>-0.119568830159584</v>
      </c>
      <c r="O665" s="50">
        <f t="shared" si="133"/>
        <v>0.10816865117826743</v>
      </c>
      <c r="P665" s="31"/>
      <c r="Q665" s="51" t="s">
        <v>67</v>
      </c>
    </row>
    <row r="666" spans="1:17">
      <c r="B666" s="48" t="e">
        <f t="shared" si="133"/>
        <v>#N/A</v>
      </c>
      <c r="C666" s="49" t="e">
        <f t="shared" si="133"/>
        <v>#N/A</v>
      </c>
      <c r="D666" s="48" t="e">
        <f t="shared" si="133"/>
        <v>#N/A</v>
      </c>
      <c r="E666" s="49" t="e">
        <f t="shared" si="133"/>
        <v>#N/A</v>
      </c>
      <c r="F666" s="48" t="e">
        <f t="shared" si="133"/>
        <v>#N/A</v>
      </c>
      <c r="G666" s="49">
        <f t="shared" si="133"/>
        <v>0.91461389091780054</v>
      </c>
      <c r="H666" s="48">
        <f t="shared" si="133"/>
        <v>0.88395821965938814</v>
      </c>
      <c r="I666" s="49">
        <f t="shared" si="133"/>
        <v>-0.44810844609354772</v>
      </c>
      <c r="J666" s="48">
        <f t="shared" si="133"/>
        <v>-0.76339466056688665</v>
      </c>
      <c r="K666" s="49">
        <f t="shared" si="133"/>
        <v>-0.6152044904135674</v>
      </c>
      <c r="L666" s="48">
        <f t="shared" si="133"/>
        <v>-0.30826613504708616</v>
      </c>
      <c r="M666" s="49">
        <f t="shared" si="133"/>
        <v>-0.14581683776560031</v>
      </c>
      <c r="N666" s="50">
        <f t="shared" si="133"/>
        <v>-4.1277533746480494E-2</v>
      </c>
      <c r="O666" s="50">
        <f t="shared" si="133"/>
        <v>0.67471522340689283</v>
      </c>
      <c r="P666" s="31"/>
      <c r="Q666" s="51" t="s">
        <v>68</v>
      </c>
    </row>
    <row r="667" spans="1:17">
      <c r="B667" s="48" t="e">
        <f t="shared" si="133"/>
        <v>#N/A</v>
      </c>
      <c r="C667" s="49" t="e">
        <f t="shared" si="133"/>
        <v>#N/A</v>
      </c>
      <c r="D667" s="48" t="e">
        <f t="shared" si="133"/>
        <v>#N/A</v>
      </c>
      <c r="E667" s="49" t="e">
        <f t="shared" si="133"/>
        <v>#N/A</v>
      </c>
      <c r="F667" s="48" t="e">
        <f t="shared" si="133"/>
        <v>#N/A</v>
      </c>
      <c r="G667" s="49">
        <f t="shared" si="133"/>
        <v>1.0054190785092467</v>
      </c>
      <c r="H667" s="48">
        <f t="shared" si="133"/>
        <v>0.92213528299042857</v>
      </c>
      <c r="I667" s="49">
        <f t="shared" si="133"/>
        <v>-0.50997513242147452</v>
      </c>
      <c r="J667" s="48">
        <f t="shared" si="133"/>
        <v>-0.81028400673540946</v>
      </c>
      <c r="K667" s="49">
        <f t="shared" si="133"/>
        <v>-0.56501897619868291</v>
      </c>
      <c r="L667" s="48">
        <f t="shared" si="133"/>
        <v>-0.30885087861595628</v>
      </c>
      <c r="M667" s="49">
        <f t="shared" si="133"/>
        <v>-0.12567471017941112</v>
      </c>
      <c r="N667" s="50">
        <f t="shared" si="133"/>
        <v>-4.0765027248765767E-2</v>
      </c>
      <c r="O667" s="50">
        <f t="shared" si="133"/>
        <v>0.62814944167386089</v>
      </c>
      <c r="P667" s="31"/>
      <c r="Q667" s="51" t="s">
        <v>69</v>
      </c>
    </row>
    <row r="668" spans="1:17">
      <c r="B668" s="48" t="e">
        <f t="shared" si="133"/>
        <v>#N/A</v>
      </c>
      <c r="C668" s="49" t="e">
        <f t="shared" si="133"/>
        <v>#N/A</v>
      </c>
      <c r="D668" s="48" t="e">
        <f t="shared" si="133"/>
        <v>#N/A</v>
      </c>
      <c r="E668" s="49" t="e">
        <f t="shared" si="133"/>
        <v>#N/A</v>
      </c>
      <c r="F668" s="48" t="e">
        <f t="shared" si="133"/>
        <v>#N/A</v>
      </c>
      <c r="G668" s="49">
        <f t="shared" si="133"/>
        <v>0.90157226621694297</v>
      </c>
      <c r="H668" s="48">
        <f t="shared" si="133"/>
        <v>0.87099555436378118</v>
      </c>
      <c r="I668" s="49">
        <f t="shared" si="133"/>
        <v>-0.52712716740595766</v>
      </c>
      <c r="J668" s="48">
        <f t="shared" si="133"/>
        <v>-0.69086098506722771</v>
      </c>
      <c r="K668" s="49">
        <f t="shared" si="133"/>
        <v>-0.45623713918718256</v>
      </c>
      <c r="L668" s="48">
        <f t="shared" si="133"/>
        <v>-0.16288469774306699</v>
      </c>
      <c r="M668" s="49">
        <f t="shared" si="133"/>
        <v>3.3274182458093854E-2</v>
      </c>
      <c r="N668" s="50">
        <f t="shared" si="133"/>
        <v>-3.8304603246899015E-2</v>
      </c>
      <c r="O668" s="50">
        <f t="shared" si="133"/>
        <v>0.28028387076123135</v>
      </c>
      <c r="P668" s="31"/>
      <c r="Q668" s="51" t="s">
        <v>70</v>
      </c>
    </row>
    <row r="669" spans="1:17">
      <c r="B669" s="105"/>
      <c r="D669" s="105"/>
      <c r="F669" s="105"/>
      <c r="H669" s="105"/>
      <c r="I669" s="96"/>
      <c r="J669" s="95"/>
      <c r="K669" s="96"/>
      <c r="L669" s="95"/>
      <c r="M669" s="96"/>
      <c r="N669" s="97">
        <f>N664/N661-1</f>
        <v>-1</v>
      </c>
      <c r="O669" s="97">
        <f>O664/O661-1</f>
        <v>-1</v>
      </c>
      <c r="P669" s="28"/>
      <c r="Q669" s="98" t="s">
        <v>71</v>
      </c>
    </row>
    <row r="670" spans="1:17">
      <c r="B670" s="109" t="e">
        <f t="shared" ref="B670:M670" si="134">AVERAGE(B665:B669)</f>
        <v>#N/A</v>
      </c>
      <c r="C670" s="110" t="e">
        <f t="shared" si="134"/>
        <v>#N/A</v>
      </c>
      <c r="D670" s="109" t="e">
        <f t="shared" si="134"/>
        <v>#N/A</v>
      </c>
      <c r="E670" s="110" t="e">
        <f t="shared" si="134"/>
        <v>#N/A</v>
      </c>
      <c r="F670" s="109" t="e">
        <f t="shared" si="134"/>
        <v>#N/A</v>
      </c>
      <c r="G670" s="110">
        <f t="shared" si="134"/>
        <v>0.93885389495671789</v>
      </c>
      <c r="H670" s="109">
        <f t="shared" si="134"/>
        <v>0.8946945215616029</v>
      </c>
      <c r="I670" s="110">
        <f t="shared" si="134"/>
        <v>-0.44578111957760069</v>
      </c>
      <c r="J670" s="52">
        <f t="shared" si="134"/>
        <v>-0.70839737222757515</v>
      </c>
      <c r="K670" s="53">
        <f t="shared" si="134"/>
        <v>-0.50066050393229378</v>
      </c>
      <c r="L670" s="52">
        <f t="shared" si="134"/>
        <v>-0.23222067270659044</v>
      </c>
      <c r="M670" s="53">
        <f t="shared" si="134"/>
        <v>-7.8882523499748752E-2</v>
      </c>
      <c r="N670" s="54">
        <f>AVERAGE(N665:N669)</f>
        <v>-0.24798319888034587</v>
      </c>
      <c r="O670" s="54">
        <f>AVERAGE(O665:O669)</f>
        <v>0.1382634374040505</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ht="14.25">
      <c r="B672" s="55"/>
      <c r="C672" s="56">
        <f>+B$651+B672</f>
        <v>0</v>
      </c>
      <c r="D672" s="56">
        <f t="shared" ref="D672:N672" si="135">+C$651+C672</f>
        <v>0</v>
      </c>
      <c r="E672" s="56">
        <f t="shared" si="135"/>
        <v>0</v>
      </c>
      <c r="F672" s="56">
        <f t="shared" si="135"/>
        <v>0</v>
      </c>
      <c r="G672" s="56">
        <f t="shared" si="135"/>
        <v>0</v>
      </c>
      <c r="H672" s="56">
        <f t="shared" si="135"/>
        <v>2.6999999999999996E-2</v>
      </c>
      <c r="I672" s="56">
        <f t="shared" si="135"/>
        <v>5.7000000000000002E-2</v>
      </c>
      <c r="J672" s="56">
        <f t="shared" si="135"/>
        <v>9.2999999999999999E-2</v>
      </c>
      <c r="K672" s="56">
        <f t="shared" si="135"/>
        <v>0.129</v>
      </c>
      <c r="L672" s="56">
        <f t="shared" si="135"/>
        <v>0.16500000000000001</v>
      </c>
      <c r="M672" s="56">
        <f t="shared" si="135"/>
        <v>0.21500000000000002</v>
      </c>
      <c r="N672" s="57">
        <f t="shared" si="135"/>
        <v>0.26500000000000001</v>
      </c>
      <c r="O672" s="57">
        <f>+N$651+N672</f>
        <v>0.315</v>
      </c>
      <c r="P672" s="31"/>
      <c r="Q672" s="36" t="s">
        <v>74</v>
      </c>
    </row>
    <row r="673" spans="1:17" s="3" customFormat="1" ht="14.25">
      <c r="B673" s="58" t="e">
        <f>+B$661+B672</f>
        <v>#N/A</v>
      </c>
      <c r="C673" s="59" t="e">
        <f t="shared" ref="C673:O673" si="136">+C$661+C672</f>
        <v>#N/A</v>
      </c>
      <c r="D673" s="59" t="e">
        <f t="shared" si="136"/>
        <v>#N/A</v>
      </c>
      <c r="E673" s="59" t="e">
        <f t="shared" si="136"/>
        <v>#N/A</v>
      </c>
      <c r="F673" s="59" t="e">
        <f t="shared" si="136"/>
        <v>#N/A</v>
      </c>
      <c r="G673" s="59">
        <f t="shared" si="136"/>
        <v>0.96766216156791607</v>
      </c>
      <c r="H673" s="59">
        <f t="shared" si="136"/>
        <v>1.5522947407455248</v>
      </c>
      <c r="I673" s="59">
        <f t="shared" si="136"/>
        <v>2.1891874083277729</v>
      </c>
      <c r="J673" s="59">
        <f t="shared" si="136"/>
        <v>2.814360306720197</v>
      </c>
      <c r="K673" s="59">
        <f t="shared" si="136"/>
        <v>2.6267824021872528</v>
      </c>
      <c r="L673" s="59">
        <f t="shared" si="136"/>
        <v>2.4329867578708257</v>
      </c>
      <c r="M673" s="59">
        <f t="shared" si="136"/>
        <v>2.4249752834748231</v>
      </c>
      <c r="N673" s="60">
        <f t="shared" si="136"/>
        <v>2.7613969350299361</v>
      </c>
      <c r="O673" s="60">
        <f t="shared" si="136"/>
        <v>4.0550000000000006</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c r="B676" s="55"/>
      <c r="C676" s="56"/>
      <c r="D676" s="56">
        <f t="shared" ref="D676:N676" si="138">+C$651+C676</f>
        <v>0</v>
      </c>
      <c r="E676" s="56">
        <f t="shared" si="138"/>
        <v>0</v>
      </c>
      <c r="F676" s="56">
        <f t="shared" si="138"/>
        <v>0</v>
      </c>
      <c r="G676" s="56">
        <f t="shared" si="138"/>
        <v>0</v>
      </c>
      <c r="H676" s="56">
        <f t="shared" si="138"/>
        <v>2.6999999999999996E-2</v>
      </c>
      <c r="I676" s="56">
        <f t="shared" si="138"/>
        <v>5.7000000000000002E-2</v>
      </c>
      <c r="J676" s="56">
        <f t="shared" si="138"/>
        <v>9.2999999999999999E-2</v>
      </c>
      <c r="K676" s="56">
        <f t="shared" si="138"/>
        <v>0.129</v>
      </c>
      <c r="L676" s="56">
        <f t="shared" si="138"/>
        <v>0.16500000000000001</v>
      </c>
      <c r="M676" s="56">
        <f t="shared" si="138"/>
        <v>0.21500000000000002</v>
      </c>
      <c r="N676" s="57">
        <f t="shared" si="138"/>
        <v>0.26500000000000001</v>
      </c>
      <c r="O676" s="57">
        <f>+N$651+N676</f>
        <v>0.315</v>
      </c>
      <c r="P676" s="31"/>
      <c r="Q676" s="36" t="s">
        <v>74</v>
      </c>
    </row>
    <row r="677" spans="1:17" s="3" customFormat="1" ht="14.25">
      <c r="B677" s="58"/>
      <c r="C677" s="59" t="e">
        <f t="shared" ref="C677:O677" si="139">+C$661+C676</f>
        <v>#N/A</v>
      </c>
      <c r="D677" s="59" t="e">
        <f t="shared" si="139"/>
        <v>#N/A</v>
      </c>
      <c r="E677" s="59" t="e">
        <f t="shared" si="139"/>
        <v>#N/A</v>
      </c>
      <c r="F677" s="59" t="e">
        <f t="shared" si="139"/>
        <v>#N/A</v>
      </c>
      <c r="G677" s="59">
        <f t="shared" si="139"/>
        <v>0.96766216156791607</v>
      </c>
      <c r="H677" s="59">
        <f t="shared" si="139"/>
        <v>1.5522947407455248</v>
      </c>
      <c r="I677" s="59">
        <f t="shared" si="139"/>
        <v>2.1891874083277729</v>
      </c>
      <c r="J677" s="59">
        <f t="shared" si="139"/>
        <v>2.814360306720197</v>
      </c>
      <c r="K677" s="59">
        <f t="shared" si="139"/>
        <v>2.6267824021872528</v>
      </c>
      <c r="L677" s="59">
        <f t="shared" si="139"/>
        <v>2.4329867578708257</v>
      </c>
      <c r="M677" s="59">
        <f t="shared" si="139"/>
        <v>2.4249752834748231</v>
      </c>
      <c r="N677" s="60">
        <f t="shared" si="139"/>
        <v>2.7613969350299361</v>
      </c>
      <c r="O677" s="60">
        <f t="shared" si="139"/>
        <v>4.0550000000000006</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c r="B680" s="55"/>
      <c r="C680" s="56"/>
      <c r="D680" s="56"/>
      <c r="E680" s="56">
        <f t="shared" ref="E680:N680" si="141">+D$651+D680</f>
        <v>0</v>
      </c>
      <c r="F680" s="56">
        <f t="shared" si="141"/>
        <v>0</v>
      </c>
      <c r="G680" s="56">
        <f t="shared" si="141"/>
        <v>0</v>
      </c>
      <c r="H680" s="56">
        <f t="shared" si="141"/>
        <v>2.6999999999999996E-2</v>
      </c>
      <c r="I680" s="56">
        <f t="shared" si="141"/>
        <v>5.7000000000000002E-2</v>
      </c>
      <c r="J680" s="56">
        <f t="shared" si="141"/>
        <v>9.2999999999999999E-2</v>
      </c>
      <c r="K680" s="56">
        <f t="shared" si="141"/>
        <v>0.129</v>
      </c>
      <c r="L680" s="56">
        <f t="shared" si="141"/>
        <v>0.16500000000000001</v>
      </c>
      <c r="M680" s="56">
        <f t="shared" si="141"/>
        <v>0.21500000000000002</v>
      </c>
      <c r="N680" s="57">
        <f t="shared" si="141"/>
        <v>0.26500000000000001</v>
      </c>
      <c r="O680" s="57">
        <f>+N$651+N680</f>
        <v>0.315</v>
      </c>
      <c r="P680" s="31"/>
      <c r="Q680" s="36" t="s">
        <v>74</v>
      </c>
    </row>
    <row r="681" spans="1:17" s="3" customFormat="1" ht="14.25">
      <c r="B681" s="58"/>
      <c r="C681" s="59"/>
      <c r="D681" s="59" t="e">
        <f t="shared" ref="D681:O681" si="142">+D$661+D680</f>
        <v>#N/A</v>
      </c>
      <c r="E681" s="59" t="e">
        <f t="shared" si="142"/>
        <v>#N/A</v>
      </c>
      <c r="F681" s="59" t="e">
        <f t="shared" si="142"/>
        <v>#N/A</v>
      </c>
      <c r="G681" s="59">
        <f t="shared" si="142"/>
        <v>0.96766216156791607</v>
      </c>
      <c r="H681" s="59">
        <f t="shared" si="142"/>
        <v>1.5522947407455248</v>
      </c>
      <c r="I681" s="59">
        <f t="shared" si="142"/>
        <v>2.1891874083277729</v>
      </c>
      <c r="J681" s="59">
        <f t="shared" si="142"/>
        <v>2.814360306720197</v>
      </c>
      <c r="K681" s="59">
        <f t="shared" si="142"/>
        <v>2.6267824021872528</v>
      </c>
      <c r="L681" s="59">
        <f t="shared" si="142"/>
        <v>2.4329867578708257</v>
      </c>
      <c r="M681" s="59">
        <f t="shared" si="142"/>
        <v>2.4249752834748231</v>
      </c>
      <c r="N681" s="60">
        <f t="shared" si="142"/>
        <v>2.7613969350299361</v>
      </c>
      <c r="O681" s="60">
        <f t="shared" si="142"/>
        <v>4.0550000000000006</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c r="B684" s="55"/>
      <c r="C684" s="56"/>
      <c r="D684" s="56"/>
      <c r="E684" s="56"/>
      <c r="F684" s="56">
        <f t="shared" ref="F684:N684" si="144">+E$651+E684</f>
        <v>0</v>
      </c>
      <c r="G684" s="56">
        <f t="shared" si="144"/>
        <v>0</v>
      </c>
      <c r="H684" s="56">
        <f t="shared" si="144"/>
        <v>2.6999999999999996E-2</v>
      </c>
      <c r="I684" s="56">
        <f t="shared" si="144"/>
        <v>5.7000000000000002E-2</v>
      </c>
      <c r="J684" s="56">
        <f t="shared" si="144"/>
        <v>9.2999999999999999E-2</v>
      </c>
      <c r="K684" s="56">
        <f t="shared" si="144"/>
        <v>0.129</v>
      </c>
      <c r="L684" s="56">
        <f t="shared" si="144"/>
        <v>0.16500000000000001</v>
      </c>
      <c r="M684" s="56">
        <f t="shared" si="144"/>
        <v>0.21500000000000002</v>
      </c>
      <c r="N684" s="57">
        <f t="shared" si="144"/>
        <v>0.26500000000000001</v>
      </c>
      <c r="O684" s="57">
        <f>+N$651+N684</f>
        <v>0.315</v>
      </c>
      <c r="P684" s="31"/>
      <c r="Q684" s="36" t="s">
        <v>74</v>
      </c>
    </row>
    <row r="685" spans="1:17" s="3" customFormat="1" ht="14.25">
      <c r="B685" s="58"/>
      <c r="C685" s="59"/>
      <c r="D685" s="59"/>
      <c r="E685" s="59" t="e">
        <f t="shared" ref="E685:O685" si="145">+E$661+E684</f>
        <v>#N/A</v>
      </c>
      <c r="F685" s="59" t="e">
        <f t="shared" si="145"/>
        <v>#N/A</v>
      </c>
      <c r="G685" s="59">
        <f t="shared" si="145"/>
        <v>0.96766216156791607</v>
      </c>
      <c r="H685" s="59">
        <f t="shared" si="145"/>
        <v>1.5522947407455248</v>
      </c>
      <c r="I685" s="59">
        <f t="shared" si="145"/>
        <v>2.1891874083277729</v>
      </c>
      <c r="J685" s="59">
        <f t="shared" si="145"/>
        <v>2.814360306720197</v>
      </c>
      <c r="K685" s="59">
        <f t="shared" si="145"/>
        <v>2.6267824021872528</v>
      </c>
      <c r="L685" s="59">
        <f t="shared" si="145"/>
        <v>2.4329867578708257</v>
      </c>
      <c r="M685" s="59">
        <f t="shared" si="145"/>
        <v>2.4249752834748231</v>
      </c>
      <c r="N685" s="60">
        <f t="shared" si="145"/>
        <v>2.7613969350299361</v>
      </c>
      <c r="O685" s="60">
        <f t="shared" si="145"/>
        <v>4.0550000000000006</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c r="B688" s="55"/>
      <c r="C688" s="56"/>
      <c r="D688" s="56"/>
      <c r="E688" s="56"/>
      <c r="F688" s="56"/>
      <c r="G688" s="56">
        <f t="shared" ref="G688:N688" si="147">+F$651+F688</f>
        <v>0</v>
      </c>
      <c r="H688" s="56">
        <f t="shared" si="147"/>
        <v>2.6999999999999996E-2</v>
      </c>
      <c r="I688" s="56">
        <f t="shared" si="147"/>
        <v>5.7000000000000002E-2</v>
      </c>
      <c r="J688" s="56">
        <f t="shared" si="147"/>
        <v>9.2999999999999999E-2</v>
      </c>
      <c r="K688" s="56">
        <f t="shared" si="147"/>
        <v>0.129</v>
      </c>
      <c r="L688" s="56">
        <f t="shared" si="147"/>
        <v>0.16500000000000001</v>
      </c>
      <c r="M688" s="56">
        <f t="shared" si="147"/>
        <v>0.21500000000000002</v>
      </c>
      <c r="N688" s="57">
        <f t="shared" si="147"/>
        <v>0.26500000000000001</v>
      </c>
      <c r="O688" s="57">
        <f>+N$651+N688</f>
        <v>0.315</v>
      </c>
      <c r="P688" s="31"/>
      <c r="Q688" s="36" t="s">
        <v>74</v>
      </c>
    </row>
    <row r="689" spans="1:17" s="3" customFormat="1" ht="14.25">
      <c r="B689" s="58"/>
      <c r="C689" s="59"/>
      <c r="D689" s="59"/>
      <c r="E689" s="59"/>
      <c r="F689" s="59" t="e">
        <f t="shared" ref="F689:O689" si="148">+F$661+F688</f>
        <v>#N/A</v>
      </c>
      <c r="G689" s="59">
        <f t="shared" si="148"/>
        <v>0.96766216156791607</v>
      </c>
      <c r="H689" s="59">
        <f t="shared" si="148"/>
        <v>1.5522947407455248</v>
      </c>
      <c r="I689" s="59">
        <f t="shared" si="148"/>
        <v>2.1891874083277729</v>
      </c>
      <c r="J689" s="59">
        <f t="shared" si="148"/>
        <v>2.814360306720197</v>
      </c>
      <c r="K689" s="59">
        <f t="shared" si="148"/>
        <v>2.6267824021872528</v>
      </c>
      <c r="L689" s="59">
        <f t="shared" si="148"/>
        <v>2.4329867578708257</v>
      </c>
      <c r="M689" s="59">
        <f t="shared" si="148"/>
        <v>2.4249752834748231</v>
      </c>
      <c r="N689" s="60">
        <f t="shared" si="148"/>
        <v>2.7613969350299361</v>
      </c>
      <c r="O689" s="60">
        <f t="shared" si="148"/>
        <v>4.0550000000000006</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c r="B692" s="55"/>
      <c r="C692" s="56"/>
      <c r="D692" s="56"/>
      <c r="E692" s="56"/>
      <c r="F692" s="56"/>
      <c r="G692" s="56"/>
      <c r="H692" s="56">
        <f t="shared" ref="H692:N692" si="150">+G$651+G692</f>
        <v>2.6999999999999996E-2</v>
      </c>
      <c r="I692" s="56">
        <f t="shared" si="150"/>
        <v>5.7000000000000002E-2</v>
      </c>
      <c r="J692" s="56">
        <f t="shared" si="150"/>
        <v>9.2999999999999999E-2</v>
      </c>
      <c r="K692" s="56">
        <f t="shared" si="150"/>
        <v>0.129</v>
      </c>
      <c r="L692" s="56">
        <f t="shared" si="150"/>
        <v>0.16500000000000001</v>
      </c>
      <c r="M692" s="56">
        <f t="shared" si="150"/>
        <v>0.21500000000000002</v>
      </c>
      <c r="N692" s="57">
        <f t="shared" si="150"/>
        <v>0.26500000000000001</v>
      </c>
      <c r="O692" s="57">
        <f>+N$651+N692</f>
        <v>0.315</v>
      </c>
      <c r="P692" s="31"/>
      <c r="Q692" s="36" t="s">
        <v>74</v>
      </c>
    </row>
    <row r="693" spans="1:17" s="3" customFormat="1" ht="14.25">
      <c r="B693" s="58"/>
      <c r="C693" s="59"/>
      <c r="D693" s="59"/>
      <c r="E693" s="59"/>
      <c r="F693" s="59"/>
      <c r="G693" s="59">
        <f t="shared" ref="G693:O693" si="151">+G$661+G692</f>
        <v>0.96766216156791607</v>
      </c>
      <c r="H693" s="59">
        <f t="shared" si="151"/>
        <v>1.5522947407455248</v>
      </c>
      <c r="I693" s="59">
        <f t="shared" si="151"/>
        <v>2.1891874083277729</v>
      </c>
      <c r="J693" s="59">
        <f t="shared" si="151"/>
        <v>2.814360306720197</v>
      </c>
      <c r="K693" s="59">
        <f t="shared" si="151"/>
        <v>2.6267824021872528</v>
      </c>
      <c r="L693" s="59">
        <f t="shared" si="151"/>
        <v>2.4329867578708257</v>
      </c>
      <c r="M693" s="59">
        <f t="shared" si="151"/>
        <v>2.4249752834748231</v>
      </c>
      <c r="N693" s="60">
        <f t="shared" si="151"/>
        <v>2.7613969350299361</v>
      </c>
      <c r="O693" s="60">
        <f t="shared" si="151"/>
        <v>4.0550000000000006</v>
      </c>
      <c r="P693" s="31"/>
      <c r="Q693" s="36" t="s">
        <v>75</v>
      </c>
    </row>
    <row r="694" spans="1:17" s="3" customFormat="1" ht="14.25">
      <c r="B694" s="72"/>
      <c r="I694" s="61"/>
      <c r="J694" s="61"/>
      <c r="K694" s="61"/>
      <c r="L694" s="61"/>
      <c r="M694" s="61"/>
      <c r="N694" s="62"/>
      <c r="O694" s="62">
        <f>+O693/G693-1</f>
        <v>3.1905121033456858</v>
      </c>
      <c r="P694" s="31"/>
      <c r="Q694" s="63" t="s">
        <v>76</v>
      </c>
    </row>
    <row r="695" spans="1:17" s="70" customFormat="1" ht="14.25">
      <c r="A695" s="64"/>
      <c r="B695" s="65"/>
      <c r="C695" s="66"/>
      <c r="D695" s="66"/>
      <c r="E695" s="66"/>
      <c r="F695" s="66"/>
      <c r="G695" s="66"/>
      <c r="H695" s="66">
        <f>RATE(H$348-$G$348,,-$G693,H693)</f>
        <v>0.60417013540171982</v>
      </c>
      <c r="I695" s="66">
        <f t="shared" ref="I695:O695" si="152">RATE(I$348-$G$348,,-$G693,I693)</f>
        <v>0.50410997406399516</v>
      </c>
      <c r="J695" s="66">
        <f t="shared" si="152"/>
        <v>0.42742066312681859</v>
      </c>
      <c r="K695" s="66">
        <f t="shared" si="152"/>
        <v>0.28358633429918617</v>
      </c>
      <c r="L695" s="66">
        <f t="shared" si="152"/>
        <v>0.20249477282766906</v>
      </c>
      <c r="M695" s="66">
        <f t="shared" si="152"/>
        <v>0.16545969659210857</v>
      </c>
      <c r="N695" s="67">
        <f t="shared" si="152"/>
        <v>0.16160338378130895</v>
      </c>
      <c r="O695" s="67">
        <f t="shared" si="152"/>
        <v>0.19614378318188327</v>
      </c>
      <c r="P695" s="68"/>
      <c r="Q695" s="69" t="s">
        <v>77</v>
      </c>
    </row>
    <row r="696" spans="1:17" s="3" customFormat="1" ht="14.25">
      <c r="B696" s="55"/>
      <c r="C696" s="56"/>
      <c r="D696" s="56"/>
      <c r="E696" s="56"/>
      <c r="F696" s="56"/>
      <c r="G696" s="56"/>
      <c r="H696" s="56"/>
      <c r="I696" s="56">
        <f t="shared" ref="I696:N696" si="153">+H$651+H696</f>
        <v>3.0000000000000006E-2</v>
      </c>
      <c r="J696" s="56">
        <f t="shared" si="153"/>
        <v>6.6000000000000003E-2</v>
      </c>
      <c r="K696" s="56">
        <f t="shared" si="153"/>
        <v>0.10200000000000001</v>
      </c>
      <c r="L696" s="56">
        <f t="shared" si="153"/>
        <v>0.13800000000000001</v>
      </c>
      <c r="M696" s="56">
        <f t="shared" si="153"/>
        <v>0.188</v>
      </c>
      <c r="N696" s="57">
        <f t="shared" si="153"/>
        <v>0.23799999999999999</v>
      </c>
      <c r="O696" s="57">
        <f>+N$651+N696</f>
        <v>0.28799999999999998</v>
      </c>
      <c r="P696" s="31"/>
      <c r="Q696" s="36" t="s">
        <v>74</v>
      </c>
    </row>
    <row r="697" spans="1:17" s="3" customFormat="1" ht="14.25">
      <c r="B697" s="58"/>
      <c r="C697" s="59"/>
      <c r="D697" s="59"/>
      <c r="E697" s="59"/>
      <c r="F697" s="59"/>
      <c r="G697" s="59"/>
      <c r="H697" s="59">
        <f t="shared" ref="H697:O697" si="154">+H$661+H696</f>
        <v>1.5252947407455248</v>
      </c>
      <c r="I697" s="59">
        <f t="shared" si="154"/>
        <v>2.1621874083277728</v>
      </c>
      <c r="J697" s="59">
        <f t="shared" si="154"/>
        <v>2.7873603067201969</v>
      </c>
      <c r="K697" s="59">
        <f t="shared" si="154"/>
        <v>2.5997824021872527</v>
      </c>
      <c r="L697" s="59">
        <f t="shared" si="154"/>
        <v>2.4059867578708256</v>
      </c>
      <c r="M697" s="59">
        <f t="shared" si="154"/>
        <v>2.3979752834748234</v>
      </c>
      <c r="N697" s="60">
        <f t="shared" si="154"/>
        <v>2.734396935029936</v>
      </c>
      <c r="O697" s="60">
        <f t="shared" si="154"/>
        <v>4.0280000000000005</v>
      </c>
      <c r="P697" s="31"/>
      <c r="Q697" s="36" t="s">
        <v>75</v>
      </c>
    </row>
    <row r="698" spans="1:17" s="3" customFormat="1" ht="14.25">
      <c r="B698" s="72"/>
      <c r="I698" s="61"/>
      <c r="J698" s="61"/>
      <c r="K698" s="61"/>
      <c r="L698" s="61"/>
      <c r="M698" s="61"/>
      <c r="N698" s="62"/>
      <c r="O698" s="62">
        <f>+O697/H697-1</f>
        <v>1.6408010808659954</v>
      </c>
      <c r="P698" s="31"/>
      <c r="Q698" s="63" t="s">
        <v>76</v>
      </c>
    </row>
    <row r="699" spans="1:17" s="70" customFormat="1" ht="14.25">
      <c r="A699" s="64"/>
      <c r="B699" s="65"/>
      <c r="C699" s="66"/>
      <c r="D699" s="66"/>
      <c r="E699" s="66"/>
      <c r="F699" s="66"/>
      <c r="G699" s="66"/>
      <c r="H699" s="66"/>
      <c r="I699" s="66">
        <f t="shared" ref="I699:O699" si="155">RATE(I$348-$H$348,,-$H697,I697)</f>
        <v>0.41755383439593524</v>
      </c>
      <c r="J699" s="66">
        <f t="shared" si="155"/>
        <v>0.35182249547469741</v>
      </c>
      <c r="K699" s="66">
        <f t="shared" si="155"/>
        <v>0.19452270475528322</v>
      </c>
      <c r="L699" s="66">
        <f t="shared" si="155"/>
        <v>0.12068836983816338</v>
      </c>
      <c r="M699" s="66">
        <f t="shared" si="155"/>
        <v>9.4707732936496286E-2</v>
      </c>
      <c r="N699" s="67">
        <f t="shared" si="155"/>
        <v>0.10217688227324387</v>
      </c>
      <c r="O699" s="67">
        <f t="shared" si="155"/>
        <v>0.14880933414551423</v>
      </c>
      <c r="P699" s="68"/>
      <c r="Q699" s="69" t="s">
        <v>77</v>
      </c>
    </row>
    <row r="700" spans="1:17" s="3" customFormat="1" ht="14.25">
      <c r="B700" s="55"/>
      <c r="C700" s="56"/>
      <c r="D700" s="56"/>
      <c r="E700" s="56"/>
      <c r="F700" s="56"/>
      <c r="G700" s="56"/>
      <c r="H700" s="56"/>
      <c r="I700" s="56"/>
      <c r="J700" s="56">
        <f t="shared" ref="J700:N700" si="156">+I$651+I700</f>
        <v>3.6000000000000004E-2</v>
      </c>
      <c r="K700" s="56">
        <f t="shared" si="156"/>
        <v>7.2000000000000008E-2</v>
      </c>
      <c r="L700" s="56">
        <f t="shared" si="156"/>
        <v>0.10800000000000001</v>
      </c>
      <c r="M700" s="56">
        <f t="shared" si="156"/>
        <v>0.15800000000000003</v>
      </c>
      <c r="N700" s="57">
        <f t="shared" si="156"/>
        <v>0.20800000000000002</v>
      </c>
      <c r="O700" s="57">
        <f>+N$651+N700</f>
        <v>0.25800000000000001</v>
      </c>
      <c r="P700" s="31"/>
      <c r="Q700" s="36" t="s">
        <v>74</v>
      </c>
    </row>
    <row r="701" spans="1:17" s="3" customFormat="1" ht="14.25">
      <c r="B701" s="58"/>
      <c r="C701" s="59"/>
      <c r="D701" s="59"/>
      <c r="E701" s="59"/>
      <c r="F701" s="59"/>
      <c r="G701" s="59"/>
      <c r="H701" s="59"/>
      <c r="I701" s="59">
        <f t="shared" ref="I701:O701" si="157">+I$661+I700</f>
        <v>2.132187408327773</v>
      </c>
      <c r="J701" s="59">
        <f t="shared" si="157"/>
        <v>2.7573603067201971</v>
      </c>
      <c r="K701" s="59">
        <f t="shared" si="157"/>
        <v>2.5697824021872528</v>
      </c>
      <c r="L701" s="59">
        <f t="shared" si="157"/>
        <v>2.3759867578708258</v>
      </c>
      <c r="M701" s="59">
        <f t="shared" si="157"/>
        <v>2.3679752834748231</v>
      </c>
      <c r="N701" s="60">
        <f t="shared" si="157"/>
        <v>2.7043969350299362</v>
      </c>
      <c r="O701" s="60">
        <f t="shared" si="157"/>
        <v>3.9980000000000002</v>
      </c>
      <c r="P701" s="31"/>
      <c r="Q701" s="36" t="s">
        <v>75</v>
      </c>
    </row>
    <row r="702" spans="1:17" s="3" customFormat="1" ht="14.25">
      <c r="B702" s="72"/>
      <c r="I702" s="61"/>
      <c r="J702" s="61"/>
      <c r="K702" s="61"/>
      <c r="L702" s="61"/>
      <c r="M702" s="61"/>
      <c r="N702" s="62"/>
      <c r="O702" s="62">
        <f>+O701/I701-1</f>
        <v>0.8750696980879098</v>
      </c>
      <c r="P702" s="31"/>
      <c r="Q702" s="63" t="s">
        <v>76</v>
      </c>
    </row>
    <row r="703" spans="1:17" s="70" customFormat="1" ht="14.25">
      <c r="A703" s="64"/>
      <c r="B703" s="65"/>
      <c r="C703" s="66"/>
      <c r="D703" s="66"/>
      <c r="E703" s="66"/>
      <c r="F703" s="66"/>
      <c r="G703" s="66"/>
      <c r="H703" s="66"/>
      <c r="I703" s="66"/>
      <c r="J703" s="66">
        <f t="shared" ref="J703:O703" si="158">RATE(J$348-$I$348,,-$I701,J701)</f>
        <v>0.29320729310690979</v>
      </c>
      <c r="K703" s="66">
        <f t="shared" si="158"/>
        <v>9.7830995510048674E-2</v>
      </c>
      <c r="L703" s="66">
        <f t="shared" si="158"/>
        <v>3.6747222457841199E-2</v>
      </c>
      <c r="M703" s="66">
        <f t="shared" si="158"/>
        <v>2.6568532532470789E-2</v>
      </c>
      <c r="N703" s="67">
        <f t="shared" si="158"/>
        <v>4.869455276901917E-2</v>
      </c>
      <c r="O703" s="67">
        <f t="shared" si="158"/>
        <v>0.11045995700467839</v>
      </c>
      <c r="P703" s="68"/>
      <c r="Q703" s="69" t="s">
        <v>77</v>
      </c>
    </row>
    <row r="704" spans="1:17" s="3" customFormat="1" ht="14.25">
      <c r="B704" s="55"/>
      <c r="C704" s="56"/>
      <c r="D704" s="56"/>
      <c r="E704" s="56"/>
      <c r="F704" s="56"/>
      <c r="G704" s="56"/>
      <c r="H704" s="56"/>
      <c r="I704" s="56"/>
      <c r="J704" s="56"/>
      <c r="K704" s="56">
        <f>+J$651+J704</f>
        <v>3.6000000000000004E-2</v>
      </c>
      <c r="L704" s="56">
        <f>+K$651+K704</f>
        <v>7.2000000000000008E-2</v>
      </c>
      <c r="M704" s="56">
        <f>+L$651+L704</f>
        <v>0.12200000000000001</v>
      </c>
      <c r="N704" s="57">
        <f>+M$651+M704</f>
        <v>0.17200000000000001</v>
      </c>
      <c r="O704" s="57">
        <f>+N$651+N704</f>
        <v>0.22200000000000003</v>
      </c>
      <c r="P704" s="31"/>
      <c r="Q704" s="36" t="s">
        <v>74</v>
      </c>
    </row>
    <row r="705" spans="1:17" s="3" customFormat="1" ht="14.25">
      <c r="B705" s="58"/>
      <c r="C705" s="59"/>
      <c r="D705" s="59"/>
      <c r="E705" s="59"/>
      <c r="F705" s="59"/>
      <c r="G705" s="59"/>
      <c r="H705" s="59"/>
      <c r="I705" s="59"/>
      <c r="J705" s="59">
        <f t="shared" ref="J705:O705" si="159">+J$661+J704</f>
        <v>2.721360306720197</v>
      </c>
      <c r="K705" s="59">
        <f t="shared" si="159"/>
        <v>2.5337824021872528</v>
      </c>
      <c r="L705" s="59">
        <f t="shared" si="159"/>
        <v>2.3399867578708258</v>
      </c>
      <c r="M705" s="59">
        <f t="shared" si="159"/>
        <v>2.3319752834748231</v>
      </c>
      <c r="N705" s="60">
        <f t="shared" si="159"/>
        <v>2.6683969350299361</v>
      </c>
      <c r="O705" s="60">
        <f t="shared" si="159"/>
        <v>3.9620000000000002</v>
      </c>
      <c r="P705" s="31"/>
      <c r="Q705" s="36" t="s">
        <v>75</v>
      </c>
    </row>
    <row r="706" spans="1:17" s="3" customFormat="1" ht="14.25">
      <c r="B706" s="72"/>
      <c r="I706" s="61"/>
      <c r="J706" s="61"/>
      <c r="K706" s="61"/>
      <c r="L706" s="61"/>
      <c r="M706" s="61"/>
      <c r="N706" s="62"/>
      <c r="O706" s="62">
        <f>+O705/J705-1</f>
        <v>0.4558895381167043</v>
      </c>
      <c r="P706" s="31"/>
      <c r="Q706" s="63" t="s">
        <v>76</v>
      </c>
    </row>
    <row r="707" spans="1:17" s="70" customFormat="1" ht="14.25">
      <c r="A707" s="64"/>
      <c r="B707" s="65"/>
      <c r="C707" s="66"/>
      <c r="D707" s="66"/>
      <c r="E707" s="66"/>
      <c r="F707" s="66"/>
      <c r="G707" s="66"/>
      <c r="H707" s="66"/>
      <c r="I707" s="66"/>
      <c r="J707" s="66"/>
      <c r="K707" s="66">
        <f>RATE(K$348-$J$348,,-$J705,K705)</f>
        <v>-6.892799313260152E-2</v>
      </c>
      <c r="L707" s="66">
        <f>RATE(L$348-$J$348,,-$J705,L705)</f>
        <v>-7.2714055620326276E-2</v>
      </c>
      <c r="M707" s="66">
        <f>RATE(M$348-$J$348,,-$J705,M705)</f>
        <v>-5.0169818003690067E-2</v>
      </c>
      <c r="N707" s="67">
        <f>RATE(N$348-$J$348,,-$J705,N705)</f>
        <v>-4.9014422417915249E-3</v>
      </c>
      <c r="O707" s="67">
        <f>RATE(O$348-$J$348,,-$J705,O705)</f>
        <v>7.8017187295675305E-2</v>
      </c>
      <c r="P707" s="68"/>
      <c r="Q707" s="69" t="s">
        <v>77</v>
      </c>
    </row>
    <row r="708" spans="1:17" s="3" customFormat="1" ht="14.25">
      <c r="B708" s="73"/>
      <c r="C708" s="74"/>
      <c r="D708" s="74"/>
      <c r="E708" s="74"/>
      <c r="F708" s="74"/>
      <c r="G708" s="74"/>
      <c r="H708" s="74"/>
      <c r="I708" s="74"/>
      <c r="J708" s="74"/>
      <c r="K708" s="74"/>
      <c r="L708" s="74">
        <f>+K$651+K708</f>
        <v>3.6000000000000004E-2</v>
      </c>
      <c r="M708" s="74">
        <f>+L$651+L708</f>
        <v>8.6000000000000007E-2</v>
      </c>
      <c r="N708" s="75">
        <f>+M$651+M708</f>
        <v>0.13600000000000001</v>
      </c>
      <c r="O708" s="75">
        <f>+N$651+N708</f>
        <v>0.186</v>
      </c>
      <c r="P708" s="31"/>
      <c r="Q708" s="36" t="s">
        <v>74</v>
      </c>
    </row>
    <row r="709" spans="1:17" s="3" customFormat="1" ht="14.25">
      <c r="B709" s="76"/>
      <c r="C709" s="77"/>
      <c r="D709" s="77"/>
      <c r="E709" s="77"/>
      <c r="F709" s="77"/>
      <c r="G709" s="77"/>
      <c r="H709" s="77"/>
      <c r="I709" s="77"/>
      <c r="J709" s="77"/>
      <c r="K709" s="77">
        <f>+K$661+K708</f>
        <v>2.4977824021872528</v>
      </c>
      <c r="L709" s="77">
        <f>+L$661+L708</f>
        <v>2.3039867578708257</v>
      </c>
      <c r="M709" s="77">
        <f>+M$661+M708</f>
        <v>2.295975283474823</v>
      </c>
      <c r="N709" s="78">
        <f>+N$661+N708</f>
        <v>2.6323969350299361</v>
      </c>
      <c r="O709" s="78">
        <f>+O$661+O708</f>
        <v>3.9260000000000002</v>
      </c>
      <c r="P709" s="31"/>
      <c r="Q709" s="36" t="s">
        <v>75</v>
      </c>
    </row>
    <row r="710" spans="1:17" s="3" customFormat="1" ht="14.25">
      <c r="B710" s="72"/>
      <c r="I710" s="61"/>
      <c r="J710" s="61"/>
      <c r="K710" s="61"/>
      <c r="L710" s="61"/>
      <c r="M710" s="61"/>
      <c r="N710" s="62"/>
      <c r="O710" s="62">
        <f>+O709/K709-1</f>
        <v>0.57179424299013748</v>
      </c>
      <c r="P710" s="31"/>
      <c r="Q710" s="63" t="s">
        <v>76</v>
      </c>
    </row>
    <row r="711" spans="1:17" s="70" customFormat="1" ht="14.25">
      <c r="A711" s="64"/>
      <c r="B711" s="65"/>
      <c r="C711" s="66"/>
      <c r="D711" s="66"/>
      <c r="E711" s="66"/>
      <c r="F711" s="66"/>
      <c r="G711" s="66"/>
      <c r="H711" s="66"/>
      <c r="I711" s="66"/>
      <c r="J711" s="66"/>
      <c r="K711" s="66"/>
      <c r="L711" s="66">
        <f>RATE(L$348-$K$348,,-$K709,L709)</f>
        <v>-7.7587080502578842E-2</v>
      </c>
      <c r="M711" s="66">
        <f>RATE(M$348-$K$348,,-$K709,M709)</f>
        <v>-4.1247954568651553E-2</v>
      </c>
      <c r="N711" s="67">
        <f>RATE(N$348-$K$348,,-$K709,N709)</f>
        <v>1.7651143610782662E-2</v>
      </c>
      <c r="O711" s="67">
        <f>RATE(O$348-$K$348,,-$K709,O709)</f>
        <v>0.11969289765963421</v>
      </c>
      <c r="P711" s="68"/>
      <c r="Q711" s="69" t="s">
        <v>77</v>
      </c>
    </row>
    <row r="712" spans="1:17" s="3" customFormat="1" ht="14.25">
      <c r="B712" s="73"/>
      <c r="C712" s="74"/>
      <c r="D712" s="74"/>
      <c r="E712" s="74"/>
      <c r="F712" s="74"/>
      <c r="G712" s="74"/>
      <c r="H712" s="74"/>
      <c r="I712" s="74"/>
      <c r="J712" s="74"/>
      <c r="K712" s="74"/>
      <c r="L712" s="74"/>
      <c r="M712" s="74">
        <f>+L$651+L712</f>
        <v>0.05</v>
      </c>
      <c r="N712" s="75">
        <f>+M$651+M712</f>
        <v>0.1</v>
      </c>
      <c r="O712" s="75">
        <f>+N$651+N712</f>
        <v>0.15000000000000002</v>
      </c>
      <c r="P712" s="31"/>
      <c r="Q712" s="36" t="s">
        <v>74</v>
      </c>
    </row>
    <row r="713" spans="1:17" s="3" customFormat="1" ht="14.25">
      <c r="B713" s="76"/>
      <c r="C713" s="77"/>
      <c r="D713" s="77"/>
      <c r="E713" s="77"/>
      <c r="F713" s="77"/>
      <c r="G713" s="77"/>
      <c r="H713" s="77"/>
      <c r="I713" s="77"/>
      <c r="J713" s="77"/>
      <c r="K713" s="77"/>
      <c r="L713" s="77">
        <f>+L$661+L712</f>
        <v>2.2679867578708257</v>
      </c>
      <c r="M713" s="77">
        <f>+M$661+M712</f>
        <v>2.259975283474823</v>
      </c>
      <c r="N713" s="78">
        <f>+N$661+N712</f>
        <v>2.5963969350299361</v>
      </c>
      <c r="O713" s="78">
        <f>+O$661+O712</f>
        <v>3.89</v>
      </c>
      <c r="P713" s="31"/>
      <c r="Q713" s="36" t="s">
        <v>75</v>
      </c>
    </row>
    <row r="714" spans="1:17" s="3" customFormat="1" ht="14.25">
      <c r="B714" s="72"/>
      <c r="I714" s="61"/>
      <c r="J714" s="61"/>
      <c r="K714" s="61"/>
      <c r="L714" s="61"/>
      <c r="M714" s="61"/>
      <c r="N714" s="62"/>
      <c r="O714" s="62">
        <f>+O713/L713-1</f>
        <v>0.71517756287603373</v>
      </c>
      <c r="P714" s="31"/>
      <c r="Q714" s="63" t="s">
        <v>76</v>
      </c>
    </row>
    <row r="715" spans="1:17" s="70" customFormat="1" ht="14.25">
      <c r="A715" s="64"/>
      <c r="B715" s="65"/>
      <c r="C715" s="66"/>
      <c r="D715" s="66"/>
      <c r="E715" s="66"/>
      <c r="F715" s="66"/>
      <c r="G715" s="66"/>
      <c r="H715" s="66"/>
      <c r="I715" s="66"/>
      <c r="J715" s="66"/>
      <c r="K715" s="66"/>
      <c r="L715" s="66"/>
      <c r="M715" s="66">
        <f>RATE(M$348-$L$348,,-$L713,M713)</f>
        <v>-3.5324167428225132E-3</v>
      </c>
      <c r="N715" s="67">
        <f>RATE(N$348-$L$348,,-$L713,N713)</f>
        <v>6.995444336186038E-2</v>
      </c>
      <c r="O715" s="67">
        <f>RATE(O$348-$L$348,,-$L713,O713)</f>
        <v>0.19702447121365776</v>
      </c>
      <c r="P715" s="68"/>
      <c r="Q715" s="69" t="s">
        <v>77</v>
      </c>
    </row>
    <row r="716" spans="1:17" s="3" customFormat="1" ht="14.25">
      <c r="B716" s="73"/>
      <c r="C716" s="74"/>
      <c r="D716" s="74"/>
      <c r="E716" s="74"/>
      <c r="F716" s="74"/>
      <c r="G716" s="74"/>
      <c r="H716" s="74"/>
      <c r="I716" s="74"/>
      <c r="J716" s="74"/>
      <c r="K716" s="74"/>
      <c r="L716" s="74"/>
      <c r="M716" s="74"/>
      <c r="N716" s="75">
        <f>+M$651+M716</f>
        <v>0.05</v>
      </c>
      <c r="O716" s="75">
        <f>+N$651+N716</f>
        <v>0.1</v>
      </c>
      <c r="P716" s="31"/>
      <c r="Q716" s="36" t="s">
        <v>74</v>
      </c>
    </row>
    <row r="717" spans="1:17" s="3" customFormat="1" ht="14.25">
      <c r="B717" s="76"/>
      <c r="C717" s="77"/>
      <c r="D717" s="77"/>
      <c r="E717" s="77"/>
      <c r="F717" s="77"/>
      <c r="G717" s="77"/>
      <c r="H717" s="77"/>
      <c r="I717" s="77"/>
      <c r="J717" s="77"/>
      <c r="K717" s="77"/>
      <c r="L717" s="77"/>
      <c r="M717" s="77">
        <f>+M$661+M716</f>
        <v>2.2099752834748232</v>
      </c>
      <c r="N717" s="78">
        <f>+N$661+N716</f>
        <v>2.5463969350299358</v>
      </c>
      <c r="O717" s="78">
        <f>+O$661+O716</f>
        <v>3.8400000000000003</v>
      </c>
      <c r="P717" s="31"/>
      <c r="Q717" s="36" t="s">
        <v>75</v>
      </c>
    </row>
    <row r="718" spans="1:17" s="3" customFormat="1" ht="14.25">
      <c r="B718" s="72"/>
      <c r="I718" s="61"/>
      <c r="J718" s="61"/>
      <c r="K718" s="61"/>
      <c r="L718" s="61"/>
      <c r="M718" s="61"/>
      <c r="N718" s="62"/>
      <c r="O718" s="62">
        <f>+O717/M717-1</f>
        <v>0.73757599404561258</v>
      </c>
      <c r="P718" s="31"/>
      <c r="Q718" s="63" t="s">
        <v>76</v>
      </c>
    </row>
    <row r="719" spans="1:17" s="70" customFormat="1" ht="14.25">
      <c r="A719" s="64"/>
      <c r="B719" s="65"/>
      <c r="C719" s="66"/>
      <c r="D719" s="66"/>
      <c r="E719" s="66"/>
      <c r="F719" s="66"/>
      <c r="G719" s="66"/>
      <c r="H719" s="66"/>
      <c r="I719" s="66"/>
      <c r="J719" s="66"/>
      <c r="K719" s="66"/>
      <c r="L719" s="66"/>
      <c r="M719" s="66"/>
      <c r="N719" s="67">
        <f>RATE(N$348-$M$348,,-$M717,N717)</f>
        <v>0.15222869417170348</v>
      </c>
      <c r="O719" s="67">
        <f>RATE(O$348-$M$348,,-$M717,O717)</f>
        <v>0.31817145851570561</v>
      </c>
      <c r="P719" s="68"/>
      <c r="Q719" s="69" t="s">
        <v>77</v>
      </c>
    </row>
    <row r="720" spans="1:17" s="3" customFormat="1" ht="14.25">
      <c r="B720" s="73"/>
      <c r="C720" s="74"/>
      <c r="D720" s="74"/>
      <c r="E720" s="74"/>
      <c r="F720" s="74"/>
      <c r="G720" s="74"/>
      <c r="H720" s="74"/>
      <c r="I720" s="74"/>
      <c r="J720" s="74"/>
      <c r="K720" s="74"/>
      <c r="L720" s="74"/>
      <c r="M720" s="74"/>
      <c r="N720" s="75"/>
      <c r="O720" s="75">
        <f>+N$651+N720</f>
        <v>0.05</v>
      </c>
      <c r="P720" s="31"/>
      <c r="Q720" s="36" t="s">
        <v>74</v>
      </c>
    </row>
    <row r="721" spans="1:17" s="3" customFormat="1" ht="14.25">
      <c r="B721" s="76"/>
      <c r="C721" s="77"/>
      <c r="D721" s="77"/>
      <c r="E721" s="77"/>
      <c r="F721" s="77"/>
      <c r="G721" s="77"/>
      <c r="H721" s="77"/>
      <c r="I721" s="77"/>
      <c r="J721" s="77"/>
      <c r="K721" s="77"/>
      <c r="L721" s="77"/>
      <c r="M721" s="77"/>
      <c r="N721" s="78">
        <f>+N$661+N720</f>
        <v>2.496396935029936</v>
      </c>
      <c r="O721" s="78">
        <f>+O$661+O720</f>
        <v>3.79</v>
      </c>
      <c r="P721" s="31"/>
      <c r="Q721" s="36" t="s">
        <v>75</v>
      </c>
    </row>
    <row r="722" spans="1:17" s="3" customFormat="1" ht="14.25">
      <c r="B722" s="72"/>
      <c r="I722" s="61"/>
      <c r="J722" s="61"/>
      <c r="K722" s="61"/>
      <c r="L722" s="61"/>
      <c r="M722" s="61"/>
      <c r="N722" s="62"/>
      <c r="O722" s="62">
        <f>+O721/N721-1</f>
        <v>0.51818805207536101</v>
      </c>
      <c r="P722" s="31"/>
      <c r="Q722" s="63" t="s">
        <v>76</v>
      </c>
    </row>
    <row r="723" spans="1:17" s="70" customFormat="1" ht="14.25">
      <c r="A723" s="64"/>
      <c r="B723" s="65"/>
      <c r="C723" s="66"/>
      <c r="D723" s="66"/>
      <c r="E723" s="66"/>
      <c r="F723" s="66"/>
      <c r="G723" s="66"/>
      <c r="H723" s="66"/>
      <c r="I723" s="66"/>
      <c r="J723" s="66"/>
      <c r="K723" s="66"/>
      <c r="L723" s="66"/>
      <c r="M723" s="66"/>
      <c r="N723" s="67"/>
      <c r="O723" s="67">
        <f>RATE(O$348-$N$348,,-$N721,O721)</f>
        <v>0.51818805207536101</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697" priority="1192" operator="lessThan">
      <formula>0</formula>
    </cfRule>
  </conditionalFormatting>
  <conditionalFormatting sqref="P583">
    <cfRule type="cellIs" dxfId="6696" priority="1187" operator="lessThan">
      <formula>0</formula>
    </cfRule>
  </conditionalFormatting>
  <conditionalFormatting sqref="B348:N348">
    <cfRule type="cellIs" dxfId="6695" priority="1186" operator="lessThan">
      <formula>0</formula>
    </cfRule>
  </conditionalFormatting>
  <conditionalFormatting sqref="P514:P515">
    <cfRule type="cellIs" dxfId="6694" priority="1188" operator="lessThan">
      <formula>0</formula>
    </cfRule>
  </conditionalFormatting>
  <conditionalFormatting sqref="P523 Q529 Q539:Q545">
    <cfRule type="cellIs" dxfId="6693" priority="1189" operator="lessThan">
      <formula>0</formula>
    </cfRule>
  </conditionalFormatting>
  <conditionalFormatting sqref="P531">
    <cfRule type="cellIs" dxfId="6692" priority="1190" operator="lessThan">
      <formula>0</formula>
    </cfRule>
  </conditionalFormatting>
  <conditionalFormatting sqref="P562">
    <cfRule type="cellIs" dxfId="6691" priority="1191" operator="lessThan">
      <formula>0</formula>
    </cfRule>
  </conditionalFormatting>
  <conditionalFormatting sqref="B348:N348">
    <cfRule type="cellIs" dxfId="6690" priority="1185" operator="lessThan">
      <formula>0</formula>
    </cfRule>
  </conditionalFormatting>
  <conditionalFormatting sqref="Q588">
    <cfRule type="cellIs" dxfId="6689" priority="1170" operator="lessThan">
      <formula>0</formula>
    </cfRule>
  </conditionalFormatting>
  <conditionalFormatting sqref="Q499:Q502">
    <cfRule type="cellIs" dxfId="6688" priority="1184" operator="lessThan">
      <formula>0</formula>
    </cfRule>
  </conditionalFormatting>
  <conditionalFormatting sqref="Q503">
    <cfRule type="cellIs" dxfId="6687" priority="1183" operator="lessThan">
      <formula>0</formula>
    </cfRule>
  </conditionalFormatting>
  <conditionalFormatting sqref="Q503">
    <cfRule type="cellIs" dxfId="6686" priority="1182" operator="lessThan">
      <formula>0</formula>
    </cfRule>
  </conditionalFormatting>
  <conditionalFormatting sqref="B514">
    <cfRule type="cellIs" dxfId="6685" priority="1180" operator="lessThan">
      <formula>0</formula>
    </cfRule>
  </conditionalFormatting>
  <conditionalFormatting sqref="B531">
    <cfRule type="cellIs" dxfId="6684" priority="1179" operator="lessThan">
      <formula>0</formula>
    </cfRule>
  </conditionalFormatting>
  <conditionalFormatting sqref="Q520">
    <cfRule type="cellIs" dxfId="6683" priority="1178" operator="lessThan">
      <formula>0</formula>
    </cfRule>
  </conditionalFormatting>
  <conditionalFormatting sqref="Q520">
    <cfRule type="cellIs" dxfId="6682" priority="1177" operator="lessThan">
      <formula>0</formula>
    </cfRule>
  </conditionalFormatting>
  <conditionalFormatting sqref="Q567">
    <cfRule type="cellIs" dxfId="6681" priority="1172" operator="lessThan">
      <formula>0</formula>
    </cfRule>
  </conditionalFormatting>
  <conditionalFormatting sqref="B523 B515">
    <cfRule type="cellIs" dxfId="6680" priority="1181" operator="lessThan">
      <formula>0</formula>
    </cfRule>
  </conditionalFormatting>
  <conditionalFormatting sqref="Q528">
    <cfRule type="cellIs" dxfId="6679" priority="1175" operator="lessThan">
      <formula>0</formula>
    </cfRule>
  </conditionalFormatting>
  <conditionalFormatting sqref="Q536">
    <cfRule type="cellIs" dxfId="6678" priority="1174" operator="lessThan">
      <formula>0</formula>
    </cfRule>
  </conditionalFormatting>
  <conditionalFormatting sqref="Q536">
    <cfRule type="cellIs" dxfId="6677" priority="1173" operator="lessThan">
      <formula>0</formula>
    </cfRule>
  </conditionalFormatting>
  <conditionalFormatting sqref="P539">
    <cfRule type="cellIs" dxfId="6676" priority="1161" operator="lessThan">
      <formula>0</formula>
    </cfRule>
  </conditionalFormatting>
  <conditionalFormatting sqref="Q528">
    <cfRule type="cellIs" dxfId="6675" priority="1176" operator="lessThan">
      <formula>0</formula>
    </cfRule>
  </conditionalFormatting>
  <conditionalFormatting sqref="Q567">
    <cfRule type="cellIs" dxfId="6674" priority="1171" operator="lessThan">
      <formula>0</formula>
    </cfRule>
  </conditionalFormatting>
  <conditionalFormatting sqref="P584:P587">
    <cfRule type="cellIs" dxfId="6673" priority="1163" operator="lessThan">
      <formula>0</formula>
    </cfRule>
  </conditionalFormatting>
  <conditionalFormatting sqref="P563:P566">
    <cfRule type="cellIs" dxfId="6672" priority="1164" operator="lessThan">
      <formula>0</formula>
    </cfRule>
  </conditionalFormatting>
  <conditionalFormatting sqref="Q366">
    <cfRule type="cellIs" dxfId="6671" priority="1126" operator="lessThan">
      <formula>0</formula>
    </cfRule>
  </conditionalFormatting>
  <conditionalFormatting sqref="Q588">
    <cfRule type="cellIs" dxfId="6670" priority="1169" operator="lessThan">
      <formula>0</formula>
    </cfRule>
  </conditionalFormatting>
  <conditionalFormatting sqref="Q544">
    <cfRule type="cellIs" dxfId="6669" priority="1160" operator="lessThan">
      <formula>0</formula>
    </cfRule>
  </conditionalFormatting>
  <conditionalFormatting sqref="J353:N354 K351:N352">
    <cfRule type="cellIs" dxfId="6668" priority="1149" operator="lessThan">
      <formula>0</formula>
    </cfRule>
  </conditionalFormatting>
  <conditionalFormatting sqref="P516:P519">
    <cfRule type="cellIs" dxfId="6667" priority="1168" operator="lessThan">
      <formula>0</formula>
    </cfRule>
  </conditionalFormatting>
  <conditionalFormatting sqref="P524:P527">
    <cfRule type="cellIs" dxfId="6666" priority="1167" operator="lessThan">
      <formula>0</formula>
    </cfRule>
  </conditionalFormatting>
  <conditionalFormatting sqref="P539:P543">
    <cfRule type="cellIs" dxfId="6665" priority="1166" operator="lessThan">
      <formula>0</formula>
    </cfRule>
  </conditionalFormatting>
  <conditionalFormatting sqref="P532:P535">
    <cfRule type="cellIs" dxfId="6664" priority="1165" operator="lessThan">
      <formula>0</formula>
    </cfRule>
  </conditionalFormatting>
  <conditionalFormatting sqref="Q544">
    <cfRule type="cellIs" dxfId="6663" priority="1159" operator="lessThan">
      <formula>0</formula>
    </cfRule>
  </conditionalFormatting>
  <conditionalFormatting sqref="Q354">
    <cfRule type="cellIs" dxfId="6662" priority="1142" operator="lessThan">
      <formula>0</formula>
    </cfRule>
  </conditionalFormatting>
  <conditionalFormatting sqref="Q540:Q543 B539">
    <cfRule type="cellIs" dxfId="6661" priority="1162" operator="lessThan">
      <formula>0</formula>
    </cfRule>
  </conditionalFormatting>
  <conditionalFormatting sqref="P555:P558">
    <cfRule type="cellIs" dxfId="6660" priority="1154" operator="lessThan">
      <formula>0</formula>
    </cfRule>
  </conditionalFormatting>
  <conditionalFormatting sqref="Q555:Q558 Q560">
    <cfRule type="cellIs" dxfId="6659" priority="1157" operator="lessThan">
      <formula>0</formula>
    </cfRule>
  </conditionalFormatting>
  <conditionalFormatting sqref="Q559">
    <cfRule type="cellIs" dxfId="6658" priority="1156" operator="lessThan">
      <formula>0</formula>
    </cfRule>
  </conditionalFormatting>
  <conditionalFormatting sqref="Q468:Q472">
    <cfRule type="cellIs" dxfId="6657" priority="1153" operator="lessThan">
      <formula>0</formula>
    </cfRule>
  </conditionalFormatting>
  <conditionalFormatting sqref="Q559">
    <cfRule type="cellIs" dxfId="6656" priority="1155" operator="lessThan">
      <formula>0</formula>
    </cfRule>
  </conditionalFormatting>
  <conditionalFormatting sqref="J351">
    <cfRule type="cellIs" dxfId="6655" priority="1148" operator="lessThan">
      <formula>0</formula>
    </cfRule>
  </conditionalFormatting>
  <conditionalFormatting sqref="P540:P543">
    <cfRule type="cellIs" dxfId="6654" priority="1158" operator="lessThan">
      <formula>0</formula>
    </cfRule>
  </conditionalFormatting>
  <conditionalFormatting sqref="P349:Q350 Q351:Q353">
    <cfRule type="cellIs" dxfId="6653" priority="1152" operator="lessThan">
      <formula>0</formula>
    </cfRule>
  </conditionalFormatting>
  <conditionalFormatting sqref="Q396">
    <cfRule type="cellIs" dxfId="6652" priority="1079" operator="lessThan">
      <formula>0</formula>
    </cfRule>
  </conditionalFormatting>
  <conditionalFormatting sqref="B349">
    <cfRule type="cellIs" dxfId="6651" priority="1147" operator="lessThan">
      <formula>0</formula>
    </cfRule>
  </conditionalFormatting>
  <conditionalFormatting sqref="P393:P395">
    <cfRule type="cellIs" dxfId="6650" priority="1083" operator="lessThan">
      <formula>0</formula>
    </cfRule>
  </conditionalFormatting>
  <conditionalFormatting sqref="Q397">
    <cfRule type="cellIs" dxfId="6649" priority="1081" operator="lessThan">
      <formula>0</formula>
    </cfRule>
  </conditionalFormatting>
  <conditionalFormatting sqref="P349:P350">
    <cfRule type="cellIs" dxfId="6648" priority="1151" operator="lessThan">
      <formula>0</formula>
    </cfRule>
  </conditionalFormatting>
  <conditionalFormatting sqref="P351:P354">
    <cfRule type="cellIs" dxfId="6647" priority="1150" operator="lessThan">
      <formula>0</formula>
    </cfRule>
  </conditionalFormatting>
  <conditionalFormatting sqref="C397:M397">
    <cfRule type="cellIs" dxfId="6646" priority="1078" operator="lessThan">
      <formula>0</formula>
    </cfRule>
  </conditionalFormatting>
  <conditionalFormatting sqref="Q355">
    <cfRule type="cellIs" dxfId="6645" priority="1145" operator="lessThan">
      <formula>0</formula>
    </cfRule>
  </conditionalFormatting>
  <conditionalFormatting sqref="P398:Q398 Q399:Q401">
    <cfRule type="cellIs" dxfId="6644" priority="1077" operator="lessThan">
      <formula>0</formula>
    </cfRule>
  </conditionalFormatting>
  <conditionalFormatting sqref="P399:P401">
    <cfRule type="cellIs" dxfId="6643" priority="1075" operator="lessThan">
      <formula>0</formula>
    </cfRule>
  </conditionalFormatting>
  <conditionalFormatting sqref="H385">
    <cfRule type="cellIs" dxfId="6642" priority="1040" operator="lessThan">
      <formula>0</formula>
    </cfRule>
  </conditionalFormatting>
  <conditionalFormatting sqref="Q402">
    <cfRule type="cellIs" dxfId="6641" priority="1073" operator="lessThan">
      <formula>0</formula>
    </cfRule>
  </conditionalFormatting>
  <conditionalFormatting sqref="B350">
    <cfRule type="cellIs" dxfId="6640" priority="1146" operator="lessThan">
      <formula>0</formula>
    </cfRule>
  </conditionalFormatting>
  <conditionalFormatting sqref="J352">
    <cfRule type="cellIs" dxfId="6639" priority="1143" operator="lessThan">
      <formula>0</formula>
    </cfRule>
  </conditionalFormatting>
  <conditionalFormatting sqref="P355">
    <cfRule type="cellIs" dxfId="6638" priority="1144" operator="lessThan">
      <formula>0</formula>
    </cfRule>
  </conditionalFormatting>
  <conditionalFormatting sqref="P440">
    <cfRule type="cellIs" dxfId="6637" priority="1027" operator="lessThan">
      <formula>0</formula>
    </cfRule>
  </conditionalFormatting>
  <conditionalFormatting sqref="Q354">
    <cfRule type="cellIs" dxfId="6636" priority="1141" operator="lessThan">
      <formula>0</formula>
    </cfRule>
  </conditionalFormatting>
  <conditionalFormatting sqref="P356:Q356 Q357:Q359">
    <cfRule type="cellIs" dxfId="6635" priority="1140" operator="lessThan">
      <formula>0</formula>
    </cfRule>
  </conditionalFormatting>
  <conditionalFormatting sqref="P356">
    <cfRule type="cellIs" dxfId="6634" priority="1139" operator="lessThan">
      <formula>0</formula>
    </cfRule>
  </conditionalFormatting>
  <conditionalFormatting sqref="P357:P360">
    <cfRule type="cellIs" dxfId="6633" priority="1138" operator="lessThan">
      <formula>0</formula>
    </cfRule>
  </conditionalFormatting>
  <conditionalFormatting sqref="B356">
    <cfRule type="cellIs" dxfId="6632" priority="1137" operator="lessThan">
      <formula>0</formula>
    </cfRule>
  </conditionalFormatting>
  <conditionalFormatting sqref="Q361">
    <cfRule type="cellIs" dxfId="6631" priority="1136" operator="lessThan">
      <formula>0</formula>
    </cfRule>
  </conditionalFormatting>
  <conditionalFormatting sqref="Q360">
    <cfRule type="cellIs" dxfId="6630" priority="1135" operator="lessThan">
      <formula>0</formula>
    </cfRule>
  </conditionalFormatting>
  <conditionalFormatting sqref="Q360">
    <cfRule type="cellIs" dxfId="6629" priority="1134" operator="lessThan">
      <formula>0</formula>
    </cfRule>
  </conditionalFormatting>
  <conditionalFormatting sqref="P362:Q362 Q363:Q365">
    <cfRule type="cellIs" dxfId="6628" priority="1133" operator="lessThan">
      <formula>0</formula>
    </cfRule>
  </conditionalFormatting>
  <conditionalFormatting sqref="P362">
    <cfRule type="cellIs" dxfId="6627" priority="1132" operator="lessThan">
      <formula>0</formula>
    </cfRule>
  </conditionalFormatting>
  <conditionalFormatting sqref="J363">
    <cfRule type="cellIs" dxfId="6626" priority="1130" operator="lessThan">
      <formula>0</formula>
    </cfRule>
  </conditionalFormatting>
  <conditionalFormatting sqref="K363:N364 J365:M366">
    <cfRule type="cellIs" dxfId="6625" priority="1131" operator="lessThan">
      <formula>0</formula>
    </cfRule>
  </conditionalFormatting>
  <conditionalFormatting sqref="P368">
    <cfRule type="cellIs" dxfId="6624" priority="1123" operator="lessThan">
      <formula>0</formula>
    </cfRule>
  </conditionalFormatting>
  <conditionalFormatting sqref="Q367">
    <cfRule type="cellIs" dxfId="6623" priority="1128" operator="lessThan">
      <formula>0</formula>
    </cfRule>
  </conditionalFormatting>
  <conditionalFormatting sqref="B362">
    <cfRule type="cellIs" dxfId="6622" priority="1129" operator="lessThan">
      <formula>0</formula>
    </cfRule>
  </conditionalFormatting>
  <conditionalFormatting sqref="P405:P407">
    <cfRule type="cellIs" dxfId="6621" priority="1061" operator="lessThan">
      <formula>0</formula>
    </cfRule>
  </conditionalFormatting>
  <conditionalFormatting sqref="J364">
    <cfRule type="cellIs" dxfId="6620" priority="1127" operator="lessThan">
      <formula>0</formula>
    </cfRule>
  </conditionalFormatting>
  <conditionalFormatting sqref="Q366">
    <cfRule type="cellIs" dxfId="6619" priority="1125" operator="lessThan">
      <formula>0</formula>
    </cfRule>
  </conditionalFormatting>
  <conditionalFormatting sqref="P368:Q368 Q369:Q371">
    <cfRule type="cellIs" dxfId="6618" priority="1124" operator="lessThan">
      <formula>0</formula>
    </cfRule>
  </conditionalFormatting>
  <conditionalFormatting sqref="Q372">
    <cfRule type="cellIs" dxfId="6617" priority="1115" operator="lessThan">
      <formula>0</formula>
    </cfRule>
  </conditionalFormatting>
  <conditionalFormatting sqref="I370 K369:N370 C371:M372">
    <cfRule type="cellIs" dxfId="6616" priority="1122" operator="lessThan">
      <formula>0</formula>
    </cfRule>
  </conditionalFormatting>
  <conditionalFormatting sqref="I369">
    <cfRule type="cellIs" dxfId="6615" priority="1120" operator="lessThan">
      <formula>0</formula>
    </cfRule>
  </conditionalFormatting>
  <conditionalFormatting sqref="C369:J369">
    <cfRule type="cellIs" dxfId="6614" priority="1121" operator="lessThan">
      <formula>0</formula>
    </cfRule>
  </conditionalFormatting>
  <conditionalFormatting sqref="B368">
    <cfRule type="cellIs" dxfId="6613" priority="1119" operator="lessThan">
      <formula>0</formula>
    </cfRule>
  </conditionalFormatting>
  <conditionalFormatting sqref="Q373">
    <cfRule type="cellIs" dxfId="6612" priority="1118" operator="lessThan">
      <formula>0</formula>
    </cfRule>
  </conditionalFormatting>
  <conditionalFormatting sqref="P411:P413">
    <cfRule type="cellIs" dxfId="6611" priority="1054" operator="lessThan">
      <formula>0</formula>
    </cfRule>
  </conditionalFormatting>
  <conditionalFormatting sqref="C370:J370">
    <cfRule type="cellIs" dxfId="6610" priority="1117" operator="lessThan">
      <formula>0</formula>
    </cfRule>
  </conditionalFormatting>
  <conditionalFormatting sqref="Q372">
    <cfRule type="cellIs" dxfId="6609" priority="1116" operator="lessThan">
      <formula>0</formula>
    </cfRule>
  </conditionalFormatting>
  <conditionalFormatting sqref="P374:Q374 Q375:Q377">
    <cfRule type="cellIs" dxfId="6608" priority="1114" operator="lessThan">
      <formula>0</formula>
    </cfRule>
  </conditionalFormatting>
  <conditionalFormatting sqref="P374">
    <cfRule type="cellIs" dxfId="6607" priority="1113" operator="lessThan">
      <formula>0</formula>
    </cfRule>
  </conditionalFormatting>
  <conditionalFormatting sqref="P375:P377">
    <cfRule type="cellIs" dxfId="6606" priority="1112" operator="lessThan">
      <formula>0</formula>
    </cfRule>
  </conditionalFormatting>
  <conditionalFormatting sqref="I376 K375:N376 C377:M378">
    <cfRule type="cellIs" dxfId="6605" priority="1111" operator="lessThan">
      <formula>0</formula>
    </cfRule>
  </conditionalFormatting>
  <conditionalFormatting sqref="I375">
    <cfRule type="cellIs" dxfId="6604" priority="1109" operator="lessThan">
      <formula>0</formula>
    </cfRule>
  </conditionalFormatting>
  <conditionalFormatting sqref="C375:J375">
    <cfRule type="cellIs" dxfId="6603" priority="1110" operator="lessThan">
      <formula>0</formula>
    </cfRule>
  </conditionalFormatting>
  <conditionalFormatting sqref="B374">
    <cfRule type="cellIs" dxfId="6602" priority="1108" operator="lessThan">
      <formula>0</formula>
    </cfRule>
  </conditionalFormatting>
  <conditionalFormatting sqref="Q379">
    <cfRule type="cellIs" dxfId="6601" priority="1107" operator="lessThan">
      <formula>0</formula>
    </cfRule>
  </conditionalFormatting>
  <conditionalFormatting sqref="C376:J376">
    <cfRule type="cellIs" dxfId="6600" priority="1106" operator="lessThan">
      <formula>0</formula>
    </cfRule>
  </conditionalFormatting>
  <conditionalFormatting sqref="Q378">
    <cfRule type="cellIs" dxfId="6599" priority="1105" operator="lessThan">
      <formula>0</formula>
    </cfRule>
  </conditionalFormatting>
  <conditionalFormatting sqref="Q378">
    <cfRule type="cellIs" dxfId="6598" priority="1104" operator="lessThan">
      <formula>0</formula>
    </cfRule>
  </conditionalFormatting>
  <conditionalFormatting sqref="P380:Q380 Q381:Q383">
    <cfRule type="cellIs" dxfId="6597" priority="1103" operator="lessThan">
      <formula>0</formula>
    </cfRule>
  </conditionalFormatting>
  <conditionalFormatting sqref="P380">
    <cfRule type="cellIs" dxfId="6596" priority="1102" operator="lessThan">
      <formula>0</formula>
    </cfRule>
  </conditionalFormatting>
  <conditionalFormatting sqref="P381:P383">
    <cfRule type="cellIs" dxfId="6595" priority="1101" operator="lessThan">
      <formula>0</formula>
    </cfRule>
  </conditionalFormatting>
  <conditionalFormatting sqref="I382 K381:N382 C383:N383 C384:M384">
    <cfRule type="cellIs" dxfId="6594" priority="1100" operator="lessThan">
      <formula>0</formula>
    </cfRule>
  </conditionalFormatting>
  <conditionalFormatting sqref="I381">
    <cfRule type="cellIs" dxfId="6593" priority="1098" operator="lessThan">
      <formula>0</formula>
    </cfRule>
  </conditionalFormatting>
  <conditionalFormatting sqref="C381:J381">
    <cfRule type="cellIs" dxfId="6592" priority="1099" operator="lessThan">
      <formula>0</formula>
    </cfRule>
  </conditionalFormatting>
  <conditionalFormatting sqref="B380">
    <cfRule type="cellIs" dxfId="6591" priority="1097" operator="lessThan">
      <formula>0</formula>
    </cfRule>
  </conditionalFormatting>
  <conditionalFormatting sqref="Q385">
    <cfRule type="cellIs" dxfId="6590" priority="1096" operator="lessThan">
      <formula>0</formula>
    </cfRule>
  </conditionalFormatting>
  <conditionalFormatting sqref="C382:J382">
    <cfRule type="cellIs" dxfId="6589" priority="1095" operator="lessThan">
      <formula>0</formula>
    </cfRule>
  </conditionalFormatting>
  <conditionalFormatting sqref="Q384">
    <cfRule type="cellIs" dxfId="6588" priority="1094" operator="lessThan">
      <formula>0</formula>
    </cfRule>
  </conditionalFormatting>
  <conditionalFormatting sqref="Q384">
    <cfRule type="cellIs" dxfId="6587" priority="1093" operator="lessThan">
      <formula>0</formula>
    </cfRule>
  </conditionalFormatting>
  <conditionalFormatting sqref="P386:Q386 Q387:Q389">
    <cfRule type="cellIs" dxfId="6586" priority="1092" operator="lessThan">
      <formula>0</formula>
    </cfRule>
  </conditionalFormatting>
  <conditionalFormatting sqref="P386">
    <cfRule type="cellIs" dxfId="6585" priority="1091" operator="lessThan">
      <formula>0</formula>
    </cfRule>
  </conditionalFormatting>
  <conditionalFormatting sqref="P387:P389">
    <cfRule type="cellIs" dxfId="6584" priority="1090" operator="lessThan">
      <formula>0</formula>
    </cfRule>
  </conditionalFormatting>
  <conditionalFormatting sqref="B386">
    <cfRule type="cellIs" dxfId="6583" priority="1089" operator="lessThan">
      <formula>0</formula>
    </cfRule>
  </conditionalFormatting>
  <conditionalFormatting sqref="Q391">
    <cfRule type="cellIs" dxfId="6582" priority="1088" operator="lessThan">
      <formula>0</formula>
    </cfRule>
  </conditionalFormatting>
  <conditionalFormatting sqref="Q390">
    <cfRule type="cellIs" dxfId="6581" priority="1087" operator="lessThan">
      <formula>0</formula>
    </cfRule>
  </conditionalFormatting>
  <conditionalFormatting sqref="Q390">
    <cfRule type="cellIs" dxfId="6580" priority="1086" operator="lessThan">
      <formula>0</formula>
    </cfRule>
  </conditionalFormatting>
  <conditionalFormatting sqref="P392:Q392 Q393:Q395">
    <cfRule type="cellIs" dxfId="6579" priority="1085" operator="lessThan">
      <formula>0</formula>
    </cfRule>
  </conditionalFormatting>
  <conditionalFormatting sqref="P392">
    <cfRule type="cellIs" dxfId="6578" priority="1084" operator="lessThan">
      <formula>0</formula>
    </cfRule>
  </conditionalFormatting>
  <conditionalFormatting sqref="H397">
    <cfRule type="cellIs" dxfId="6577" priority="1043" operator="lessThan">
      <formula>0</formula>
    </cfRule>
  </conditionalFormatting>
  <conditionalFormatting sqref="B392">
    <cfRule type="cellIs" dxfId="6576" priority="1082" operator="lessThan">
      <formula>0</formula>
    </cfRule>
  </conditionalFormatting>
  <conditionalFormatting sqref="H378">
    <cfRule type="cellIs" dxfId="6575" priority="1039" operator="lessThan">
      <formula>0</formula>
    </cfRule>
  </conditionalFormatting>
  <conditionalFormatting sqref="Q396">
    <cfRule type="cellIs" dxfId="6574" priority="1080" operator="lessThan">
      <formula>0</formula>
    </cfRule>
  </conditionalFormatting>
  <conditionalFormatting sqref="H361">
    <cfRule type="cellIs" dxfId="6573" priority="1037" operator="lessThan">
      <formula>0</formula>
    </cfRule>
  </conditionalFormatting>
  <conditionalFormatting sqref="P398">
    <cfRule type="cellIs" dxfId="6572" priority="1076" operator="lessThan">
      <formula>0</formula>
    </cfRule>
  </conditionalFormatting>
  <conditionalFormatting sqref="Q438">
    <cfRule type="cellIs" dxfId="6571" priority="1030" operator="lessThan">
      <formula>0</formula>
    </cfRule>
  </conditionalFormatting>
  <conditionalFormatting sqref="H372">
    <cfRule type="cellIs" dxfId="6570" priority="1036" operator="lessThan">
      <formula>0</formula>
    </cfRule>
  </conditionalFormatting>
  <conditionalFormatting sqref="Q402">
    <cfRule type="cellIs" dxfId="6569" priority="1074" operator="lessThan">
      <formula>0</formula>
    </cfRule>
  </conditionalFormatting>
  <conditionalFormatting sqref="P440:Q440 Q441:Q443">
    <cfRule type="cellIs" dxfId="6568" priority="1028" operator="lessThan">
      <formula>0</formula>
    </cfRule>
  </conditionalFormatting>
  <conditionalFormatting sqref="C391:M391">
    <cfRule type="cellIs" dxfId="6567" priority="1072" operator="lessThan">
      <formula>0</formula>
    </cfRule>
  </conditionalFormatting>
  <conditionalFormatting sqref="C385:M385">
    <cfRule type="cellIs" dxfId="6566" priority="1071" operator="lessThan">
      <formula>0</formula>
    </cfRule>
  </conditionalFormatting>
  <conditionalFormatting sqref="C379:M379">
    <cfRule type="cellIs" dxfId="6565" priority="1070" operator="lessThan">
      <formula>0</formula>
    </cfRule>
  </conditionalFormatting>
  <conditionalFormatting sqref="C373:M373">
    <cfRule type="cellIs" dxfId="6564" priority="1069" operator="lessThan">
      <formula>0</formula>
    </cfRule>
  </conditionalFormatting>
  <conditionalFormatting sqref="J367:M367">
    <cfRule type="cellIs" dxfId="6563" priority="1068" operator="lessThan">
      <formula>0</formula>
    </cfRule>
  </conditionalFormatting>
  <conditionalFormatting sqref="C361:M361">
    <cfRule type="cellIs" dxfId="6562" priority="1067" operator="lessThan">
      <formula>0</formula>
    </cfRule>
  </conditionalFormatting>
  <conditionalFormatting sqref="J355:N355">
    <cfRule type="cellIs" dxfId="6561" priority="1066" operator="lessThan">
      <formula>0</formula>
    </cfRule>
  </conditionalFormatting>
  <conditionalFormatting sqref="B398">
    <cfRule type="cellIs" dxfId="6560" priority="1065" operator="lessThan">
      <formula>0</formula>
    </cfRule>
  </conditionalFormatting>
  <conditionalFormatting sqref="B403">
    <cfRule type="cellIs" dxfId="6559" priority="1064" operator="lessThan">
      <formula>0</formula>
    </cfRule>
  </conditionalFormatting>
  <conditionalFormatting sqref="Q408">
    <cfRule type="cellIs" dxfId="6558" priority="1058" operator="lessThan">
      <formula>0</formula>
    </cfRule>
  </conditionalFormatting>
  <conditionalFormatting sqref="Q409">
    <cfRule type="cellIs" dxfId="6557" priority="1060" operator="lessThan">
      <formula>0</formula>
    </cfRule>
  </conditionalFormatting>
  <conditionalFormatting sqref="P404:Q404 Q405:Q407">
    <cfRule type="cellIs" dxfId="6556" priority="1063" operator="lessThan">
      <formula>0</formula>
    </cfRule>
  </conditionalFormatting>
  <conditionalFormatting sqref="P404">
    <cfRule type="cellIs" dxfId="6555" priority="1062" operator="lessThan">
      <formula>0</formula>
    </cfRule>
  </conditionalFormatting>
  <conditionalFormatting sqref="Q408">
    <cfRule type="cellIs" dxfId="6554" priority="1059" operator="lessThan">
      <formula>0</formula>
    </cfRule>
  </conditionalFormatting>
  <conditionalFormatting sqref="B404">
    <cfRule type="cellIs" dxfId="6553" priority="1057" operator="lessThan">
      <formula>0</formula>
    </cfRule>
  </conditionalFormatting>
  <conditionalFormatting sqref="Q414">
    <cfRule type="cellIs" dxfId="6552" priority="1051" operator="lessThan">
      <formula>0</formula>
    </cfRule>
  </conditionalFormatting>
  <conditionalFormatting sqref="Q415">
    <cfRule type="cellIs" dxfId="6551" priority="1053" operator="lessThan">
      <formula>0</formula>
    </cfRule>
  </conditionalFormatting>
  <conditionalFormatting sqref="P410:Q410 Q411:Q413">
    <cfRule type="cellIs" dxfId="6550" priority="1056" operator="lessThan">
      <formula>0</formula>
    </cfRule>
  </conditionalFormatting>
  <conditionalFormatting sqref="P410">
    <cfRule type="cellIs" dxfId="6549" priority="1055" operator="lessThan">
      <formula>0</formula>
    </cfRule>
  </conditionalFormatting>
  <conditionalFormatting sqref="Q414">
    <cfRule type="cellIs" dxfId="6548" priority="1052" operator="lessThan">
      <formula>0</formula>
    </cfRule>
  </conditionalFormatting>
  <conditionalFormatting sqref="B410">
    <cfRule type="cellIs" dxfId="6547" priority="1050" operator="lessThan">
      <formula>0</formula>
    </cfRule>
  </conditionalFormatting>
  <conditionalFormatting sqref="Q432">
    <cfRule type="cellIs" dxfId="6546" priority="1044" operator="lessThan">
      <formula>0</formula>
    </cfRule>
  </conditionalFormatting>
  <conditionalFormatting sqref="P429:P431">
    <cfRule type="cellIs" dxfId="6545" priority="1047" operator="lessThan">
      <formula>0</formula>
    </cfRule>
  </conditionalFormatting>
  <conditionalFormatting sqref="Q433">
    <cfRule type="cellIs" dxfId="6544" priority="1046" operator="lessThan">
      <formula>0</formula>
    </cfRule>
  </conditionalFormatting>
  <conditionalFormatting sqref="P428:Q428 Q429:Q431">
    <cfRule type="cellIs" dxfId="6543" priority="1049" operator="lessThan">
      <formula>0</formula>
    </cfRule>
  </conditionalFormatting>
  <conditionalFormatting sqref="P428">
    <cfRule type="cellIs" dxfId="6542" priority="1048" operator="lessThan">
      <formula>0</formula>
    </cfRule>
  </conditionalFormatting>
  <conditionalFormatting sqref="Q432">
    <cfRule type="cellIs" dxfId="6541" priority="1045" operator="lessThan">
      <formula>0</formula>
    </cfRule>
  </conditionalFormatting>
  <conditionalFormatting sqref="H391">
    <cfRule type="cellIs" dxfId="6540" priority="1042" operator="lessThan">
      <formula>0</formula>
    </cfRule>
  </conditionalFormatting>
  <conditionalFormatting sqref="P435:P437">
    <cfRule type="cellIs" dxfId="6539" priority="1032" operator="lessThan">
      <formula>0</formula>
    </cfRule>
  </conditionalFormatting>
  <conditionalFormatting sqref="Q444">
    <cfRule type="cellIs" dxfId="6538" priority="1024" operator="lessThan">
      <formula>0</formula>
    </cfRule>
  </conditionalFormatting>
  <conditionalFormatting sqref="H384">
    <cfRule type="cellIs" dxfId="6537" priority="1041" operator="lessThan">
      <formula>0</formula>
    </cfRule>
  </conditionalFormatting>
  <conditionalFormatting sqref="H379">
    <cfRule type="cellIs" dxfId="6536" priority="1038" operator="lessThan">
      <formula>0</formula>
    </cfRule>
  </conditionalFormatting>
  <conditionalFormatting sqref="Q438">
    <cfRule type="cellIs" dxfId="6535" priority="1031" operator="lessThan">
      <formula>0</formula>
    </cfRule>
  </conditionalFormatting>
  <conditionalFormatting sqref="H373">
    <cfRule type="cellIs" dxfId="6534" priority="1035" operator="lessThan">
      <formula>0</formula>
    </cfRule>
  </conditionalFormatting>
  <conditionalFormatting sqref="P441:P443">
    <cfRule type="cellIs" dxfId="6533" priority="1026" operator="lessThan">
      <formula>0</formula>
    </cfRule>
  </conditionalFormatting>
  <conditionalFormatting sqref="P434:Q434 Q435:Q437">
    <cfRule type="cellIs" dxfId="6532" priority="1034" operator="lessThan">
      <formula>0</formula>
    </cfRule>
  </conditionalFormatting>
  <conditionalFormatting sqref="P434">
    <cfRule type="cellIs" dxfId="6531" priority="1033" operator="lessThan">
      <formula>0</formula>
    </cfRule>
  </conditionalFormatting>
  <conditionalFormatting sqref="B434">
    <cfRule type="cellIs" dxfId="6530" priority="1029" operator="lessThan">
      <formula>0</formula>
    </cfRule>
  </conditionalFormatting>
  <conditionalFormatting sqref="Q445:Q446">
    <cfRule type="cellIs" dxfId="6529" priority="1020" operator="lessThan">
      <formula>0</formula>
    </cfRule>
  </conditionalFormatting>
  <conditionalFormatting sqref="Q444">
    <cfRule type="cellIs" dxfId="6528" priority="1023" operator="lessThan">
      <formula>0</formula>
    </cfRule>
  </conditionalFormatting>
  <conditionalFormatting sqref="B446">
    <cfRule type="cellIs" dxfId="6527" priority="1019" operator="lessThan">
      <formula>0</formula>
    </cfRule>
  </conditionalFormatting>
  <conditionalFormatting sqref="B440">
    <cfRule type="cellIs" dxfId="6526" priority="1022" operator="lessThan">
      <formula>0</formula>
    </cfRule>
  </conditionalFormatting>
  <conditionalFormatting sqref="P446">
    <cfRule type="cellIs" dxfId="6525" priority="1025" operator="lessThan">
      <formula>0</formula>
    </cfRule>
  </conditionalFormatting>
  <conditionalFormatting sqref="B447">
    <cfRule type="cellIs" dxfId="6524" priority="1018" operator="lessThan">
      <formula>0</formula>
    </cfRule>
  </conditionalFormatting>
  <conditionalFormatting sqref="Q439">
    <cfRule type="cellIs" dxfId="6523" priority="1021" operator="lessThan">
      <formula>0</formula>
    </cfRule>
  </conditionalFormatting>
  <conditionalFormatting sqref="Q448:Q450">
    <cfRule type="cellIs" dxfId="6522" priority="1017" operator="lessThan">
      <formula>0</formula>
    </cfRule>
  </conditionalFormatting>
  <conditionalFormatting sqref="P448:P450">
    <cfRule type="cellIs" dxfId="6521" priority="1016" operator="lessThan">
      <formula>0</formula>
    </cfRule>
  </conditionalFormatting>
  <conditionalFormatting sqref="Q603">
    <cfRule type="cellIs" dxfId="6520" priority="991" operator="lessThan">
      <formula>0</formula>
    </cfRule>
  </conditionalFormatting>
  <conditionalFormatting sqref="B625">
    <cfRule type="cellIs" dxfId="6519" priority="955" operator="lessThan">
      <formula>0</formula>
    </cfRule>
  </conditionalFormatting>
  <conditionalFormatting sqref="P454:P456">
    <cfRule type="cellIs" dxfId="6518" priority="1012" operator="lessThan">
      <formula>0</formula>
    </cfRule>
  </conditionalFormatting>
  <conditionalFormatting sqref="Q457">
    <cfRule type="cellIs" dxfId="6517" priority="1011" operator="lessThan">
      <formula>0</formula>
    </cfRule>
  </conditionalFormatting>
  <conditionalFormatting sqref="Q597">
    <cfRule type="cellIs" dxfId="6516" priority="1000" operator="lessThan">
      <formula>0</formula>
    </cfRule>
  </conditionalFormatting>
  <conditionalFormatting sqref="Q451">
    <cfRule type="cellIs" dxfId="6515" priority="1015" operator="lessThan">
      <formula>0</formula>
    </cfRule>
  </conditionalFormatting>
  <conditionalFormatting sqref="Q451">
    <cfRule type="cellIs" dxfId="6514" priority="1014" operator="lessThan">
      <formula>0</formula>
    </cfRule>
  </conditionalFormatting>
  <conditionalFormatting sqref="Q457">
    <cfRule type="cellIs" dxfId="6513" priority="1010" operator="lessThan">
      <formula>0</formula>
    </cfRule>
  </conditionalFormatting>
  <conditionalFormatting sqref="J593:N595 J596:M596">
    <cfRule type="cellIs" dxfId="6512" priority="1004" operator="lessThan">
      <formula>0</formula>
    </cfRule>
  </conditionalFormatting>
  <conditionalFormatting sqref="B453">
    <cfRule type="cellIs" dxfId="6511" priority="1008" operator="lessThan">
      <formula>0</formula>
    </cfRule>
  </conditionalFormatting>
  <conditionalFormatting sqref="P599:P602">
    <cfRule type="cellIs" dxfId="6510" priority="997" operator="lessThan">
      <formula>0</formula>
    </cfRule>
  </conditionalFormatting>
  <conditionalFormatting sqref="Q454:Q456">
    <cfRule type="cellIs" dxfId="6509" priority="1013" operator="lessThan">
      <formula>0</formula>
    </cfRule>
  </conditionalFormatting>
  <conditionalFormatting sqref="Q593:Q595">
    <cfRule type="cellIs" dxfId="6508" priority="1007" operator="lessThan">
      <formula>0</formula>
    </cfRule>
  </conditionalFormatting>
  <conditionalFormatting sqref="Q596">
    <cfRule type="cellIs" dxfId="6507" priority="1002" operator="lessThan">
      <formula>0</formula>
    </cfRule>
  </conditionalFormatting>
  <conditionalFormatting sqref="Q452">
    <cfRule type="cellIs" dxfId="6506" priority="1009" operator="lessThan">
      <formula>0</formula>
    </cfRule>
  </conditionalFormatting>
  <conditionalFormatting sqref="B592">
    <cfRule type="cellIs" dxfId="6505" priority="999" operator="lessThan">
      <formula>0</formula>
    </cfRule>
  </conditionalFormatting>
  <conditionalFormatting sqref="P593:P595">
    <cfRule type="cellIs" dxfId="6504" priority="1006" operator="lessThan">
      <formula>0</formula>
    </cfRule>
  </conditionalFormatting>
  <conditionalFormatting sqref="J594">
    <cfRule type="cellIs" dxfId="6503" priority="1003" operator="lessThan">
      <formula>0</formula>
    </cfRule>
  </conditionalFormatting>
  <conditionalFormatting sqref="Q602">
    <cfRule type="cellIs" dxfId="6502" priority="992" operator="lessThan">
      <formula>0</formula>
    </cfRule>
  </conditionalFormatting>
  <conditionalFormatting sqref="J595:N595 K593:N594 J596:M596">
    <cfRule type="cellIs" dxfId="6501" priority="1005" operator="lessThan">
      <formula>0</formula>
    </cfRule>
  </conditionalFormatting>
  <conditionalFormatting sqref="Q596">
    <cfRule type="cellIs" dxfId="6500" priority="1001" operator="lessThan">
      <formula>0</formula>
    </cfRule>
  </conditionalFormatting>
  <conditionalFormatting sqref="J599:N599 J601:N602 J600:M600">
    <cfRule type="cellIs" dxfId="6499" priority="995" operator="lessThan">
      <formula>0</formula>
    </cfRule>
  </conditionalFormatting>
  <conditionalFormatting sqref="P616:P619">
    <cfRule type="cellIs" dxfId="6498" priority="989" operator="lessThan">
      <formula>0</formula>
    </cfRule>
  </conditionalFormatting>
  <conditionalFormatting sqref="Q602">
    <cfRule type="cellIs" dxfId="6497" priority="993" operator="lessThan">
      <formula>0</formula>
    </cfRule>
  </conditionalFormatting>
  <conditionalFormatting sqref="J600">
    <cfRule type="cellIs" dxfId="6496" priority="994" operator="lessThan">
      <formula>0</formula>
    </cfRule>
  </conditionalFormatting>
  <conditionalFormatting sqref="J601:N602 K599:N599 K600:M600">
    <cfRule type="cellIs" dxfId="6495" priority="996" operator="lessThan">
      <formula>0</formula>
    </cfRule>
  </conditionalFormatting>
  <conditionalFormatting sqref="Q599:Q601">
    <cfRule type="cellIs" dxfId="6494" priority="998" operator="lessThan">
      <formula>0</formula>
    </cfRule>
  </conditionalFormatting>
  <conditionalFormatting sqref="Q629">
    <cfRule type="cellIs" dxfId="6493" priority="959" operator="lessThan">
      <formula>0</formula>
    </cfRule>
  </conditionalFormatting>
  <conditionalFormatting sqref="I626">
    <cfRule type="cellIs" dxfId="6492" priority="962" operator="lessThan">
      <formula>0</formula>
    </cfRule>
  </conditionalFormatting>
  <conditionalFormatting sqref="C616:N619">
    <cfRule type="cellIs" dxfId="6491" priority="987" operator="lessThan">
      <formula>0</formula>
    </cfRule>
  </conditionalFormatting>
  <conditionalFormatting sqref="Q619">
    <cfRule type="cellIs" dxfId="6490" priority="983" operator="lessThan">
      <formula>0</formula>
    </cfRule>
  </conditionalFormatting>
  <conditionalFormatting sqref="I616">
    <cfRule type="cellIs" dxfId="6489" priority="986" operator="lessThan">
      <formula>0</formula>
    </cfRule>
  </conditionalFormatting>
  <conditionalFormatting sqref="H621:H624">
    <cfRule type="cellIs" dxfId="6488" priority="969" operator="lessThan">
      <formula>0</formula>
    </cfRule>
  </conditionalFormatting>
  <conditionalFormatting sqref="Q619">
    <cfRule type="cellIs" dxfId="6487" priority="984" operator="lessThan">
      <formula>0</formula>
    </cfRule>
  </conditionalFormatting>
  <conditionalFormatting sqref="H616">
    <cfRule type="cellIs" dxfId="6486" priority="980" operator="lessThan">
      <formula>0</formula>
    </cfRule>
  </conditionalFormatting>
  <conditionalFormatting sqref="H616:H619">
    <cfRule type="cellIs" dxfId="6485" priority="981" operator="lessThan">
      <formula>0</formula>
    </cfRule>
  </conditionalFormatting>
  <conditionalFormatting sqref="C617:J617">
    <cfRule type="cellIs" dxfId="6484" priority="985" operator="lessThan">
      <formula>0</formula>
    </cfRule>
  </conditionalFormatting>
  <conditionalFormatting sqref="H617:H619">
    <cfRule type="cellIs" dxfId="6483" priority="982" operator="lessThan">
      <formula>0</formula>
    </cfRule>
  </conditionalFormatting>
  <conditionalFormatting sqref="I617 K616:N617 C618:N619">
    <cfRule type="cellIs" dxfId="6482" priority="988" operator="lessThan">
      <formula>0</formula>
    </cfRule>
  </conditionalFormatting>
  <conditionalFormatting sqref="Q616:Q618">
    <cfRule type="cellIs" dxfId="6481" priority="990" operator="lessThan">
      <formula>0</formula>
    </cfRule>
  </conditionalFormatting>
  <conditionalFormatting sqref="B615">
    <cfRule type="cellIs" dxfId="6480" priority="979" operator="lessThan">
      <formula>0</formula>
    </cfRule>
  </conditionalFormatting>
  <conditionalFormatting sqref="Q624">
    <cfRule type="cellIs" dxfId="6479" priority="971" operator="lessThan">
      <formula>0</formula>
    </cfRule>
  </conditionalFormatting>
  <conditionalFormatting sqref="I621">
    <cfRule type="cellIs" dxfId="6478" priority="974" operator="lessThan">
      <formula>0</formula>
    </cfRule>
  </conditionalFormatting>
  <conditionalFormatting sqref="C621:N624">
    <cfRule type="cellIs" dxfId="6477" priority="975" operator="lessThan">
      <formula>0</formula>
    </cfRule>
  </conditionalFormatting>
  <conditionalFormatting sqref="Q624">
    <cfRule type="cellIs" dxfId="6476" priority="972" operator="lessThan">
      <formula>0</formula>
    </cfRule>
  </conditionalFormatting>
  <conditionalFormatting sqref="H621">
    <cfRule type="cellIs" dxfId="6475" priority="968" operator="lessThan">
      <formula>0</formula>
    </cfRule>
  </conditionalFormatting>
  <conditionalFormatting sqref="P621:P624">
    <cfRule type="cellIs" dxfId="6474" priority="977" operator="lessThan">
      <formula>0</formula>
    </cfRule>
  </conditionalFormatting>
  <conditionalFormatting sqref="C622:J622">
    <cfRule type="cellIs" dxfId="6473" priority="973" operator="lessThan">
      <formula>0</formula>
    </cfRule>
  </conditionalFormatting>
  <conditionalFormatting sqref="H622:H624">
    <cfRule type="cellIs" dxfId="6472" priority="970" operator="lessThan">
      <formula>0</formula>
    </cfRule>
  </conditionalFormatting>
  <conditionalFormatting sqref="I622 K621:N622 C623:N624">
    <cfRule type="cellIs" dxfId="6471" priority="976" operator="lessThan">
      <formula>0</formula>
    </cfRule>
  </conditionalFormatting>
  <conditionalFormatting sqref="Q621:Q623">
    <cfRule type="cellIs" dxfId="6470" priority="978" operator="lessThan">
      <formula>0</formula>
    </cfRule>
  </conditionalFormatting>
  <conditionalFormatting sqref="B620">
    <cfRule type="cellIs" dxfId="6469" priority="967" operator="lessThan">
      <formula>0</formula>
    </cfRule>
  </conditionalFormatting>
  <conditionalFormatting sqref="C626:N629">
    <cfRule type="cellIs" dxfId="6468" priority="963" operator="lessThan">
      <formula>0</formula>
    </cfRule>
  </conditionalFormatting>
  <conditionalFormatting sqref="Q629">
    <cfRule type="cellIs" dxfId="6467" priority="960" operator="lessThan">
      <formula>0</formula>
    </cfRule>
  </conditionalFormatting>
  <conditionalFormatting sqref="H626">
    <cfRule type="cellIs" dxfId="6466" priority="956" operator="lessThan">
      <formula>0</formula>
    </cfRule>
  </conditionalFormatting>
  <conditionalFormatting sqref="H626:H629">
    <cfRule type="cellIs" dxfId="6465" priority="957" operator="lessThan">
      <formula>0</formula>
    </cfRule>
  </conditionalFormatting>
  <conditionalFormatting sqref="P626:P629">
    <cfRule type="cellIs" dxfId="6464" priority="965" operator="lessThan">
      <formula>0</formula>
    </cfRule>
  </conditionalFormatting>
  <conditionalFormatting sqref="C627:J627">
    <cfRule type="cellIs" dxfId="6463" priority="961" operator="lessThan">
      <formula>0</formula>
    </cfRule>
  </conditionalFormatting>
  <conditionalFormatting sqref="H627:H629">
    <cfRule type="cellIs" dxfId="6462" priority="958" operator="lessThan">
      <formula>0</formula>
    </cfRule>
  </conditionalFormatting>
  <conditionalFormatting sqref="I627 K626:N627 C628:N629">
    <cfRule type="cellIs" dxfId="6461" priority="964" operator="lessThan">
      <formula>0</formula>
    </cfRule>
  </conditionalFormatting>
  <conditionalFormatting sqref="Q626:Q628">
    <cfRule type="cellIs" dxfId="6460" priority="966" operator="lessThan">
      <formula>0</formula>
    </cfRule>
  </conditionalFormatting>
  <conditionalFormatting sqref="C351:I351">
    <cfRule type="cellIs" dxfId="6459" priority="952" operator="lessThan">
      <formula>0</formula>
    </cfRule>
  </conditionalFormatting>
  <conditionalFormatting sqref="C353:I354">
    <cfRule type="cellIs" dxfId="6458" priority="953" operator="lessThan">
      <formula>0</formula>
    </cfRule>
  </conditionalFormatting>
  <conditionalFormatting sqref="P506:Q506">
    <cfRule type="cellIs" dxfId="6457" priority="936" operator="lessThan">
      <formula>0</formula>
    </cfRule>
  </conditionalFormatting>
  <conditionalFormatting sqref="P499:P502">
    <cfRule type="cellIs" dxfId="6456" priority="937" operator="lessThan">
      <formula>0</formula>
    </cfRule>
  </conditionalFormatting>
  <conditionalFormatting sqref="Q611:Q613">
    <cfRule type="cellIs" dxfId="6455" priority="899" operator="lessThan">
      <formula>0</formula>
    </cfRule>
  </conditionalFormatting>
  <conditionalFormatting sqref="B498">
    <cfRule type="cellIs" dxfId="6454" priority="954" operator="lessThan">
      <formula>0</formula>
    </cfRule>
  </conditionalFormatting>
  <conditionalFormatting sqref="N427">
    <cfRule type="cellIs" dxfId="6453" priority="678" operator="lessThan">
      <formula>0</formula>
    </cfRule>
  </conditionalFormatting>
  <conditionalFormatting sqref="C352:I352">
    <cfRule type="cellIs" dxfId="6452" priority="951" operator="lessThan">
      <formula>0</formula>
    </cfRule>
  </conditionalFormatting>
  <conditionalFormatting sqref="C355:I355">
    <cfRule type="cellIs" dxfId="6451" priority="950" operator="lessThan">
      <formula>0</formula>
    </cfRule>
  </conditionalFormatting>
  <conditionalFormatting sqref="C365:I366">
    <cfRule type="cellIs" dxfId="6450" priority="949" operator="lessThan">
      <formula>0</formula>
    </cfRule>
  </conditionalFormatting>
  <conditionalFormatting sqref="C363:I363">
    <cfRule type="cellIs" dxfId="6449" priority="948" operator="lessThan">
      <formula>0</formula>
    </cfRule>
  </conditionalFormatting>
  <conditionalFormatting sqref="C364:I364">
    <cfRule type="cellIs" dxfId="6448" priority="947" operator="lessThan">
      <formula>0</formula>
    </cfRule>
  </conditionalFormatting>
  <conditionalFormatting sqref="C367:I367">
    <cfRule type="cellIs" dxfId="6447" priority="946" operator="lessThan">
      <formula>0</formula>
    </cfRule>
  </conditionalFormatting>
  <conditionalFormatting sqref="C593:I596">
    <cfRule type="cellIs" dxfId="6446" priority="944" operator="lessThan">
      <formula>0</formula>
    </cfRule>
  </conditionalFormatting>
  <conditionalFormatting sqref="C594:I594">
    <cfRule type="cellIs" dxfId="6445" priority="943" operator="lessThan">
      <formula>0</formula>
    </cfRule>
  </conditionalFormatting>
  <conditionalFormatting sqref="C595:I596">
    <cfRule type="cellIs" dxfId="6444" priority="945" operator="lessThan">
      <formula>0</formula>
    </cfRule>
  </conditionalFormatting>
  <conditionalFormatting sqref="Q551">
    <cfRule type="cellIs" dxfId="6443" priority="925" operator="lessThan">
      <formula>0</formula>
    </cfRule>
  </conditionalFormatting>
  <conditionalFormatting sqref="Q551">
    <cfRule type="cellIs" dxfId="6442" priority="926" operator="lessThan">
      <formula>0</formula>
    </cfRule>
  </conditionalFormatting>
  <conditionalFormatting sqref="C599:I602">
    <cfRule type="cellIs" dxfId="6441" priority="941" operator="lessThan">
      <formula>0</formula>
    </cfRule>
  </conditionalFormatting>
  <conditionalFormatting sqref="C600:I600">
    <cfRule type="cellIs" dxfId="6440" priority="940" operator="lessThan">
      <formula>0</formula>
    </cfRule>
  </conditionalFormatting>
  <conditionalFormatting sqref="C601:I602">
    <cfRule type="cellIs" dxfId="6439" priority="942" operator="lessThan">
      <formula>0</formula>
    </cfRule>
  </conditionalFormatting>
  <conditionalFormatting sqref="C461:C464">
    <cfRule type="cellIs" dxfId="6438" priority="939" operator="lessThan">
      <formula>0</formula>
    </cfRule>
  </conditionalFormatting>
  <conditionalFormatting sqref="P468:P471">
    <cfRule type="cellIs" dxfId="6437" priority="938" operator="lessThan">
      <formula>0</formula>
    </cfRule>
  </conditionalFormatting>
  <conditionalFormatting sqref="Q507:Q510">
    <cfRule type="cellIs" dxfId="6436" priority="935" operator="lessThan">
      <formula>0</formula>
    </cfRule>
  </conditionalFormatting>
  <conditionalFormatting sqref="Q511:Q512">
    <cfRule type="cellIs" dxfId="6435" priority="934" operator="lessThan">
      <formula>0</formula>
    </cfRule>
  </conditionalFormatting>
  <conditionalFormatting sqref="Q512">
    <cfRule type="cellIs" dxfId="6434" priority="933" operator="lessThan">
      <formula>0</formula>
    </cfRule>
  </conditionalFormatting>
  <conditionalFormatting sqref="Q511">
    <cfRule type="cellIs" dxfId="6433" priority="932" operator="lessThan">
      <formula>0</formula>
    </cfRule>
  </conditionalFormatting>
  <conditionalFormatting sqref="P507:P510">
    <cfRule type="cellIs" dxfId="6432" priority="931" operator="lessThan">
      <formula>0</formula>
    </cfRule>
  </conditionalFormatting>
  <conditionalFormatting sqref="B506">
    <cfRule type="cellIs" dxfId="6431" priority="930" operator="lessThan">
      <formula>0</formula>
    </cfRule>
  </conditionalFormatting>
  <conditionalFormatting sqref="C611:N614">
    <cfRule type="cellIs" dxfId="6430" priority="896" operator="lessThan">
      <formula>0</formula>
    </cfRule>
  </conditionalFormatting>
  <conditionalFormatting sqref="Q614">
    <cfRule type="cellIs" dxfId="6429" priority="893" operator="lessThan">
      <formula>0</formula>
    </cfRule>
  </conditionalFormatting>
  <conditionalFormatting sqref="P547:P550">
    <cfRule type="cellIs" dxfId="6428" priority="924" operator="lessThan">
      <formula>0</formula>
    </cfRule>
  </conditionalFormatting>
  <conditionalFormatting sqref="H611:H614">
    <cfRule type="cellIs" dxfId="6427" priority="890" operator="lessThan">
      <formula>0</formula>
    </cfRule>
  </conditionalFormatting>
  <conditionalFormatting sqref="Q504">
    <cfRule type="cellIs" dxfId="6426" priority="929" operator="lessThan">
      <formula>0</formula>
    </cfRule>
  </conditionalFormatting>
  <conditionalFormatting sqref="Q547:Q550 Q552 Q554:Q560">
    <cfRule type="cellIs" dxfId="6425" priority="928" operator="lessThan">
      <formula>0</formula>
    </cfRule>
  </conditionalFormatting>
  <conditionalFormatting sqref="P546">
    <cfRule type="cellIs" dxfId="6424" priority="927" operator="lessThan">
      <formula>0</formula>
    </cfRule>
  </conditionalFormatting>
  <conditionalFormatting sqref="P554:P558">
    <cfRule type="cellIs" dxfId="6423" priority="923" operator="lessThan">
      <formula>0</formula>
    </cfRule>
  </conditionalFormatting>
  <conditionalFormatting sqref="Q570:Q573 Q575">
    <cfRule type="cellIs" dxfId="6422" priority="921" operator="lessThan">
      <formula>0</formula>
    </cfRule>
  </conditionalFormatting>
  <conditionalFormatting sqref="B546">
    <cfRule type="cellIs" dxfId="6421" priority="922" operator="lessThan">
      <formula>0</formula>
    </cfRule>
  </conditionalFormatting>
  <conditionalFormatting sqref="P569">
    <cfRule type="cellIs" dxfId="6420" priority="920" operator="lessThan">
      <formula>0</formula>
    </cfRule>
  </conditionalFormatting>
  <conditionalFormatting sqref="Q574">
    <cfRule type="cellIs" dxfId="6419" priority="919" operator="lessThan">
      <formula>0</formula>
    </cfRule>
  </conditionalFormatting>
  <conditionalFormatting sqref="Q574">
    <cfRule type="cellIs" dxfId="6418" priority="918" operator="lessThan">
      <formula>0</formula>
    </cfRule>
  </conditionalFormatting>
  <conditionalFormatting sqref="P570:P573">
    <cfRule type="cellIs" dxfId="6417" priority="917" operator="lessThan">
      <formula>0</formula>
    </cfRule>
  </conditionalFormatting>
  <conditionalFormatting sqref="Q582 Q577:Q580">
    <cfRule type="cellIs" dxfId="6416" priority="915" operator="lessThan">
      <formula>0</formula>
    </cfRule>
  </conditionalFormatting>
  <conditionalFormatting sqref="Q581">
    <cfRule type="cellIs" dxfId="6415" priority="913" operator="lessThan">
      <formula>0</formula>
    </cfRule>
  </conditionalFormatting>
  <conditionalFormatting sqref="B569">
    <cfRule type="cellIs" dxfId="6414" priority="916" operator="lessThan">
      <formula>0</formula>
    </cfRule>
  </conditionalFormatting>
  <conditionalFormatting sqref="P576">
    <cfRule type="cellIs" dxfId="6413" priority="914" operator="lessThan">
      <formula>0</formula>
    </cfRule>
  </conditionalFormatting>
  <conditionalFormatting sqref="P577:P580">
    <cfRule type="cellIs" dxfId="6412" priority="911" operator="lessThan">
      <formula>0</formula>
    </cfRule>
  </conditionalFormatting>
  <conditionalFormatting sqref="Q581">
    <cfRule type="cellIs" dxfId="6411" priority="912" operator="lessThan">
      <formula>0</formula>
    </cfRule>
  </conditionalFormatting>
  <conditionalFormatting sqref="P605:P607 P609">
    <cfRule type="cellIs" dxfId="6410" priority="909" operator="lessThan">
      <formula>0</formula>
    </cfRule>
  </conditionalFormatting>
  <conditionalFormatting sqref="Q605:Q607">
    <cfRule type="cellIs" dxfId="6409" priority="910" operator="lessThan">
      <formula>0</formula>
    </cfRule>
  </conditionalFormatting>
  <conditionalFormatting sqref="C607:I607">
    <cfRule type="cellIs" dxfId="6408" priority="902" operator="lessThan">
      <formula>0</formula>
    </cfRule>
  </conditionalFormatting>
  <conditionalFormatting sqref="C605:I607">
    <cfRule type="cellIs" dxfId="6407" priority="901" operator="lessThan">
      <formula>0</formula>
    </cfRule>
  </conditionalFormatting>
  <conditionalFormatting sqref="B604">
    <cfRule type="cellIs" dxfId="6406" priority="903" operator="lessThan">
      <formula>0</formula>
    </cfRule>
  </conditionalFormatting>
  <conditionalFormatting sqref="J605:N607">
    <cfRule type="cellIs" dxfId="6405" priority="907" operator="lessThan">
      <formula>0</formula>
    </cfRule>
  </conditionalFormatting>
  <conditionalFormatting sqref="P611:P614">
    <cfRule type="cellIs" dxfId="6404" priority="898" operator="lessThan">
      <formula>0</formula>
    </cfRule>
  </conditionalFormatting>
  <conditionalFormatting sqref="Q608:Q609">
    <cfRule type="cellIs" dxfId="6403" priority="904" operator="lessThan">
      <formula>0</formula>
    </cfRule>
  </conditionalFormatting>
  <conditionalFormatting sqref="C433:M433">
    <cfRule type="cellIs" dxfId="6402" priority="676" operator="lessThan">
      <formula>0</formula>
    </cfRule>
  </conditionalFormatting>
  <conditionalFormatting sqref="Q608:Q609">
    <cfRule type="cellIs" dxfId="6401" priority="905" operator="lessThan">
      <formula>0</formula>
    </cfRule>
  </conditionalFormatting>
  <conditionalFormatting sqref="J606">
    <cfRule type="cellIs" dxfId="6400" priority="906" operator="lessThan">
      <formula>0</formula>
    </cfRule>
  </conditionalFormatting>
  <conditionalFormatting sqref="J607:N607 K605:N606">
    <cfRule type="cellIs" dxfId="6399" priority="908" operator="lessThan">
      <formula>0</formula>
    </cfRule>
  </conditionalFormatting>
  <conditionalFormatting sqref="I612 K611:N612 C613:N614">
    <cfRule type="cellIs" dxfId="6398" priority="897" operator="lessThan">
      <formula>0</formula>
    </cfRule>
  </conditionalFormatting>
  <conditionalFormatting sqref="N427">
    <cfRule type="cellIs" dxfId="6397" priority="679" operator="lessThan">
      <formula>0</formula>
    </cfRule>
  </conditionalFormatting>
  <conditionalFormatting sqref="B429:N429">
    <cfRule type="cellIs" dxfId="6396" priority="671" operator="lessThan">
      <formula>0</formula>
    </cfRule>
  </conditionalFormatting>
  <conditionalFormatting sqref="C606:I606">
    <cfRule type="cellIs" dxfId="6395" priority="900" operator="lessThan">
      <formula>0</formula>
    </cfRule>
  </conditionalFormatting>
  <conditionalFormatting sqref="B429:N429">
    <cfRule type="cellIs" dxfId="6394" priority="672" operator="lessThan">
      <formula>0</formula>
    </cfRule>
  </conditionalFormatting>
  <conditionalFormatting sqref="H433">
    <cfRule type="cellIs" dxfId="6393" priority="675" operator="lessThan">
      <formula>0</formula>
    </cfRule>
  </conditionalFormatting>
  <conditionalFormatting sqref="B433">
    <cfRule type="cellIs" dxfId="6392" priority="674" operator="lessThan">
      <formula>0</formula>
    </cfRule>
  </conditionalFormatting>
  <conditionalFormatting sqref="B433">
    <cfRule type="cellIs" dxfId="6391" priority="673" operator="lessThan">
      <formula>0</formula>
    </cfRule>
  </conditionalFormatting>
  <conditionalFormatting sqref="B429:N429">
    <cfRule type="cellIs" dxfId="6390" priority="669" operator="lessThan">
      <formula>0</formula>
    </cfRule>
  </conditionalFormatting>
  <conditionalFormatting sqref="B429:N429">
    <cfRule type="cellIs" dxfId="6389" priority="670" operator="lessThan">
      <formula>0</formula>
    </cfRule>
  </conditionalFormatting>
  <conditionalFormatting sqref="B435:N435">
    <cfRule type="cellIs" dxfId="6388" priority="656" operator="lessThan">
      <formula>0</formula>
    </cfRule>
  </conditionalFormatting>
  <conditionalFormatting sqref="H611">
    <cfRule type="cellIs" dxfId="6387" priority="889" operator="lessThan">
      <formula>0</formula>
    </cfRule>
  </conditionalFormatting>
  <conditionalFormatting sqref="C433:M433">
    <cfRule type="cellIs" dxfId="6386" priority="677" operator="lessThan">
      <formula>0</formula>
    </cfRule>
  </conditionalFormatting>
  <conditionalFormatting sqref="H612:H614">
    <cfRule type="cellIs" dxfId="6385" priority="891" operator="lessThan">
      <formula>0</formula>
    </cfRule>
  </conditionalFormatting>
  <conditionalFormatting sqref="Q614">
    <cfRule type="cellIs" dxfId="6384" priority="892" operator="lessThan">
      <formula>0</formula>
    </cfRule>
  </conditionalFormatting>
  <conditionalFormatting sqref="I611">
    <cfRule type="cellIs" dxfId="6383" priority="895" operator="lessThan">
      <formula>0</formula>
    </cfRule>
  </conditionalFormatting>
  <conditionalFormatting sqref="N439">
    <cfRule type="cellIs" dxfId="6382" priority="649" operator="lessThan">
      <formula>0</formula>
    </cfRule>
  </conditionalFormatting>
  <conditionalFormatting sqref="C612:J612">
    <cfRule type="cellIs" dxfId="6381" priority="894" operator="lessThan">
      <formula>0</formula>
    </cfRule>
  </conditionalFormatting>
  <conditionalFormatting sqref="B610">
    <cfRule type="cellIs" dxfId="6380" priority="888" operator="lessThan">
      <formula>0</formula>
    </cfRule>
  </conditionalFormatting>
  <conditionalFormatting sqref="B435:N435">
    <cfRule type="cellIs" dxfId="6379" priority="655" operator="lessThan">
      <formula>0</formula>
    </cfRule>
  </conditionalFormatting>
  <conditionalFormatting sqref="C445:M445">
    <cfRule type="cellIs" dxfId="6378" priority="646" operator="lessThan">
      <formula>0</formula>
    </cfRule>
  </conditionalFormatting>
  <conditionalFormatting sqref="C445:M445">
    <cfRule type="cellIs" dxfId="6377" priority="647" operator="lessThan">
      <formula>0</formula>
    </cfRule>
  </conditionalFormatting>
  <conditionalFormatting sqref="B435:N435">
    <cfRule type="cellIs" dxfId="6376" priority="654" operator="lessThan">
      <formula>0</formula>
    </cfRule>
  </conditionalFormatting>
  <conditionalFormatting sqref="N438">
    <cfRule type="cellIs" dxfId="6375" priority="650" operator="lessThan">
      <formula>0</formula>
    </cfRule>
  </conditionalFormatting>
  <conditionalFormatting sqref="B435:N435">
    <cfRule type="cellIs" dxfId="6374" priority="653" operator="lessThan">
      <formula>0</formula>
    </cfRule>
  </conditionalFormatting>
  <conditionalFormatting sqref="B435:N435">
    <cfRule type="cellIs" dxfId="6373" priority="651" operator="lessThan">
      <formula>0</formula>
    </cfRule>
  </conditionalFormatting>
  <conditionalFormatting sqref="B598">
    <cfRule type="cellIs" dxfId="6372" priority="887" operator="lessThan">
      <formula>0</formula>
    </cfRule>
  </conditionalFormatting>
  <conditionalFormatting sqref="N439">
    <cfRule type="cellIs" dxfId="6371" priority="648" operator="lessThan">
      <formula>0</formula>
    </cfRule>
  </conditionalFormatting>
  <conditionalFormatting sqref="B435:N435">
    <cfRule type="cellIs" dxfId="6370" priority="652" operator="lessThan">
      <formula>0</formula>
    </cfRule>
  </conditionalFormatting>
  <conditionalFormatting sqref="B598">
    <cfRule type="cellIs" dxfId="6369" priority="886" operator="lessThan">
      <formula>0</formula>
    </cfRule>
  </conditionalFormatting>
  <conditionalFormatting sqref="B641">
    <cfRule type="cellIs" dxfId="6368" priority="874" operator="lessThan">
      <formula>0</formula>
    </cfRule>
  </conditionalFormatting>
  <conditionalFormatting sqref="B591">
    <cfRule type="cellIs" dxfId="6367" priority="884" operator="lessThan">
      <formula>0</formula>
    </cfRule>
  </conditionalFormatting>
  <conditionalFormatting sqref="B591">
    <cfRule type="cellIs" dxfId="6366" priority="885" operator="lessThan">
      <formula>0</formula>
    </cfRule>
  </conditionalFormatting>
  <conditionalFormatting sqref="B609">
    <cfRule type="cellIs" dxfId="6365" priority="882" operator="lessThan">
      <formula>0</formula>
    </cfRule>
  </conditionalFormatting>
  <conditionalFormatting sqref="B609">
    <cfRule type="cellIs" dxfId="6364"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363" priority="881" operator="lessThan">
      <formula>0</formula>
    </cfRule>
  </conditionalFormatting>
  <conditionalFormatting sqref="B646">
    <cfRule type="cellIs" dxfId="6362" priority="878" operator="lessThan">
      <formula>0</formula>
    </cfRule>
  </conditionalFormatting>
  <conditionalFormatting sqref="B631">
    <cfRule type="cellIs" dxfId="6361" priority="880" operator="lessThan">
      <formula>0</formula>
    </cfRule>
  </conditionalFormatting>
  <conditionalFormatting sqref="B635">
    <cfRule type="cellIs" dxfId="6360" priority="879" operator="lessThan">
      <formula>0</formula>
    </cfRule>
  </conditionalFormatting>
  <conditionalFormatting sqref="B662">
    <cfRule type="cellIs" dxfId="6359" priority="877" operator="lessThan">
      <formula>0</formula>
    </cfRule>
  </conditionalFormatting>
  <conditionalFormatting sqref="B671">
    <cfRule type="cellIs" dxfId="6358" priority="876" operator="lessThan">
      <formula>0</formula>
    </cfRule>
  </conditionalFormatting>
  <conditionalFormatting sqref="I674:N674 P672:Q675">
    <cfRule type="cellIs" dxfId="6357" priority="875" operator="lessThan">
      <formula>0</formula>
    </cfRule>
  </conditionalFormatting>
  <conditionalFormatting sqref="P641">
    <cfRule type="cellIs" dxfId="6356" priority="872" operator="lessThan">
      <formula>0</formula>
    </cfRule>
  </conditionalFormatting>
  <conditionalFormatting sqref="P641">
    <cfRule type="cellIs" dxfId="6355" priority="873" operator="lessThan">
      <formula>0</formula>
    </cfRule>
  </conditionalFormatting>
  <conditionalFormatting sqref="P422:Q422 Q423:Q425">
    <cfRule type="cellIs" dxfId="6354" priority="859" operator="lessThan">
      <formula>0</formula>
    </cfRule>
  </conditionalFormatting>
  <conditionalFormatting sqref="B416">
    <cfRule type="cellIs" dxfId="6353" priority="860" operator="lessThan">
      <formula>0</formula>
    </cfRule>
  </conditionalFormatting>
  <conditionalFormatting sqref="P423:P425">
    <cfRule type="cellIs" dxfId="6352" priority="857" operator="lessThan">
      <formula>0</formula>
    </cfRule>
  </conditionalFormatting>
  <conditionalFormatting sqref="P422">
    <cfRule type="cellIs" dxfId="6351" priority="858" operator="lessThan">
      <formula>0</formula>
    </cfRule>
  </conditionalFormatting>
  <conditionalFormatting sqref="Q426">
    <cfRule type="cellIs" dxfId="6350" priority="855" operator="lessThan">
      <formula>0</formula>
    </cfRule>
  </conditionalFormatting>
  <conditionalFormatting sqref="Q427">
    <cfRule type="cellIs" dxfId="6349" priority="856" operator="lessThan">
      <formula>0</formula>
    </cfRule>
  </conditionalFormatting>
  <conditionalFormatting sqref="B422">
    <cfRule type="cellIs" dxfId="6348" priority="853" operator="lessThan">
      <formula>0</formula>
    </cfRule>
  </conditionalFormatting>
  <conditionalFormatting sqref="Q426">
    <cfRule type="cellIs" dxfId="6347" priority="854" operator="lessThan">
      <formula>0</formula>
    </cfRule>
  </conditionalFormatting>
  <conditionalFormatting sqref="B454:N454">
    <cfRule type="cellIs" dxfId="6346" priority="609" operator="lessThan">
      <formula>0</formula>
    </cfRule>
  </conditionalFormatting>
  <conditionalFormatting sqref="B454:N454">
    <cfRule type="cellIs" dxfId="6345" priority="610" operator="lessThan">
      <formula>0</formula>
    </cfRule>
  </conditionalFormatting>
  <conditionalFormatting sqref="C652:I652">
    <cfRule type="cellIs" dxfId="6344" priority="871" operator="lessThan">
      <formula>0</formula>
    </cfRule>
  </conditionalFormatting>
  <conditionalFormatting sqref="C653:I653">
    <cfRule type="cellIs" dxfId="6343" priority="870" operator="lessThan">
      <formula>0</formula>
    </cfRule>
  </conditionalFormatting>
  <conditionalFormatting sqref="C658:M658">
    <cfRule type="cellIs" dxfId="6342" priority="869" operator="lessThan">
      <formula>0</formula>
    </cfRule>
  </conditionalFormatting>
  <conditionalFormatting sqref="C647:N647">
    <cfRule type="cellIs" dxfId="6341" priority="868" operator="lessThan">
      <formula>0</formula>
    </cfRule>
  </conditionalFormatting>
  <conditionalFormatting sqref="P650">
    <cfRule type="cellIs" dxfId="6340" priority="867" operator="lessThan">
      <formula>0</formula>
    </cfRule>
  </conditionalFormatting>
  <conditionalFormatting sqref="P417:P419">
    <cfRule type="cellIs" dxfId="6339" priority="864" operator="lessThan">
      <formula>0</formula>
    </cfRule>
  </conditionalFormatting>
  <conditionalFormatting sqref="Q420">
    <cfRule type="cellIs" dxfId="6338" priority="861" operator="lessThan">
      <formula>0</formula>
    </cfRule>
  </conditionalFormatting>
  <conditionalFormatting sqref="Q421">
    <cfRule type="cellIs" dxfId="6337" priority="863" operator="lessThan">
      <formula>0</formula>
    </cfRule>
  </conditionalFormatting>
  <conditionalFormatting sqref="P416:Q416 Q417:Q419">
    <cfRule type="cellIs" dxfId="6336" priority="866" operator="lessThan">
      <formula>0</formula>
    </cfRule>
  </conditionalFormatting>
  <conditionalFormatting sqref="P416">
    <cfRule type="cellIs" dxfId="6335" priority="865" operator="lessThan">
      <formula>0</formula>
    </cfRule>
  </conditionalFormatting>
  <conditionalFormatting sqref="Q420">
    <cfRule type="cellIs" dxfId="6334" priority="862" operator="lessThan">
      <formula>0</formula>
    </cfRule>
  </conditionalFormatting>
  <conditionalFormatting sqref="B454:N454">
    <cfRule type="cellIs" dxfId="6333" priority="608" operator="lessThan">
      <formula>0</formula>
    </cfRule>
  </conditionalFormatting>
  <conditionalFormatting sqref="B454:N454">
    <cfRule type="cellIs" dxfId="6332" priority="607" operator="lessThan">
      <formula>0</formula>
    </cfRule>
  </conditionalFormatting>
  <conditionalFormatting sqref="B454:N454">
    <cfRule type="cellIs" dxfId="6331" priority="606" operator="lessThan">
      <formula>0</formula>
    </cfRule>
  </conditionalFormatting>
  <conditionalFormatting sqref="B454:N454">
    <cfRule type="cellIs" dxfId="6330" priority="604" operator="lessThan">
      <formula>0</formula>
    </cfRule>
  </conditionalFormatting>
  <conditionalFormatting sqref="B454:N454">
    <cfRule type="cellIs" dxfId="6329" priority="605" operator="lessThan">
      <formula>0</formula>
    </cfRule>
  </conditionalFormatting>
  <conditionalFormatting sqref="N457">
    <cfRule type="cellIs" dxfId="6328" priority="602" operator="lessThan">
      <formula>0</formula>
    </cfRule>
  </conditionalFormatting>
  <conditionalFormatting sqref="B454:N454">
    <cfRule type="cellIs" dxfId="6327" priority="603" operator="lessThan">
      <formula>0</formula>
    </cfRule>
  </conditionalFormatting>
  <conditionalFormatting sqref="N458">
    <cfRule type="cellIs" dxfId="6326" priority="601" operator="lessThan">
      <formula>0</formula>
    </cfRule>
  </conditionalFormatting>
  <conditionalFormatting sqref="P530">
    <cfRule type="cellIs" dxfId="6325" priority="323" operator="lessThan">
      <formula>0</formula>
    </cfRule>
  </conditionalFormatting>
  <conditionalFormatting sqref="N458">
    <cfRule type="cellIs" dxfId="6324" priority="600" operator="lessThan">
      <formula>0</formula>
    </cfRule>
  </conditionalFormatting>
  <conditionalFormatting sqref="D461:N464">
    <cfRule type="cellIs" dxfId="6323" priority="597" operator="lessThan">
      <formula>0</formula>
    </cfRule>
  </conditionalFormatting>
  <conditionalFormatting sqref="P538">
    <cfRule type="cellIs" dxfId="6322" priority="320" operator="lessThan">
      <formula>0</formula>
    </cfRule>
  </conditionalFormatting>
  <conditionalFormatting sqref="B461:B464">
    <cfRule type="cellIs" dxfId="6321" priority="594" operator="lessThan">
      <formula>0</formula>
    </cfRule>
  </conditionalFormatting>
  <conditionalFormatting sqref="P553">
    <cfRule type="cellIs" dxfId="6320" priority="317" operator="lessThan">
      <formula>0</formula>
    </cfRule>
  </conditionalFormatting>
  <conditionalFormatting sqref="B512">
    <cfRule type="cellIs" dxfId="6319" priority="591" operator="lessThan">
      <formula>0</formula>
    </cfRule>
  </conditionalFormatting>
  <conditionalFormatting sqref="C512">
    <cfRule type="cellIs" dxfId="6318" priority="588" operator="lessThan">
      <formula>0</formula>
    </cfRule>
  </conditionalFormatting>
  <conditionalFormatting sqref="P561">
    <cfRule type="cellIs" dxfId="6317" priority="314" operator="lessThan">
      <formula>0</formula>
    </cfRule>
  </conditionalFormatting>
  <conditionalFormatting sqref="P590">
    <cfRule type="cellIs" dxfId="6316" priority="311" operator="lessThan">
      <formula>0</formula>
    </cfRule>
  </conditionalFormatting>
  <conditionalFormatting sqref="N365">
    <cfRule type="cellIs" dxfId="6315" priority="852" operator="lessThan">
      <formula>0</formula>
    </cfRule>
  </conditionalFormatting>
  <conditionalFormatting sqref="N371">
    <cfRule type="cellIs" dxfId="6314" priority="851" operator="lessThan">
      <formula>0</formula>
    </cfRule>
  </conditionalFormatting>
  <conditionalFormatting sqref="N377">
    <cfRule type="cellIs" dxfId="6313" priority="850" operator="lessThan">
      <formula>0</formula>
    </cfRule>
  </conditionalFormatting>
  <conditionalFormatting sqref="B376">
    <cfRule type="cellIs" dxfId="6312" priority="837" operator="lessThan">
      <formula>0</formula>
    </cfRule>
  </conditionalFormatting>
  <conditionalFormatting sqref="B588">
    <cfRule type="cellIs" dxfId="6311" priority="844" operator="lessThan">
      <formula>0</formula>
    </cfRule>
  </conditionalFormatting>
  <conditionalFormatting sqref="B371:B372">
    <cfRule type="cellIs" dxfId="6310" priority="842" operator="lessThan">
      <formula>0</formula>
    </cfRule>
  </conditionalFormatting>
  <conditionalFormatting sqref="B377:B378">
    <cfRule type="cellIs" dxfId="6309" priority="839" operator="lessThan">
      <formula>0</formula>
    </cfRule>
  </conditionalFormatting>
  <conditionalFormatting sqref="C351:M354">
    <cfRule type="cellIs" dxfId="6308" priority="849" operator="lessThan">
      <formula>0</formula>
    </cfRule>
  </conditionalFormatting>
  <conditionalFormatting sqref="B428">
    <cfRule type="cellIs" dxfId="6307" priority="848" operator="lessThan">
      <formula>0</formula>
    </cfRule>
  </conditionalFormatting>
  <conditionalFormatting sqref="B428">
    <cfRule type="cellIs" dxfId="6306" priority="847" operator="lessThan">
      <formula>0</formula>
    </cfRule>
  </conditionalFormatting>
  <conditionalFormatting sqref="B391 B397 B381:B385 B375:B379 B369:B373 B363:B367 B361 B351:B355">
    <cfRule type="cellIs" dxfId="6305" priority="846" operator="lessThan">
      <formula>0</formula>
    </cfRule>
  </conditionalFormatting>
  <conditionalFormatting sqref="B585:B587">
    <cfRule type="cellIs" dxfId="6304" priority="845" operator="lessThan">
      <formula>0</formula>
    </cfRule>
  </conditionalFormatting>
  <conditionalFormatting sqref="B584">
    <cfRule type="cellIs" dxfId="6303" priority="843" operator="lessThan">
      <formula>0</formula>
    </cfRule>
  </conditionalFormatting>
  <conditionalFormatting sqref="B397">
    <cfRule type="cellIs" dxfId="6302" priority="833" operator="lessThan">
      <formula>0</formula>
    </cfRule>
  </conditionalFormatting>
  <conditionalFormatting sqref="B369">
    <cfRule type="cellIs" dxfId="6301" priority="841" operator="lessThan">
      <formula>0</formula>
    </cfRule>
  </conditionalFormatting>
  <conditionalFormatting sqref="B370">
    <cfRule type="cellIs" dxfId="6300" priority="840" operator="lessThan">
      <formula>0</formula>
    </cfRule>
  </conditionalFormatting>
  <conditionalFormatting sqref="B375">
    <cfRule type="cellIs" dxfId="6299" priority="838" operator="lessThan">
      <formula>0</formula>
    </cfRule>
  </conditionalFormatting>
  <conditionalFormatting sqref="B383:B384">
    <cfRule type="cellIs" dxfId="6298" priority="836" operator="lessThan">
      <formula>0</formula>
    </cfRule>
  </conditionalFormatting>
  <conditionalFormatting sqref="B381">
    <cfRule type="cellIs" dxfId="6297" priority="835" operator="lessThan">
      <formula>0</formula>
    </cfRule>
  </conditionalFormatting>
  <conditionalFormatting sqref="B382">
    <cfRule type="cellIs" dxfId="6296" priority="834" operator="lessThan">
      <formula>0</formula>
    </cfRule>
  </conditionalFormatting>
  <conditionalFormatting sqref="B391">
    <cfRule type="cellIs" dxfId="6295" priority="832" operator="lessThan">
      <formula>0</formula>
    </cfRule>
  </conditionalFormatting>
  <conditionalFormatting sqref="B385">
    <cfRule type="cellIs" dxfId="6294" priority="831" operator="lessThan">
      <formula>0</formula>
    </cfRule>
  </conditionalFormatting>
  <conditionalFormatting sqref="B379">
    <cfRule type="cellIs" dxfId="6293" priority="830" operator="lessThan">
      <formula>0</formula>
    </cfRule>
  </conditionalFormatting>
  <conditionalFormatting sqref="B373">
    <cfRule type="cellIs" dxfId="6292" priority="829" operator="lessThan">
      <formula>0</formula>
    </cfRule>
  </conditionalFormatting>
  <conditionalFormatting sqref="B361">
    <cfRule type="cellIs" dxfId="6291" priority="828" operator="lessThan">
      <formula>0</formula>
    </cfRule>
  </conditionalFormatting>
  <conditionalFormatting sqref="B621:B624">
    <cfRule type="cellIs" dxfId="6290" priority="823" operator="lessThan">
      <formula>0</formula>
    </cfRule>
  </conditionalFormatting>
  <conditionalFormatting sqref="B616:B619">
    <cfRule type="cellIs" dxfId="6289" priority="826" operator="lessThan">
      <formula>0</formula>
    </cfRule>
  </conditionalFormatting>
  <conditionalFormatting sqref="B617">
    <cfRule type="cellIs" dxfId="6288" priority="825" operator="lessThan">
      <formula>0</formula>
    </cfRule>
  </conditionalFormatting>
  <conditionalFormatting sqref="B618:B619">
    <cfRule type="cellIs" dxfId="6287" priority="827" operator="lessThan">
      <formula>0</formula>
    </cfRule>
  </conditionalFormatting>
  <conditionalFormatting sqref="B628:B629">
    <cfRule type="cellIs" dxfId="6286" priority="821" operator="lessThan">
      <formula>0</formula>
    </cfRule>
  </conditionalFormatting>
  <conditionalFormatting sqref="B622">
    <cfRule type="cellIs" dxfId="6285" priority="822" operator="lessThan">
      <formula>0</formula>
    </cfRule>
  </conditionalFormatting>
  <conditionalFormatting sqref="B623:B624">
    <cfRule type="cellIs" dxfId="6284" priority="824" operator="lessThan">
      <formula>0</formula>
    </cfRule>
  </conditionalFormatting>
  <conditionalFormatting sqref="B626:B629">
    <cfRule type="cellIs" dxfId="6283" priority="820" operator="lessThan">
      <formula>0</formula>
    </cfRule>
  </conditionalFormatting>
  <conditionalFormatting sqref="B627">
    <cfRule type="cellIs" dxfId="6282" priority="819" operator="lessThan">
      <formula>0</formula>
    </cfRule>
  </conditionalFormatting>
  <conditionalFormatting sqref="B365:B366">
    <cfRule type="cellIs" dxfId="6281" priority="814" operator="lessThan">
      <formula>0</formula>
    </cfRule>
  </conditionalFormatting>
  <conditionalFormatting sqref="B355">
    <cfRule type="cellIs" dxfId="6280" priority="815" operator="lessThan">
      <formula>0</formula>
    </cfRule>
  </conditionalFormatting>
  <conditionalFormatting sqref="B393:N393">
    <cfRule type="cellIs" dxfId="6279" priority="770" operator="lessThan">
      <formula>0</formula>
    </cfRule>
  </conditionalFormatting>
  <conditionalFormatting sqref="B387:N387">
    <cfRule type="cellIs" dxfId="6278" priority="781" operator="lessThan">
      <formula>0</formula>
    </cfRule>
  </conditionalFormatting>
  <conditionalFormatting sqref="B387:N387">
    <cfRule type="cellIs" dxfId="6277" priority="780" operator="lessThan">
      <formula>0</formula>
    </cfRule>
  </conditionalFormatting>
  <conditionalFormatting sqref="B353:B354">
    <cfRule type="cellIs" dxfId="6276" priority="818" operator="lessThan">
      <formula>0</formula>
    </cfRule>
  </conditionalFormatting>
  <conditionalFormatting sqref="B351">
    <cfRule type="cellIs" dxfId="6275" priority="817" operator="lessThan">
      <formula>0</formula>
    </cfRule>
  </conditionalFormatting>
  <conditionalFormatting sqref="B352">
    <cfRule type="cellIs" dxfId="6274" priority="816" operator="lessThan">
      <formula>0</formula>
    </cfRule>
  </conditionalFormatting>
  <conditionalFormatting sqref="B363">
    <cfRule type="cellIs" dxfId="6273" priority="813" operator="lessThan">
      <formula>0</formula>
    </cfRule>
  </conditionalFormatting>
  <conditionalFormatting sqref="B364">
    <cfRule type="cellIs" dxfId="6272" priority="812" operator="lessThan">
      <formula>0</formula>
    </cfRule>
  </conditionalFormatting>
  <conditionalFormatting sqref="B367">
    <cfRule type="cellIs" dxfId="6271" priority="811" operator="lessThan">
      <formula>0</formula>
    </cfRule>
  </conditionalFormatting>
  <conditionalFormatting sqref="B593:B596">
    <cfRule type="cellIs" dxfId="6270" priority="809" operator="lessThan">
      <formula>0</formula>
    </cfRule>
  </conditionalFormatting>
  <conditionalFormatting sqref="B594">
    <cfRule type="cellIs" dxfId="6269" priority="808" operator="lessThan">
      <formula>0</formula>
    </cfRule>
  </conditionalFormatting>
  <conditionalFormatting sqref="B595:B596">
    <cfRule type="cellIs" dxfId="6268" priority="810" operator="lessThan">
      <formula>0</formula>
    </cfRule>
  </conditionalFormatting>
  <conditionalFormatting sqref="B603">
    <cfRule type="cellIs" dxfId="6267" priority="803" operator="lessThan">
      <formula>0</formula>
    </cfRule>
  </conditionalFormatting>
  <conditionalFormatting sqref="B603">
    <cfRule type="cellIs" dxfId="6266" priority="804" operator="lessThan">
      <formula>0</formula>
    </cfRule>
  </conditionalFormatting>
  <conditionalFormatting sqref="B599:B602">
    <cfRule type="cellIs" dxfId="6265" priority="806" operator="lessThan">
      <formula>0</formula>
    </cfRule>
  </conditionalFormatting>
  <conditionalFormatting sqref="B600">
    <cfRule type="cellIs" dxfId="6264" priority="805" operator="lessThan">
      <formula>0</formula>
    </cfRule>
  </conditionalFormatting>
  <conditionalFormatting sqref="B601:B602">
    <cfRule type="cellIs" dxfId="6263" priority="807" operator="lessThan">
      <formula>0</formula>
    </cfRule>
  </conditionalFormatting>
  <conditionalFormatting sqref="N390">
    <cfRule type="cellIs" dxfId="6262" priority="775" operator="lessThan">
      <formula>0</formula>
    </cfRule>
  </conditionalFormatting>
  <conditionalFormatting sqref="B393:N393">
    <cfRule type="cellIs" dxfId="6261" priority="773" operator="lessThan">
      <formula>0</formula>
    </cfRule>
  </conditionalFormatting>
  <conditionalFormatting sqref="B571:B573">
    <cfRule type="cellIs" dxfId="6260" priority="802" operator="lessThan">
      <formula>0</formula>
    </cfRule>
  </conditionalFormatting>
  <conditionalFormatting sqref="B574">
    <cfRule type="cellIs" dxfId="6259" priority="801" operator="lessThan">
      <formula>0</formula>
    </cfRule>
  </conditionalFormatting>
  <conditionalFormatting sqref="B570">
    <cfRule type="cellIs" dxfId="6258" priority="800" operator="lessThan">
      <formula>0</formula>
    </cfRule>
  </conditionalFormatting>
  <conditionalFormatting sqref="B607:B608">
    <cfRule type="cellIs" dxfId="6257" priority="799" operator="lessThan">
      <formula>0</formula>
    </cfRule>
  </conditionalFormatting>
  <conditionalFormatting sqref="B605:B608">
    <cfRule type="cellIs" dxfId="6256" priority="798" operator="lessThan">
      <formula>0</formula>
    </cfRule>
  </conditionalFormatting>
  <conditionalFormatting sqref="B589">
    <cfRule type="cellIs" dxfId="6255" priority="525" operator="lessThan">
      <formula>0</formula>
    </cfRule>
  </conditionalFormatting>
  <conditionalFormatting sqref="B613:B614">
    <cfRule type="cellIs" dxfId="6254" priority="796" operator="lessThan">
      <formula>0</formula>
    </cfRule>
  </conditionalFormatting>
  <conditionalFormatting sqref="B606">
    <cfRule type="cellIs" dxfId="6253" priority="797" operator="lessThan">
      <formula>0</formula>
    </cfRule>
  </conditionalFormatting>
  <conditionalFormatting sqref="B611:B614">
    <cfRule type="cellIs" dxfId="6252" priority="795" operator="lessThan">
      <formula>0</formula>
    </cfRule>
  </conditionalFormatting>
  <conditionalFormatting sqref="O616:O619">
    <cfRule type="cellIs" dxfId="6251" priority="277" operator="lessThan">
      <formula>0</formula>
    </cfRule>
  </conditionalFormatting>
  <conditionalFormatting sqref="O599 O601:O602">
    <cfRule type="cellIs" dxfId="6250" priority="279" operator="lessThan">
      <formula>0</formula>
    </cfRule>
  </conditionalFormatting>
  <conditionalFormatting sqref="B612">
    <cfRule type="cellIs" dxfId="6249" priority="794" operator="lessThan">
      <formula>0</formula>
    </cfRule>
  </conditionalFormatting>
  <conditionalFormatting sqref="D589">
    <cfRule type="cellIs" dxfId="6248" priority="519" operator="lessThan">
      <formula>0</formula>
    </cfRule>
  </conditionalFormatting>
  <conditionalFormatting sqref="O605:O607">
    <cfRule type="cellIs" dxfId="6247" priority="271" operator="lessThan">
      <formula>0</formula>
    </cfRule>
  </conditionalFormatting>
  <conditionalFormatting sqref="O626:O629">
    <cfRule type="cellIs" dxfId="6246" priority="273" operator="lessThan">
      <formula>0</formula>
    </cfRule>
  </conditionalFormatting>
  <conditionalFormatting sqref="B650 B655:B657 B663 B665:B668 B642:B645 B670">
    <cfRule type="cellIs" dxfId="6245" priority="793" operator="lessThan">
      <formula>0</formula>
    </cfRule>
  </conditionalFormatting>
  <conditionalFormatting sqref="N378">
    <cfRule type="cellIs" dxfId="6244" priority="785" operator="lessThan">
      <formula>0</formula>
    </cfRule>
  </conditionalFormatting>
  <conditionalFormatting sqref="N372">
    <cfRule type="cellIs" dxfId="6243" priority="786" operator="lessThan">
      <formula>0</formula>
    </cfRule>
  </conditionalFormatting>
  <conditionalFormatting sqref="B387:N387">
    <cfRule type="cellIs" dxfId="6242" priority="783" operator="lessThan">
      <formula>0</formula>
    </cfRule>
  </conditionalFormatting>
  <conditionalFormatting sqref="N384">
    <cfRule type="cellIs" dxfId="6241" priority="784" operator="lessThan">
      <formula>0</formula>
    </cfRule>
  </conditionalFormatting>
  <conditionalFormatting sqref="B387:N387">
    <cfRule type="cellIs" dxfId="6240" priority="782" operator="lessThan">
      <formula>0</formula>
    </cfRule>
  </conditionalFormatting>
  <conditionalFormatting sqref="B387:N387">
    <cfRule type="cellIs" dxfId="6239" priority="779" operator="lessThan">
      <formula>0</formula>
    </cfRule>
  </conditionalFormatting>
  <conditionalFormatting sqref="B652">
    <cfRule type="cellIs" dxfId="6238" priority="792" operator="lessThan">
      <formula>0</formula>
    </cfRule>
  </conditionalFormatting>
  <conditionalFormatting sqref="B653">
    <cfRule type="cellIs" dxfId="6237" priority="791" operator="lessThan">
      <formula>0</formula>
    </cfRule>
  </conditionalFormatting>
  <conditionalFormatting sqref="B658">
    <cfRule type="cellIs" dxfId="6236" priority="790" operator="lessThan">
      <formula>0</formula>
    </cfRule>
  </conditionalFormatting>
  <conditionalFormatting sqref="B647">
    <cfRule type="cellIs" dxfId="6235" priority="789" operator="lessThan">
      <formula>0</formula>
    </cfRule>
  </conditionalFormatting>
  <conditionalFormatting sqref="O365">
    <cfRule type="cellIs" dxfId="6234" priority="265" operator="lessThan">
      <formula>0</formula>
    </cfRule>
  </conditionalFormatting>
  <conditionalFormatting sqref="O371">
    <cfRule type="cellIs" dxfId="6233" priority="264" operator="lessThan">
      <formula>0</formula>
    </cfRule>
  </conditionalFormatting>
  <conditionalFormatting sqref="G589">
    <cfRule type="cellIs" dxfId="6232" priority="510" operator="lessThan">
      <formula>0</formula>
    </cfRule>
  </conditionalFormatting>
  <conditionalFormatting sqref="H589">
    <cfRule type="cellIs" dxfId="6231" priority="507" operator="lessThan">
      <formula>0</formula>
    </cfRule>
  </conditionalFormatting>
  <conditionalFormatting sqref="B351:B354">
    <cfRule type="cellIs" dxfId="6230" priority="788" operator="lessThan">
      <formula>0</formula>
    </cfRule>
  </conditionalFormatting>
  <conditionalFormatting sqref="N366">
    <cfRule type="cellIs" dxfId="6229" priority="787" operator="lessThan">
      <formula>0</formula>
    </cfRule>
  </conditionalFormatting>
  <conditionalFormatting sqref="B387:N387">
    <cfRule type="cellIs" dxfId="6228" priority="778" operator="lessThan">
      <formula>0</formula>
    </cfRule>
  </conditionalFormatting>
  <conditionalFormatting sqref="B387:N387">
    <cfRule type="cellIs" dxfId="6227" priority="777" operator="lessThan">
      <formula>0</formula>
    </cfRule>
  </conditionalFormatting>
  <conditionalFormatting sqref="B387:N387">
    <cfRule type="cellIs" dxfId="6226" priority="776" operator="lessThan">
      <formula>0</formula>
    </cfRule>
  </conditionalFormatting>
  <conditionalFormatting sqref="B393:N393">
    <cfRule type="cellIs" dxfId="6225" priority="771" operator="lessThan">
      <formula>0</formula>
    </cfRule>
  </conditionalFormatting>
  <conditionalFormatting sqref="B393:N393">
    <cfRule type="cellIs" dxfId="6224" priority="774" operator="lessThan">
      <formula>0</formula>
    </cfRule>
  </conditionalFormatting>
  <conditionalFormatting sqref="B393:N393">
    <cfRule type="cellIs" dxfId="6223" priority="769" operator="lessThan">
      <formula>0</formula>
    </cfRule>
  </conditionalFormatting>
  <conditionalFormatting sqref="B393:N393">
    <cfRule type="cellIs" dxfId="6222" priority="772" operator="lessThan">
      <formula>0</formula>
    </cfRule>
  </conditionalFormatting>
  <conditionalFormatting sqref="B393:N393">
    <cfRule type="cellIs" dxfId="6221" priority="767" operator="lessThan">
      <formula>0</formula>
    </cfRule>
  </conditionalFormatting>
  <conditionalFormatting sqref="B393:N393">
    <cfRule type="cellIs" dxfId="6220" priority="768" operator="lessThan">
      <formula>0</formula>
    </cfRule>
  </conditionalFormatting>
  <conditionalFormatting sqref="B399:N399">
    <cfRule type="cellIs" dxfId="6219" priority="765" operator="lessThan">
      <formula>0</formula>
    </cfRule>
  </conditionalFormatting>
  <conditionalFormatting sqref="N396">
    <cfRule type="cellIs" dxfId="6218" priority="766" operator="lessThan">
      <formula>0</formula>
    </cfRule>
  </conditionalFormatting>
  <conditionalFormatting sqref="B399:N399">
    <cfRule type="cellIs" dxfId="6217" priority="764" operator="lessThan">
      <formula>0</formula>
    </cfRule>
  </conditionalFormatting>
  <conditionalFormatting sqref="B399:N399">
    <cfRule type="cellIs" dxfId="6216" priority="763" operator="lessThan">
      <formula>0</formula>
    </cfRule>
  </conditionalFormatting>
  <conditionalFormatting sqref="B399:N399">
    <cfRule type="cellIs" dxfId="6215" priority="762" operator="lessThan">
      <formula>0</formula>
    </cfRule>
  </conditionalFormatting>
  <conditionalFormatting sqref="B399:N399">
    <cfRule type="cellIs" dxfId="6214" priority="761" operator="lessThan">
      <formula>0</formula>
    </cfRule>
  </conditionalFormatting>
  <conditionalFormatting sqref="B399:N399">
    <cfRule type="cellIs" dxfId="6213" priority="760" operator="lessThan">
      <formula>0</formula>
    </cfRule>
  </conditionalFormatting>
  <conditionalFormatting sqref="B399:N399">
    <cfRule type="cellIs" dxfId="6212" priority="759" operator="lessThan">
      <formula>0</formula>
    </cfRule>
  </conditionalFormatting>
  <conditionalFormatting sqref="B399:N399">
    <cfRule type="cellIs" dxfId="6211" priority="758" operator="lessThan">
      <formula>0</formula>
    </cfRule>
  </conditionalFormatting>
  <conditionalFormatting sqref="N402">
    <cfRule type="cellIs" dxfId="6210" priority="757" operator="lessThan">
      <formula>0</formula>
    </cfRule>
  </conditionalFormatting>
  <conditionalFormatting sqref="N355">
    <cfRule type="cellIs" dxfId="6209" priority="756" operator="lessThan">
      <formula>0</formula>
    </cfRule>
  </conditionalFormatting>
  <conditionalFormatting sqref="N361">
    <cfRule type="cellIs" dxfId="6208" priority="755" operator="lessThan">
      <formula>0</formula>
    </cfRule>
  </conditionalFormatting>
  <conditionalFormatting sqref="N361">
    <cfRule type="cellIs" dxfId="6207" priority="754" operator="lessThan">
      <formula>0</formula>
    </cfRule>
  </conditionalFormatting>
  <conditionalFormatting sqref="N367">
    <cfRule type="cellIs" dxfId="6206" priority="753" operator="lessThan">
      <formula>0</formula>
    </cfRule>
  </conditionalFormatting>
  <conditionalFormatting sqref="N367">
    <cfRule type="cellIs" dxfId="6205" priority="752" operator="lessThan">
      <formula>0</formula>
    </cfRule>
  </conditionalFormatting>
  <conditionalFormatting sqref="N373">
    <cfRule type="cellIs" dxfId="6204" priority="751" operator="lessThan">
      <formula>0</formula>
    </cfRule>
  </conditionalFormatting>
  <conditionalFormatting sqref="N373">
    <cfRule type="cellIs" dxfId="6203" priority="750" operator="lessThan">
      <formula>0</formula>
    </cfRule>
  </conditionalFormatting>
  <conditionalFormatting sqref="N379">
    <cfRule type="cellIs" dxfId="6202" priority="749" operator="lessThan">
      <formula>0</formula>
    </cfRule>
  </conditionalFormatting>
  <conditionalFormatting sqref="N379">
    <cfRule type="cellIs" dxfId="6201" priority="748" operator="lessThan">
      <formula>0</formula>
    </cfRule>
  </conditionalFormatting>
  <conditionalFormatting sqref="N385">
    <cfRule type="cellIs" dxfId="6200" priority="747" operator="lessThan">
      <formula>0</formula>
    </cfRule>
  </conditionalFormatting>
  <conditionalFormatting sqref="N385">
    <cfRule type="cellIs" dxfId="6199" priority="746" operator="lessThan">
      <formula>0</formula>
    </cfRule>
  </conditionalFormatting>
  <conditionalFormatting sqref="N391">
    <cfRule type="cellIs" dxfId="6198" priority="745" operator="lessThan">
      <formula>0</formula>
    </cfRule>
  </conditionalFormatting>
  <conditionalFormatting sqref="N391">
    <cfRule type="cellIs" dxfId="6197" priority="744" operator="lessThan">
      <formula>0</formula>
    </cfRule>
  </conditionalFormatting>
  <conditionalFormatting sqref="N397">
    <cfRule type="cellIs" dxfId="6196" priority="743" operator="lessThan">
      <formula>0</formula>
    </cfRule>
  </conditionalFormatting>
  <conditionalFormatting sqref="N397">
    <cfRule type="cellIs" dxfId="6195" priority="742" operator="lessThan">
      <formula>0</formula>
    </cfRule>
  </conditionalFormatting>
  <conditionalFormatting sqref="C409:M409">
    <cfRule type="cellIs" dxfId="6194" priority="741" operator="lessThan">
      <formula>0</formula>
    </cfRule>
  </conditionalFormatting>
  <conditionalFormatting sqref="C409:M409">
    <cfRule type="cellIs" dxfId="6193" priority="740" operator="lessThan">
      <formula>0</formula>
    </cfRule>
  </conditionalFormatting>
  <conditionalFormatting sqref="H409">
    <cfRule type="cellIs" dxfId="6192" priority="739" operator="lessThan">
      <formula>0</formula>
    </cfRule>
  </conditionalFormatting>
  <conditionalFormatting sqref="B409">
    <cfRule type="cellIs" dxfId="6191" priority="738" operator="lessThan">
      <formula>0</formula>
    </cfRule>
  </conditionalFormatting>
  <conditionalFormatting sqref="B409">
    <cfRule type="cellIs" dxfId="6190" priority="737" operator="lessThan">
      <formula>0</formula>
    </cfRule>
  </conditionalFormatting>
  <conditionalFormatting sqref="B405:N405">
    <cfRule type="cellIs" dxfId="6189" priority="736" operator="lessThan">
      <formula>0</formula>
    </cfRule>
  </conditionalFormatting>
  <conditionalFormatting sqref="B405:N405">
    <cfRule type="cellIs" dxfId="6188" priority="735" operator="lessThan">
      <formula>0</formula>
    </cfRule>
  </conditionalFormatting>
  <conditionalFormatting sqref="B405:N405">
    <cfRule type="cellIs" dxfId="6187" priority="734" operator="lessThan">
      <formula>0</formula>
    </cfRule>
  </conditionalFormatting>
  <conditionalFormatting sqref="B405:N405">
    <cfRule type="cellIs" dxfId="6186" priority="733" operator="lessThan">
      <formula>0</formula>
    </cfRule>
  </conditionalFormatting>
  <conditionalFormatting sqref="B405:N405">
    <cfRule type="cellIs" dxfId="6185" priority="732" operator="lessThan">
      <formula>0</formula>
    </cfRule>
  </conditionalFormatting>
  <conditionalFormatting sqref="B405:N405">
    <cfRule type="cellIs" dxfId="6184" priority="731" operator="lessThan">
      <formula>0</formula>
    </cfRule>
  </conditionalFormatting>
  <conditionalFormatting sqref="B405:N405">
    <cfRule type="cellIs" dxfId="6183" priority="730" operator="lessThan">
      <formula>0</formula>
    </cfRule>
  </conditionalFormatting>
  <conditionalFormatting sqref="B405:N405">
    <cfRule type="cellIs" dxfId="6182" priority="729" operator="lessThan">
      <formula>0</formula>
    </cfRule>
  </conditionalFormatting>
  <conditionalFormatting sqref="N408">
    <cfRule type="cellIs" dxfId="6181" priority="728" operator="lessThan">
      <formula>0</formula>
    </cfRule>
  </conditionalFormatting>
  <conditionalFormatting sqref="N409">
    <cfRule type="cellIs" dxfId="6180" priority="727" operator="lessThan">
      <formula>0</formula>
    </cfRule>
  </conditionalFormatting>
  <conditionalFormatting sqref="N409">
    <cfRule type="cellIs" dxfId="6179" priority="726" operator="lessThan">
      <formula>0</formula>
    </cfRule>
  </conditionalFormatting>
  <conditionalFormatting sqref="C415:M415">
    <cfRule type="cellIs" dxfId="6178" priority="725" operator="lessThan">
      <formula>0</formula>
    </cfRule>
  </conditionalFormatting>
  <conditionalFormatting sqref="C415:M415">
    <cfRule type="cellIs" dxfId="6177" priority="724" operator="lessThan">
      <formula>0</formula>
    </cfRule>
  </conditionalFormatting>
  <conditionalFormatting sqref="H415">
    <cfRule type="cellIs" dxfId="6176" priority="723" operator="lessThan">
      <formula>0</formula>
    </cfRule>
  </conditionalFormatting>
  <conditionalFormatting sqref="B415">
    <cfRule type="cellIs" dxfId="6175" priority="722" operator="lessThan">
      <formula>0</formula>
    </cfRule>
  </conditionalFormatting>
  <conditionalFormatting sqref="B415">
    <cfRule type="cellIs" dxfId="6174" priority="721" operator="lessThan">
      <formula>0</formula>
    </cfRule>
  </conditionalFormatting>
  <conditionalFormatting sqref="B411:N411">
    <cfRule type="cellIs" dxfId="6173" priority="720" operator="lessThan">
      <formula>0</formula>
    </cfRule>
  </conditionalFormatting>
  <conditionalFormatting sqref="B411:N411">
    <cfRule type="cellIs" dxfId="6172" priority="719" operator="lessThan">
      <formula>0</formula>
    </cfRule>
  </conditionalFormatting>
  <conditionalFormatting sqref="B411:N411">
    <cfRule type="cellIs" dxfId="6171" priority="718" operator="lessThan">
      <formula>0</formula>
    </cfRule>
  </conditionalFormatting>
  <conditionalFormatting sqref="B411:N411">
    <cfRule type="cellIs" dxfId="6170" priority="717" operator="lessThan">
      <formula>0</formula>
    </cfRule>
  </conditionalFormatting>
  <conditionalFormatting sqref="B411:N411">
    <cfRule type="cellIs" dxfId="6169" priority="716" operator="lessThan">
      <formula>0</formula>
    </cfRule>
  </conditionalFormatting>
  <conditionalFormatting sqref="B411:N411">
    <cfRule type="cellIs" dxfId="6168" priority="715" operator="lessThan">
      <formula>0</formula>
    </cfRule>
  </conditionalFormatting>
  <conditionalFormatting sqref="B411:N411">
    <cfRule type="cellIs" dxfId="6167" priority="714" operator="lessThan">
      <formula>0</formula>
    </cfRule>
  </conditionalFormatting>
  <conditionalFormatting sqref="B411:N411">
    <cfRule type="cellIs" dxfId="6166" priority="713" operator="lessThan">
      <formula>0</formula>
    </cfRule>
  </conditionalFormatting>
  <conditionalFormatting sqref="N414">
    <cfRule type="cellIs" dxfId="6165" priority="712" operator="lessThan">
      <formula>0</formula>
    </cfRule>
  </conditionalFormatting>
  <conditionalFormatting sqref="N415">
    <cfRule type="cellIs" dxfId="6164" priority="711" operator="lessThan">
      <formula>0</formula>
    </cfRule>
  </conditionalFormatting>
  <conditionalFormatting sqref="N415">
    <cfRule type="cellIs" dxfId="6163" priority="710" operator="lessThan">
      <formula>0</formula>
    </cfRule>
  </conditionalFormatting>
  <conditionalFormatting sqref="C421:M421">
    <cfRule type="cellIs" dxfId="6162" priority="709" operator="lessThan">
      <formula>0</formula>
    </cfRule>
  </conditionalFormatting>
  <conditionalFormatting sqref="C421:M421">
    <cfRule type="cellIs" dxfId="6161" priority="708" operator="lessThan">
      <formula>0</formula>
    </cfRule>
  </conditionalFormatting>
  <conditionalFormatting sqref="H421">
    <cfRule type="cellIs" dxfId="6160" priority="707" operator="lessThan">
      <formula>0</formula>
    </cfRule>
  </conditionalFormatting>
  <conditionalFormatting sqref="B421">
    <cfRule type="cellIs" dxfId="6159" priority="706" operator="lessThan">
      <formula>0</formula>
    </cfRule>
  </conditionalFormatting>
  <conditionalFormatting sqref="B421">
    <cfRule type="cellIs" dxfId="6158" priority="705" operator="lessThan">
      <formula>0</formula>
    </cfRule>
  </conditionalFormatting>
  <conditionalFormatting sqref="B417:N417">
    <cfRule type="cellIs" dxfId="6157" priority="704" operator="lessThan">
      <formula>0</formula>
    </cfRule>
  </conditionalFormatting>
  <conditionalFormatting sqref="B417:N417">
    <cfRule type="cellIs" dxfId="6156" priority="703" operator="lessThan">
      <formula>0</formula>
    </cfRule>
  </conditionalFormatting>
  <conditionalFormatting sqref="B417:N417">
    <cfRule type="cellIs" dxfId="6155" priority="702" operator="lessThan">
      <formula>0</formula>
    </cfRule>
  </conditionalFormatting>
  <conditionalFormatting sqref="B417:N417">
    <cfRule type="cellIs" dxfId="6154" priority="701" operator="lessThan">
      <formula>0</formula>
    </cfRule>
  </conditionalFormatting>
  <conditionalFormatting sqref="B417:N417">
    <cfRule type="cellIs" dxfId="6153" priority="700" operator="lessThan">
      <formula>0</formula>
    </cfRule>
  </conditionalFormatting>
  <conditionalFormatting sqref="B417:N417">
    <cfRule type="cellIs" dxfId="6152" priority="699" operator="lessThan">
      <formula>0</formula>
    </cfRule>
  </conditionalFormatting>
  <conditionalFormatting sqref="B417:N417">
    <cfRule type="cellIs" dxfId="6151" priority="698" operator="lessThan">
      <formula>0</formula>
    </cfRule>
  </conditionalFormatting>
  <conditionalFormatting sqref="B417:N417">
    <cfRule type="cellIs" dxfId="6150" priority="697" operator="lessThan">
      <formula>0</formula>
    </cfRule>
  </conditionalFormatting>
  <conditionalFormatting sqref="N420">
    <cfRule type="cellIs" dxfId="6149" priority="696" operator="lessThan">
      <formula>0</formula>
    </cfRule>
  </conditionalFormatting>
  <conditionalFormatting sqref="N421">
    <cfRule type="cellIs" dxfId="6148" priority="695" operator="lessThan">
      <formula>0</formula>
    </cfRule>
  </conditionalFormatting>
  <conditionalFormatting sqref="N421">
    <cfRule type="cellIs" dxfId="6147" priority="694" operator="lessThan">
      <formula>0</formula>
    </cfRule>
  </conditionalFormatting>
  <conditionalFormatting sqref="C427:M427">
    <cfRule type="cellIs" dxfId="6146" priority="693" operator="lessThan">
      <formula>0</formula>
    </cfRule>
  </conditionalFormatting>
  <conditionalFormatting sqref="C427:M427">
    <cfRule type="cellIs" dxfId="6145" priority="692" operator="lessThan">
      <formula>0</formula>
    </cfRule>
  </conditionalFormatting>
  <conditionalFormatting sqref="H427">
    <cfRule type="cellIs" dxfId="6144" priority="691" operator="lessThan">
      <formula>0</formula>
    </cfRule>
  </conditionalFormatting>
  <conditionalFormatting sqref="B427">
    <cfRule type="cellIs" dxfId="6143" priority="690" operator="lessThan">
      <formula>0</formula>
    </cfRule>
  </conditionalFormatting>
  <conditionalFormatting sqref="B427">
    <cfRule type="cellIs" dxfId="6142" priority="689" operator="lessThan">
      <formula>0</formula>
    </cfRule>
  </conditionalFormatting>
  <conditionalFormatting sqref="B423:N423">
    <cfRule type="cellIs" dxfId="6141" priority="688" operator="lessThan">
      <formula>0</formula>
    </cfRule>
  </conditionalFormatting>
  <conditionalFormatting sqref="B423:N423">
    <cfRule type="cellIs" dxfId="6140" priority="687" operator="lessThan">
      <formula>0</formula>
    </cfRule>
  </conditionalFormatting>
  <conditionalFormatting sqref="B423:N423">
    <cfRule type="cellIs" dxfId="6139" priority="686" operator="lessThan">
      <formula>0</formula>
    </cfRule>
  </conditionalFormatting>
  <conditionalFormatting sqref="B423:N423">
    <cfRule type="cellIs" dxfId="6138" priority="685" operator="lessThan">
      <formula>0</formula>
    </cfRule>
  </conditionalFormatting>
  <conditionalFormatting sqref="B423:N423">
    <cfRule type="cellIs" dxfId="6137" priority="684" operator="lessThan">
      <formula>0</formula>
    </cfRule>
  </conditionalFormatting>
  <conditionalFormatting sqref="B423:N423">
    <cfRule type="cellIs" dxfId="6136" priority="683" operator="lessThan">
      <formula>0</formula>
    </cfRule>
  </conditionalFormatting>
  <conditionalFormatting sqref="B423:N423">
    <cfRule type="cellIs" dxfId="6135" priority="682" operator="lessThan">
      <formula>0</formula>
    </cfRule>
  </conditionalFormatting>
  <conditionalFormatting sqref="B423:N423">
    <cfRule type="cellIs" dxfId="6134" priority="681" operator="lessThan">
      <formula>0</formula>
    </cfRule>
  </conditionalFormatting>
  <conditionalFormatting sqref="N426">
    <cfRule type="cellIs" dxfId="6133" priority="680" operator="lessThan">
      <formula>0</formula>
    </cfRule>
  </conditionalFormatting>
  <conditionalFormatting sqref="C537:N537">
    <cfRule type="cellIs" dxfId="6132" priority="400" operator="lessThan">
      <formula>0</formula>
    </cfRule>
  </conditionalFormatting>
  <conditionalFormatting sqref="C568:N568">
    <cfRule type="cellIs" dxfId="6131" priority="397" operator="lessThan">
      <formula>0</formula>
    </cfRule>
  </conditionalFormatting>
  <conditionalFormatting sqref="I552:N552">
    <cfRule type="cellIs" dxfId="6130" priority="394" operator="lessThan">
      <formula>0</formula>
    </cfRule>
  </conditionalFormatting>
  <conditionalFormatting sqref="I560:N560">
    <cfRule type="cellIs" dxfId="6129" priority="391" operator="lessThan">
      <formula>0</formula>
    </cfRule>
  </conditionalFormatting>
  <conditionalFormatting sqref="B429:N429">
    <cfRule type="cellIs" dxfId="6128" priority="668" operator="lessThan">
      <formula>0</formula>
    </cfRule>
  </conditionalFormatting>
  <conditionalFormatting sqref="B429:N429">
    <cfRule type="cellIs" dxfId="6127" priority="667" operator="lessThan">
      <formula>0</formula>
    </cfRule>
  </conditionalFormatting>
  <conditionalFormatting sqref="B429:N429">
    <cfRule type="cellIs" dxfId="6126" priority="666" operator="lessThan">
      <formula>0</formula>
    </cfRule>
  </conditionalFormatting>
  <conditionalFormatting sqref="B429:N429">
    <cfRule type="cellIs" dxfId="6125" priority="665" operator="lessThan">
      <formula>0</formula>
    </cfRule>
  </conditionalFormatting>
  <conditionalFormatting sqref="N432">
    <cfRule type="cellIs" dxfId="6124" priority="664" operator="lessThan">
      <formula>0</formula>
    </cfRule>
  </conditionalFormatting>
  <conditionalFormatting sqref="C439:M439">
    <cfRule type="cellIs" dxfId="6123" priority="663" operator="lessThan">
      <formula>0</formula>
    </cfRule>
  </conditionalFormatting>
  <conditionalFormatting sqref="C439:M439">
    <cfRule type="cellIs" dxfId="6122" priority="662" operator="lessThan">
      <formula>0</formula>
    </cfRule>
  </conditionalFormatting>
  <conditionalFormatting sqref="H439">
    <cfRule type="cellIs" dxfId="6121" priority="661" operator="lessThan">
      <formula>0</formula>
    </cfRule>
  </conditionalFormatting>
  <conditionalFormatting sqref="B439">
    <cfRule type="cellIs" dxfId="6120" priority="660" operator="lessThan">
      <formula>0</formula>
    </cfRule>
  </conditionalFormatting>
  <conditionalFormatting sqref="B439">
    <cfRule type="cellIs" dxfId="6119" priority="659" operator="lessThan">
      <formula>0</formula>
    </cfRule>
  </conditionalFormatting>
  <conditionalFormatting sqref="B435:N435">
    <cfRule type="cellIs" dxfId="6118" priority="658" operator="lessThan">
      <formula>0</formula>
    </cfRule>
  </conditionalFormatting>
  <conditionalFormatting sqref="B435:N435">
    <cfRule type="cellIs" dxfId="6117" priority="657" operator="lessThan">
      <formula>0</formula>
    </cfRule>
  </conditionalFormatting>
  <conditionalFormatting sqref="C641:N645">
    <cfRule type="cellIs" dxfId="6116" priority="376" operator="lessThan">
      <formula>0</formula>
    </cfRule>
  </conditionalFormatting>
  <conditionalFormatting sqref="C597:N597">
    <cfRule type="cellIs" dxfId="6115" priority="375" operator="lessThan">
      <formula>0</formula>
    </cfRule>
  </conditionalFormatting>
  <conditionalFormatting sqref="C603:N603">
    <cfRule type="cellIs" dxfId="6114" priority="372" operator="lessThan">
      <formula>0</formula>
    </cfRule>
  </conditionalFormatting>
  <conditionalFormatting sqref="C603:N603">
    <cfRule type="cellIs" dxfId="6113" priority="371" operator="lessThan">
      <formula>0</formula>
    </cfRule>
  </conditionalFormatting>
  <conditionalFormatting sqref="C603:N603">
    <cfRule type="cellIs" dxfId="6112" priority="370" operator="lessThan">
      <formula>0</formula>
    </cfRule>
  </conditionalFormatting>
  <conditionalFormatting sqref="H445">
    <cfRule type="cellIs" dxfId="6111" priority="645" operator="lessThan">
      <formula>0</formula>
    </cfRule>
  </conditionalFormatting>
  <conditionalFormatting sqref="B445">
    <cfRule type="cellIs" dxfId="6110" priority="644" operator="lessThan">
      <formula>0</formula>
    </cfRule>
  </conditionalFormatting>
  <conditionalFormatting sqref="B445">
    <cfRule type="cellIs" dxfId="6109" priority="643" operator="lessThan">
      <formula>0</formula>
    </cfRule>
  </conditionalFormatting>
  <conditionalFormatting sqref="B441:N441">
    <cfRule type="cellIs" dxfId="6108" priority="642" operator="lessThan">
      <formula>0</formula>
    </cfRule>
  </conditionalFormatting>
  <conditionalFormatting sqref="B441:N441">
    <cfRule type="cellIs" dxfId="6107" priority="641" operator="lessThan">
      <formula>0</formula>
    </cfRule>
  </conditionalFormatting>
  <conditionalFormatting sqref="B441:N441">
    <cfRule type="cellIs" dxfId="6106" priority="640" operator="lessThan">
      <formula>0</formula>
    </cfRule>
  </conditionalFormatting>
  <conditionalFormatting sqref="B441:N441">
    <cfRule type="cellIs" dxfId="6105" priority="639" operator="lessThan">
      <formula>0</formula>
    </cfRule>
  </conditionalFormatting>
  <conditionalFormatting sqref="B441:N441">
    <cfRule type="cellIs" dxfId="6104" priority="638" operator="lessThan">
      <formula>0</formula>
    </cfRule>
  </conditionalFormatting>
  <conditionalFormatting sqref="B441:N441">
    <cfRule type="cellIs" dxfId="6103" priority="637" operator="lessThan">
      <formula>0</formula>
    </cfRule>
  </conditionalFormatting>
  <conditionalFormatting sqref="B441:N441">
    <cfRule type="cellIs" dxfId="6102" priority="636" operator="lessThan">
      <formula>0</formula>
    </cfRule>
  </conditionalFormatting>
  <conditionalFormatting sqref="B441:N441">
    <cfRule type="cellIs" dxfId="6101" priority="635" operator="lessThan">
      <formula>0</formula>
    </cfRule>
  </conditionalFormatting>
  <conditionalFormatting sqref="N444">
    <cfRule type="cellIs" dxfId="6100" priority="634" operator="lessThan">
      <formula>0</formula>
    </cfRule>
  </conditionalFormatting>
  <conditionalFormatting sqref="N445">
    <cfRule type="cellIs" dxfId="6099" priority="633" operator="lessThan">
      <formula>0</formula>
    </cfRule>
  </conditionalFormatting>
  <conditionalFormatting sqref="N445">
    <cfRule type="cellIs" dxfId="6098" priority="632" operator="lessThan">
      <formula>0</formula>
    </cfRule>
  </conditionalFormatting>
  <conditionalFormatting sqref="C452:M452">
    <cfRule type="cellIs" dxfId="6097" priority="631" operator="lessThan">
      <formula>0</formula>
    </cfRule>
  </conditionalFormatting>
  <conditionalFormatting sqref="C452:M452">
    <cfRule type="cellIs" dxfId="6096" priority="630" operator="lessThan">
      <formula>0</formula>
    </cfRule>
  </conditionalFormatting>
  <conditionalFormatting sqref="H452">
    <cfRule type="cellIs" dxfId="6095" priority="629" operator="lessThan">
      <formula>0</formula>
    </cfRule>
  </conditionalFormatting>
  <conditionalFormatting sqref="B452">
    <cfRule type="cellIs" dxfId="6094" priority="628" operator="lessThan">
      <formula>0</formula>
    </cfRule>
  </conditionalFormatting>
  <conditionalFormatting sqref="B452">
    <cfRule type="cellIs" dxfId="6093" priority="627" operator="lessThan">
      <formula>0</formula>
    </cfRule>
  </conditionalFormatting>
  <conditionalFormatting sqref="B448:N448">
    <cfRule type="cellIs" dxfId="6092" priority="626" operator="lessThan">
      <formula>0</formula>
    </cfRule>
  </conditionalFormatting>
  <conditionalFormatting sqref="B448:N448">
    <cfRule type="cellIs" dxfId="6091" priority="625" operator="lessThan">
      <formula>0</formula>
    </cfRule>
  </conditionalFormatting>
  <conditionalFormatting sqref="B448:N448">
    <cfRule type="cellIs" dxfId="6090" priority="624" operator="lessThan">
      <formula>0</formula>
    </cfRule>
  </conditionalFormatting>
  <conditionalFormatting sqref="B448:N448">
    <cfRule type="cellIs" dxfId="6089" priority="623" operator="lessThan">
      <formula>0</formula>
    </cfRule>
  </conditionalFormatting>
  <conditionalFormatting sqref="B448:N448">
    <cfRule type="cellIs" dxfId="6088" priority="622" operator="lessThan">
      <formula>0</formula>
    </cfRule>
  </conditionalFormatting>
  <conditionalFormatting sqref="B448:N448">
    <cfRule type="cellIs" dxfId="6087" priority="621" operator="lessThan">
      <formula>0</formula>
    </cfRule>
  </conditionalFormatting>
  <conditionalFormatting sqref="B448:N448">
    <cfRule type="cellIs" dxfId="6086" priority="620" operator="lessThan">
      <formula>0</formula>
    </cfRule>
  </conditionalFormatting>
  <conditionalFormatting sqref="B448:N448">
    <cfRule type="cellIs" dxfId="6085" priority="619" operator="lessThan">
      <formula>0</formula>
    </cfRule>
  </conditionalFormatting>
  <conditionalFormatting sqref="N451">
    <cfRule type="cellIs" dxfId="6084" priority="618" operator="lessThan">
      <formula>0</formula>
    </cfRule>
  </conditionalFormatting>
  <conditionalFormatting sqref="N452">
    <cfRule type="cellIs" dxfId="6083" priority="617" operator="lessThan">
      <formula>0</formula>
    </cfRule>
  </conditionalFormatting>
  <conditionalFormatting sqref="N452">
    <cfRule type="cellIs" dxfId="6082" priority="616" operator="lessThan">
      <formula>0</formula>
    </cfRule>
  </conditionalFormatting>
  <conditionalFormatting sqref="C458:M458">
    <cfRule type="cellIs" dxfId="6081" priority="615" operator="lessThan">
      <formula>0</formula>
    </cfRule>
  </conditionalFormatting>
  <conditionalFormatting sqref="C458:M458">
    <cfRule type="cellIs" dxfId="6080" priority="614" operator="lessThan">
      <formula>0</formula>
    </cfRule>
  </conditionalFormatting>
  <conditionalFormatting sqref="H458">
    <cfRule type="cellIs" dxfId="6079" priority="613" operator="lessThan">
      <formula>0</formula>
    </cfRule>
  </conditionalFormatting>
  <conditionalFormatting sqref="B458">
    <cfRule type="cellIs" dxfId="6078" priority="612" operator="lessThan">
      <formula>0</formula>
    </cfRule>
  </conditionalFormatting>
  <conditionalFormatting sqref="B458">
    <cfRule type="cellIs" dxfId="6077" priority="611" operator="lessThan">
      <formula>0</formula>
    </cfRule>
  </conditionalFormatting>
  <conditionalFormatting sqref="Q505">
    <cfRule type="cellIs" dxfId="6076" priority="333" operator="lessThan">
      <formula>0</formula>
    </cfRule>
  </conditionalFormatting>
  <conditionalFormatting sqref="P505">
    <cfRule type="cellIs" dxfId="6075" priority="332" operator="lessThan">
      <formula>0</formula>
    </cfRule>
  </conditionalFormatting>
  <conditionalFormatting sqref="Q513">
    <cfRule type="cellIs" dxfId="6074" priority="330" operator="lessThan">
      <formula>0</formula>
    </cfRule>
  </conditionalFormatting>
  <conditionalFormatting sqref="P513">
    <cfRule type="cellIs" dxfId="6073" priority="329" operator="lessThan">
      <formula>0</formula>
    </cfRule>
  </conditionalFormatting>
  <conditionalFormatting sqref="Q522">
    <cfRule type="cellIs" dxfId="6072" priority="327" operator="lessThan">
      <formula>0</formula>
    </cfRule>
  </conditionalFormatting>
  <conditionalFormatting sqref="P522">
    <cfRule type="cellIs" dxfId="6071" priority="326" operator="lessThan">
      <formula>0</formula>
    </cfRule>
  </conditionalFormatting>
  <conditionalFormatting sqref="Q530">
    <cfRule type="cellIs" dxfId="6070" priority="324" operator="lessThan">
      <formula>0</formula>
    </cfRule>
  </conditionalFormatting>
  <conditionalFormatting sqref="C461:C464">
    <cfRule type="expression" dxfId="6069" priority="598">
      <formula>C461/B461&gt;1</formula>
    </cfRule>
    <cfRule type="expression" dxfId="6068" priority="599">
      <formula>C461/B461&lt;1</formula>
    </cfRule>
  </conditionalFormatting>
  <conditionalFormatting sqref="Q538">
    <cfRule type="cellIs" dxfId="6067" priority="321" operator="lessThan">
      <formula>0</formula>
    </cfRule>
  </conditionalFormatting>
  <conditionalFormatting sqref="D461:N464">
    <cfRule type="expression" dxfId="6066" priority="595">
      <formula>D461/C461&gt;1</formula>
    </cfRule>
    <cfRule type="expression" dxfId="6065" priority="596">
      <formula>D461/C461&lt;1</formula>
    </cfRule>
  </conditionalFormatting>
  <conditionalFormatting sqref="Q553">
    <cfRule type="cellIs" dxfId="6064" priority="318" operator="lessThan">
      <formula>0</formula>
    </cfRule>
  </conditionalFormatting>
  <conditionalFormatting sqref="B461:B464 B552:N552 B560:N560 B575:N575 B589:N589">
    <cfRule type="expression" dxfId="6063" priority="592">
      <formula>B461/#REF!&gt;1</formula>
    </cfRule>
    <cfRule type="expression" dxfId="6062" priority="593">
      <formula>B461/#REF!&lt;1</formula>
    </cfRule>
  </conditionalFormatting>
  <conditionalFormatting sqref="Q561">
    <cfRule type="cellIs" dxfId="6061" priority="315" operator="lessThan">
      <formula>0</formula>
    </cfRule>
  </conditionalFormatting>
  <conditionalFormatting sqref="B512">
    <cfRule type="expression" dxfId="6060" priority="589">
      <formula>B512/#REF!&gt;1</formula>
    </cfRule>
    <cfRule type="expression" dxfId="6059" priority="590">
      <formula>B512/#REF!&lt;1</formula>
    </cfRule>
  </conditionalFormatting>
  <conditionalFormatting sqref="Q590">
    <cfRule type="cellIs" dxfId="6058" priority="312" operator="lessThan">
      <formula>0</formula>
    </cfRule>
  </conditionalFormatting>
  <conditionalFormatting sqref="C512">
    <cfRule type="expression" dxfId="6057" priority="586">
      <formula>C512/B512&gt;1</formula>
    </cfRule>
    <cfRule type="expression" dxfId="6056" priority="587">
      <formula>C512/B512&lt;1</formula>
    </cfRule>
  </conditionalFormatting>
  <conditionalFormatting sqref="D512">
    <cfRule type="cellIs" dxfId="6055" priority="585" operator="lessThan">
      <formula>0</formula>
    </cfRule>
  </conditionalFormatting>
  <conditionalFormatting sqref="D512">
    <cfRule type="expression" dxfId="6054" priority="583">
      <formula>D512/C512&gt;1</formula>
    </cfRule>
    <cfRule type="expression" dxfId="6053" priority="584">
      <formula>D512/C512&lt;1</formula>
    </cfRule>
  </conditionalFormatting>
  <conditionalFormatting sqref="E512">
    <cfRule type="cellIs" dxfId="6052" priority="582" operator="lessThan">
      <formula>0</formula>
    </cfRule>
  </conditionalFormatting>
  <conditionalFormatting sqref="E512">
    <cfRule type="expression" dxfId="6051" priority="580">
      <formula>E512/D512&gt;1</formula>
    </cfRule>
    <cfRule type="expression" dxfId="6050" priority="581">
      <formula>E512/D512&lt;1</formula>
    </cfRule>
  </conditionalFormatting>
  <conditionalFormatting sqref="F512">
    <cfRule type="cellIs" dxfId="6049" priority="579" operator="lessThan">
      <formula>0</formula>
    </cfRule>
  </conditionalFormatting>
  <conditionalFormatting sqref="F512">
    <cfRule type="expression" dxfId="6048" priority="577">
      <formula>F512/E512&gt;1</formula>
    </cfRule>
    <cfRule type="expression" dxfId="6047" priority="578">
      <formula>F512/E512&lt;1</formula>
    </cfRule>
  </conditionalFormatting>
  <conditionalFormatting sqref="G512">
    <cfRule type="cellIs" dxfId="6046" priority="576" operator="lessThan">
      <formula>0</formula>
    </cfRule>
  </conditionalFormatting>
  <conditionalFormatting sqref="G512">
    <cfRule type="expression" dxfId="6045" priority="574">
      <formula>G512/F512&gt;1</formula>
    </cfRule>
    <cfRule type="expression" dxfId="6044" priority="575">
      <formula>G512/F512&lt;1</formula>
    </cfRule>
  </conditionalFormatting>
  <conditionalFormatting sqref="H512">
    <cfRule type="cellIs" dxfId="6043" priority="573" operator="lessThan">
      <formula>0</formula>
    </cfRule>
  </conditionalFormatting>
  <conditionalFormatting sqref="H512">
    <cfRule type="expression" dxfId="6042" priority="571">
      <formula>H512/G512&gt;1</formula>
    </cfRule>
    <cfRule type="expression" dxfId="6041" priority="572">
      <formula>H512/G512&lt;1</formula>
    </cfRule>
  </conditionalFormatting>
  <conditionalFormatting sqref="I512:N512">
    <cfRule type="cellIs" dxfId="6040" priority="570" operator="lessThan">
      <formula>0</formula>
    </cfRule>
  </conditionalFormatting>
  <conditionalFormatting sqref="I512:N512">
    <cfRule type="expression" dxfId="6039" priority="568">
      <formula>I512/H512&gt;1</formula>
    </cfRule>
    <cfRule type="expression" dxfId="6038" priority="569">
      <formula>I512/H512&lt;1</formula>
    </cfRule>
  </conditionalFormatting>
  <conditionalFormatting sqref="B552">
    <cfRule type="cellIs" dxfId="6037" priority="567" operator="lessThan">
      <formula>0</formula>
    </cfRule>
  </conditionalFormatting>
  <conditionalFormatting sqref="B552">
    <cfRule type="expression" dxfId="6036" priority="565">
      <formula>B552/#REF!&gt;1</formula>
    </cfRule>
    <cfRule type="expression" dxfId="6035" priority="566">
      <formula>B552/#REF!&lt;1</formula>
    </cfRule>
  </conditionalFormatting>
  <conditionalFormatting sqref="C552">
    <cfRule type="cellIs" dxfId="6034" priority="564" operator="lessThan">
      <formula>0</formula>
    </cfRule>
  </conditionalFormatting>
  <conditionalFormatting sqref="C552">
    <cfRule type="expression" dxfId="6033" priority="562">
      <formula>C552/B552&gt;1</formula>
    </cfRule>
    <cfRule type="expression" dxfId="6032" priority="563">
      <formula>C552/B552&lt;1</formula>
    </cfRule>
  </conditionalFormatting>
  <conditionalFormatting sqref="D552">
    <cfRule type="cellIs" dxfId="6031" priority="561" operator="lessThan">
      <formula>0</formula>
    </cfRule>
  </conditionalFormatting>
  <conditionalFormatting sqref="D552">
    <cfRule type="expression" dxfId="6030" priority="559">
      <formula>D552/C552&gt;1</formula>
    </cfRule>
    <cfRule type="expression" dxfId="6029" priority="560">
      <formula>D552/C552&lt;1</formula>
    </cfRule>
  </conditionalFormatting>
  <conditionalFormatting sqref="E552">
    <cfRule type="cellIs" dxfId="6028" priority="558" operator="lessThan">
      <formula>0</formula>
    </cfRule>
  </conditionalFormatting>
  <conditionalFormatting sqref="E552">
    <cfRule type="expression" dxfId="6027" priority="556">
      <formula>E552/D552&gt;1</formula>
    </cfRule>
    <cfRule type="expression" dxfId="6026" priority="557">
      <formula>E552/D552&lt;1</formula>
    </cfRule>
  </conditionalFormatting>
  <conditionalFormatting sqref="F552">
    <cfRule type="cellIs" dxfId="6025" priority="555" operator="lessThan">
      <formula>0</formula>
    </cfRule>
  </conditionalFormatting>
  <conditionalFormatting sqref="F552">
    <cfRule type="expression" dxfId="6024" priority="553">
      <formula>F552/E552&gt;1</formula>
    </cfRule>
    <cfRule type="expression" dxfId="6023" priority="554">
      <formula>F552/E552&lt;1</formula>
    </cfRule>
  </conditionalFormatting>
  <conditionalFormatting sqref="G552">
    <cfRule type="cellIs" dxfId="6022" priority="552" operator="lessThan">
      <formula>0</formula>
    </cfRule>
  </conditionalFormatting>
  <conditionalFormatting sqref="G552">
    <cfRule type="expression" dxfId="6021" priority="550">
      <formula>G552/F552&gt;1</formula>
    </cfRule>
    <cfRule type="expression" dxfId="6020" priority="551">
      <formula>G552/F552&lt;1</formula>
    </cfRule>
  </conditionalFormatting>
  <conditionalFormatting sqref="H552">
    <cfRule type="cellIs" dxfId="6019" priority="549" operator="lessThan">
      <formula>0</formula>
    </cfRule>
  </conditionalFormatting>
  <conditionalFormatting sqref="H552">
    <cfRule type="expression" dxfId="6018" priority="547">
      <formula>H552/G552&gt;1</formula>
    </cfRule>
    <cfRule type="expression" dxfId="6017" priority="548">
      <formula>H552/G552&lt;1</formula>
    </cfRule>
  </conditionalFormatting>
  <conditionalFormatting sqref="B560">
    <cfRule type="cellIs" dxfId="6016" priority="546" operator="lessThan">
      <formula>0</formula>
    </cfRule>
  </conditionalFormatting>
  <conditionalFormatting sqref="B560">
    <cfRule type="expression" dxfId="6015" priority="544">
      <formula>B560/#REF!&gt;1</formula>
    </cfRule>
    <cfRule type="expression" dxfId="6014" priority="545">
      <formula>B560/#REF!&lt;1</formula>
    </cfRule>
  </conditionalFormatting>
  <conditionalFormatting sqref="C560">
    <cfRule type="cellIs" dxfId="6013" priority="543" operator="lessThan">
      <formula>0</formula>
    </cfRule>
  </conditionalFormatting>
  <conditionalFormatting sqref="C560">
    <cfRule type="expression" dxfId="6012" priority="541">
      <formula>C560/B560&gt;1</formula>
    </cfRule>
    <cfRule type="expression" dxfId="6011" priority="542">
      <formula>C560/B560&lt;1</formula>
    </cfRule>
  </conditionalFormatting>
  <conditionalFormatting sqref="D560">
    <cfRule type="cellIs" dxfId="6010" priority="540" operator="lessThan">
      <formula>0</formula>
    </cfRule>
  </conditionalFormatting>
  <conditionalFormatting sqref="D560">
    <cfRule type="expression" dxfId="6009" priority="538">
      <formula>D560/C560&gt;1</formula>
    </cfRule>
    <cfRule type="expression" dxfId="6008" priority="539">
      <formula>D560/C560&lt;1</formula>
    </cfRule>
  </conditionalFormatting>
  <conditionalFormatting sqref="E560">
    <cfRule type="cellIs" dxfId="6007" priority="537" operator="lessThan">
      <formula>0</formula>
    </cfRule>
  </conditionalFormatting>
  <conditionalFormatting sqref="E560">
    <cfRule type="expression" dxfId="6006" priority="535">
      <formula>E560/D560&gt;1</formula>
    </cfRule>
    <cfRule type="expression" dxfId="6005" priority="536">
      <formula>E560/D560&lt;1</formula>
    </cfRule>
  </conditionalFormatting>
  <conditionalFormatting sqref="F560">
    <cfRule type="cellIs" dxfId="6004" priority="534" operator="lessThan">
      <formula>0</formula>
    </cfRule>
  </conditionalFormatting>
  <conditionalFormatting sqref="F560">
    <cfRule type="expression" dxfId="6003" priority="532">
      <formula>F560/E560&gt;1</formula>
    </cfRule>
    <cfRule type="expression" dxfId="6002" priority="533">
      <formula>F560/E560&lt;1</formula>
    </cfRule>
  </conditionalFormatting>
  <conditionalFormatting sqref="G560">
    <cfRule type="cellIs" dxfId="6001" priority="531" operator="lessThan">
      <formula>0</formula>
    </cfRule>
  </conditionalFormatting>
  <conditionalFormatting sqref="G560">
    <cfRule type="expression" dxfId="6000" priority="529">
      <formula>G560/F560&gt;1</formula>
    </cfRule>
    <cfRule type="expression" dxfId="5999" priority="530">
      <formula>G560/F560&lt;1</formula>
    </cfRule>
  </conditionalFormatting>
  <conditionalFormatting sqref="H560">
    <cfRule type="cellIs" dxfId="5998" priority="528" operator="lessThan">
      <formula>0</formula>
    </cfRule>
  </conditionalFormatting>
  <conditionalFormatting sqref="H560">
    <cfRule type="expression" dxfId="5997" priority="526">
      <formula>H560/G560&gt;1</formula>
    </cfRule>
    <cfRule type="expression" dxfId="5996" priority="527">
      <formula>H560/G560&lt;1</formula>
    </cfRule>
  </conditionalFormatting>
  <conditionalFormatting sqref="O616:O619">
    <cfRule type="cellIs" dxfId="5995" priority="278" operator="lessThan">
      <formula>0</formula>
    </cfRule>
  </conditionalFormatting>
  <conditionalFormatting sqref="B589">
    <cfRule type="expression" dxfId="5994" priority="523">
      <formula>B589/#REF!&gt;1</formula>
    </cfRule>
    <cfRule type="expression" dxfId="5993" priority="524">
      <formula>B589/#REF!&lt;1</formula>
    </cfRule>
  </conditionalFormatting>
  <conditionalFormatting sqref="C589">
    <cfRule type="cellIs" dxfId="5992" priority="522" operator="lessThan">
      <formula>0</formula>
    </cfRule>
  </conditionalFormatting>
  <conditionalFormatting sqref="C589">
    <cfRule type="expression" dxfId="5991" priority="520">
      <formula>C589/B589&gt;1</formula>
    </cfRule>
    <cfRule type="expression" dxfId="5990" priority="521">
      <formula>C589/B589&lt;1</formula>
    </cfRule>
  </conditionalFormatting>
  <conditionalFormatting sqref="O605:O607">
    <cfRule type="cellIs" dxfId="5989" priority="272" operator="lessThan">
      <formula>0</formula>
    </cfRule>
  </conditionalFormatting>
  <conditionalFormatting sqref="D589">
    <cfRule type="expression" dxfId="5988" priority="517">
      <formula>D589/C589&gt;1</formula>
    </cfRule>
    <cfRule type="expression" dxfId="5987" priority="518">
      <formula>D589/C589&lt;1</formula>
    </cfRule>
  </conditionalFormatting>
  <conditionalFormatting sqref="E589">
    <cfRule type="cellIs" dxfId="5986" priority="516" operator="lessThan">
      <formula>0</formula>
    </cfRule>
  </conditionalFormatting>
  <conditionalFormatting sqref="E589">
    <cfRule type="expression" dxfId="5985" priority="514">
      <formula>E589/D589&gt;1</formula>
    </cfRule>
    <cfRule type="expression" dxfId="5984" priority="515">
      <formula>E589/D589&lt;1</formula>
    </cfRule>
  </conditionalFormatting>
  <conditionalFormatting sqref="F589">
    <cfRule type="cellIs" dxfId="5983" priority="513" operator="lessThan">
      <formula>0</formula>
    </cfRule>
  </conditionalFormatting>
  <conditionalFormatting sqref="F589">
    <cfRule type="expression" dxfId="5982" priority="511">
      <formula>F589/E589&gt;1</formula>
    </cfRule>
    <cfRule type="expression" dxfId="5981" priority="512">
      <formula>F589/E589&lt;1</formula>
    </cfRule>
  </conditionalFormatting>
  <conditionalFormatting sqref="O377">
    <cfRule type="cellIs" dxfId="5980" priority="263" operator="lessThan">
      <formula>0</formula>
    </cfRule>
  </conditionalFormatting>
  <conditionalFormatting sqref="G589">
    <cfRule type="expression" dxfId="5979" priority="508">
      <formula>G589/F589&gt;1</formula>
    </cfRule>
    <cfRule type="expression" dxfId="5978" priority="509">
      <formula>G589/F589&lt;1</formula>
    </cfRule>
  </conditionalFormatting>
  <conditionalFormatting sqref="O366">
    <cfRule type="cellIs" dxfId="5977" priority="262" operator="lessThan">
      <formula>0</formula>
    </cfRule>
  </conditionalFormatting>
  <conditionalFormatting sqref="H589">
    <cfRule type="expression" dxfId="5976" priority="505">
      <formula>H589/G589&gt;1</formula>
    </cfRule>
    <cfRule type="expression" dxfId="5975" priority="506">
      <formula>H589/G589&lt;1</formula>
    </cfRule>
  </conditionalFormatting>
  <conditionalFormatting sqref="N596">
    <cfRule type="cellIs" dxfId="5974" priority="504" operator="lessThan">
      <formula>0</formula>
    </cfRule>
  </conditionalFormatting>
  <conditionalFormatting sqref="O387">
    <cfRule type="cellIs" dxfId="5973" priority="257" operator="lessThan">
      <formula>0</formula>
    </cfRule>
  </conditionalFormatting>
  <conditionalFormatting sqref="O387">
    <cfRule type="cellIs" dxfId="5972" priority="258" operator="lessThan">
      <formula>0</formula>
    </cfRule>
  </conditionalFormatting>
  <conditionalFormatting sqref="O387">
    <cfRule type="cellIs" dxfId="5971" priority="255" operator="lessThan">
      <formula>0</formula>
    </cfRule>
  </conditionalFormatting>
  <conditionalFormatting sqref="O387">
    <cfRule type="cellIs" dxfId="5970" priority="256" operator="lessThan">
      <formula>0</formula>
    </cfRule>
  </conditionalFormatting>
  <conditionalFormatting sqref="N600">
    <cfRule type="cellIs" dxfId="5969" priority="503" operator="lessThan">
      <formula>0</formula>
    </cfRule>
  </conditionalFormatting>
  <conditionalFormatting sqref="N600">
    <cfRule type="cellIs" dxfId="5968" priority="502" operator="lessThan">
      <formula>0</formula>
    </cfRule>
  </conditionalFormatting>
  <conditionalFormatting sqref="P363">
    <cfRule type="cellIs" dxfId="5967" priority="501" operator="lessThan">
      <formula>0</formula>
    </cfRule>
  </conditionalFormatting>
  <conditionalFormatting sqref="P364:P365">
    <cfRule type="cellIs" dxfId="5966" priority="500" operator="lessThan">
      <formula>0</formula>
    </cfRule>
  </conditionalFormatting>
  <conditionalFormatting sqref="P461:P464">
    <cfRule type="cellIs" dxfId="5965" priority="499" operator="lessThan">
      <formula>0</formula>
    </cfRule>
  </conditionalFormatting>
  <conditionalFormatting sqref="P361">
    <cfRule type="cellIs" dxfId="5964" priority="498" operator="lessThan">
      <formula>0</formula>
    </cfRule>
  </conditionalFormatting>
  <conditionalFormatting sqref="P366:P367">
    <cfRule type="cellIs" dxfId="5963" priority="497" operator="lessThan">
      <formula>0</formula>
    </cfRule>
  </conditionalFormatting>
  <conditionalFormatting sqref="P369:P373">
    <cfRule type="cellIs" dxfId="5962" priority="496" operator="lessThan">
      <formula>0</formula>
    </cfRule>
  </conditionalFormatting>
  <conditionalFormatting sqref="P378:P379">
    <cfRule type="cellIs" dxfId="5961" priority="495" operator="lessThan">
      <formula>0</formula>
    </cfRule>
  </conditionalFormatting>
  <conditionalFormatting sqref="P384:P385">
    <cfRule type="cellIs" dxfId="5960" priority="494" operator="lessThan">
      <formula>0</formula>
    </cfRule>
  </conditionalFormatting>
  <conditionalFormatting sqref="P390:P391">
    <cfRule type="cellIs" dxfId="5959" priority="493" operator="lessThan">
      <formula>0</formula>
    </cfRule>
  </conditionalFormatting>
  <conditionalFormatting sqref="P396:P397">
    <cfRule type="cellIs" dxfId="5958" priority="492" operator="lessThan">
      <formula>0</formula>
    </cfRule>
  </conditionalFormatting>
  <conditionalFormatting sqref="P402">
    <cfRule type="cellIs" dxfId="5957" priority="491" operator="lessThan">
      <formula>0</formula>
    </cfRule>
  </conditionalFormatting>
  <conditionalFormatting sqref="P408:P409">
    <cfRule type="cellIs" dxfId="5956" priority="490" operator="lessThan">
      <formula>0</formula>
    </cfRule>
  </conditionalFormatting>
  <conditionalFormatting sqref="P414:P415">
    <cfRule type="cellIs" dxfId="5955" priority="489" operator="lessThan">
      <formula>0</formula>
    </cfRule>
  </conditionalFormatting>
  <conditionalFormatting sqref="P420:P421">
    <cfRule type="cellIs" dxfId="5954" priority="488" operator="lessThan">
      <formula>0</formula>
    </cfRule>
  </conditionalFormatting>
  <conditionalFormatting sqref="P426:P427">
    <cfRule type="cellIs" dxfId="5953" priority="487" operator="lessThan">
      <formula>0</formula>
    </cfRule>
  </conditionalFormatting>
  <conditionalFormatting sqref="P432:P433">
    <cfRule type="cellIs" dxfId="5952" priority="486" operator="lessThan">
      <formula>0</formula>
    </cfRule>
  </conditionalFormatting>
  <conditionalFormatting sqref="P438:P439">
    <cfRule type="cellIs" dxfId="5951" priority="485" operator="lessThan">
      <formula>0</formula>
    </cfRule>
  </conditionalFormatting>
  <conditionalFormatting sqref="P444:P445">
    <cfRule type="cellIs" dxfId="5950" priority="484" operator="lessThan">
      <formula>0</formula>
    </cfRule>
  </conditionalFormatting>
  <conditionalFormatting sqref="P451:P452">
    <cfRule type="cellIs" dxfId="5949" priority="483" operator="lessThan">
      <formula>0</formula>
    </cfRule>
  </conditionalFormatting>
  <conditionalFormatting sqref="P457:P458">
    <cfRule type="cellIs" dxfId="5948" priority="482" operator="lessThan">
      <formula>0</formula>
    </cfRule>
  </conditionalFormatting>
  <conditionalFormatting sqref="P465">
    <cfRule type="cellIs" dxfId="5947" priority="481" operator="lessThan">
      <formula>0</formula>
    </cfRule>
  </conditionalFormatting>
  <conditionalFormatting sqref="P472">
    <cfRule type="cellIs" dxfId="5946" priority="480" operator="lessThan">
      <formula>0</formula>
    </cfRule>
  </conditionalFormatting>
  <conditionalFormatting sqref="P503:P504">
    <cfRule type="cellIs" dxfId="5945" priority="479" operator="lessThan">
      <formula>0</formula>
    </cfRule>
  </conditionalFormatting>
  <conditionalFormatting sqref="P511:P512">
    <cfRule type="cellIs" dxfId="5944" priority="478" operator="lessThan">
      <formula>0</formula>
    </cfRule>
  </conditionalFormatting>
  <conditionalFormatting sqref="P520:P521">
    <cfRule type="cellIs" dxfId="5943" priority="477" operator="lessThan">
      <formula>0</formula>
    </cfRule>
  </conditionalFormatting>
  <conditionalFormatting sqref="P528:P529">
    <cfRule type="cellIs" dxfId="5942" priority="476" operator="lessThan">
      <formula>0</formula>
    </cfRule>
  </conditionalFormatting>
  <conditionalFormatting sqref="P544:P545">
    <cfRule type="cellIs" dxfId="5941" priority="475" operator="lessThan">
      <formula>0</formula>
    </cfRule>
  </conditionalFormatting>
  <conditionalFormatting sqref="P536:P537">
    <cfRule type="cellIs" dxfId="5940" priority="474" operator="lessThan">
      <formula>0</formula>
    </cfRule>
  </conditionalFormatting>
  <conditionalFormatting sqref="P551:P552">
    <cfRule type="cellIs" dxfId="5939" priority="473" operator="lessThan">
      <formula>0</formula>
    </cfRule>
  </conditionalFormatting>
  <conditionalFormatting sqref="P559:P560">
    <cfRule type="cellIs" dxfId="5938" priority="472" operator="lessThan">
      <formula>0</formula>
    </cfRule>
  </conditionalFormatting>
  <conditionalFormatting sqref="P567:P568">
    <cfRule type="cellIs" dxfId="5937" priority="471" operator="lessThan">
      <formula>0</formula>
    </cfRule>
  </conditionalFormatting>
  <conditionalFormatting sqref="P574:P575">
    <cfRule type="cellIs" dxfId="5936" priority="470" operator="lessThan">
      <formula>0</formula>
    </cfRule>
  </conditionalFormatting>
  <conditionalFormatting sqref="P581:P582">
    <cfRule type="cellIs" dxfId="5935" priority="469" operator="lessThan">
      <formula>0</formula>
    </cfRule>
  </conditionalFormatting>
  <conditionalFormatting sqref="P588:P589">
    <cfRule type="cellIs" dxfId="5934" priority="468" operator="lessThan">
      <formula>0</formula>
    </cfRule>
  </conditionalFormatting>
  <conditionalFormatting sqref="P596:P597">
    <cfRule type="cellIs" dxfId="5933" priority="467" operator="lessThan">
      <formula>0</formula>
    </cfRule>
  </conditionalFormatting>
  <conditionalFormatting sqref="P603">
    <cfRule type="cellIs" dxfId="5932" priority="466" operator="lessThan">
      <formula>0</formula>
    </cfRule>
  </conditionalFormatting>
  <conditionalFormatting sqref="P608">
    <cfRule type="cellIs" dxfId="5931" priority="465" operator="lessThan">
      <formula>0</formula>
    </cfRule>
  </conditionalFormatting>
  <conditionalFormatting sqref="O405">
    <cfRule type="cellIs" dxfId="5930" priority="215" operator="lessThan">
      <formula>0</formula>
    </cfRule>
  </conditionalFormatting>
  <conditionalFormatting sqref="P632:P634">
    <cfRule type="cellIs" dxfId="5929" priority="464" operator="lessThan">
      <formula>0</formula>
    </cfRule>
  </conditionalFormatting>
  <conditionalFormatting sqref="I710:N710 P708:Q711">
    <cfRule type="cellIs" dxfId="5928" priority="458" operator="lessThan">
      <formula>0</formula>
    </cfRule>
  </conditionalFormatting>
  <conditionalFormatting sqref="P636:P637 P641:P645">
    <cfRule type="cellIs" dxfId="5927" priority="463" operator="lessThan">
      <formula>0</formula>
    </cfRule>
  </conditionalFormatting>
  <conditionalFormatting sqref="P648">
    <cfRule type="cellIs" dxfId="5926" priority="462" operator="lessThan">
      <formula>0</formula>
    </cfRule>
  </conditionalFormatting>
  <conditionalFormatting sqref="P649">
    <cfRule type="cellIs" dxfId="5925" priority="461" operator="lessThan">
      <formula>0</formula>
    </cfRule>
  </conditionalFormatting>
  <conditionalFormatting sqref="P651">
    <cfRule type="cellIs" dxfId="5924" priority="460" operator="lessThan">
      <formula>0</formula>
    </cfRule>
  </conditionalFormatting>
  <conditionalFormatting sqref="P652">
    <cfRule type="cellIs" dxfId="5923" priority="459" operator="lessThan">
      <formula>0</formula>
    </cfRule>
  </conditionalFormatting>
  <conditionalFormatting sqref="D654:N654 D651:N651 D648:N649 D632:N634">
    <cfRule type="expression" dxfId="5922" priority="431">
      <formula>D632/C632&gt;1</formula>
    </cfRule>
    <cfRule type="expression" dxfId="5921" priority="432">
      <formula>D632/C632&lt;1</formula>
    </cfRule>
  </conditionalFormatting>
  <conditionalFormatting sqref="C507:C510">
    <cfRule type="cellIs" dxfId="5920" priority="457" operator="lessThan">
      <formula>0</formula>
    </cfRule>
  </conditionalFormatting>
  <conditionalFormatting sqref="C507:C510">
    <cfRule type="expression" dxfId="5919" priority="455">
      <formula>C507/B507&gt;1</formula>
    </cfRule>
    <cfRule type="expression" dxfId="5918" priority="456">
      <formula>C507/B507&lt;1</formula>
    </cfRule>
  </conditionalFormatting>
  <conditionalFormatting sqref="D507:N510">
    <cfRule type="cellIs" dxfId="5917" priority="454" operator="lessThan">
      <formula>0</formula>
    </cfRule>
  </conditionalFormatting>
  <conditionalFormatting sqref="D507:N510">
    <cfRule type="expression" dxfId="5916" priority="452">
      <formula>D507/C507&gt;1</formula>
    </cfRule>
    <cfRule type="expression" dxfId="5915" priority="453">
      <formula>D507/C507&lt;1</formula>
    </cfRule>
  </conditionalFormatting>
  <conditionalFormatting sqref="B507:B510">
    <cfRule type="cellIs" dxfId="5914" priority="451" operator="lessThan">
      <formula>0</formula>
    </cfRule>
  </conditionalFormatting>
  <conditionalFormatting sqref="B507:B510">
    <cfRule type="expression" dxfId="5913" priority="449">
      <formula>B507/#REF!&gt;1</formula>
    </cfRule>
    <cfRule type="expression" dxfId="5912" priority="450">
      <formula>B507/#REF!&lt;1</formula>
    </cfRule>
  </conditionalFormatting>
  <conditionalFormatting sqref="J588:N588 J574:N574 J559:N559 J551:N551">
    <cfRule type="cellIs" dxfId="5911" priority="448" operator="lessThan">
      <formula>0</formula>
    </cfRule>
  </conditionalFormatting>
  <conditionalFormatting sqref="C588:I588 C584:C587 C574:I574 C570:C573 C559:I559 C555:C558 C551:I551 C547:C550">
    <cfRule type="cellIs" dxfId="5910" priority="447" operator="lessThan">
      <formula>0</formula>
    </cfRule>
  </conditionalFormatting>
  <conditionalFormatting sqref="C588:M588 C574:M574 C559:M559 C551:M551">
    <cfRule type="cellIs" dxfId="5909" priority="446" operator="lessThan">
      <formula>0</formula>
    </cfRule>
  </conditionalFormatting>
  <conditionalFormatting sqref="C584:C587 C570:C573 C555:C558 C547:C550">
    <cfRule type="expression" dxfId="5908" priority="444">
      <formula>C547/B547&gt;1</formula>
    </cfRule>
    <cfRule type="expression" dxfId="5907" priority="445">
      <formula>C547/B547&lt;1</formula>
    </cfRule>
  </conditionalFormatting>
  <conditionalFormatting sqref="D584:N587 D570:N573 D555:N558 D547:N550">
    <cfRule type="cellIs" dxfId="5906" priority="443" operator="lessThan">
      <formula>0</formula>
    </cfRule>
  </conditionalFormatting>
  <conditionalFormatting sqref="D584:N587 D570:N573 D555:N558 D547:N550">
    <cfRule type="expression" dxfId="5905" priority="441">
      <formula>D547/C547&gt;1</formula>
    </cfRule>
    <cfRule type="expression" dxfId="5904" priority="442">
      <formula>D547/C547&lt;1</formula>
    </cfRule>
  </conditionalFormatting>
  <conditionalFormatting sqref="C588:N588 C574:N574 C559:N559 C551:N551">
    <cfRule type="cellIs" dxfId="5903" priority="440" operator="lessThan">
      <formula>0</formula>
    </cfRule>
  </conditionalFormatting>
  <conditionalFormatting sqref="C588:N588 C574:N574 C559:N559 C551:N551">
    <cfRule type="expression" dxfId="5902" priority="438">
      <formula>C551/B551&gt;1</formula>
    </cfRule>
    <cfRule type="expression" dxfId="5901" priority="439">
      <formula>C551/B551&lt;1</formula>
    </cfRule>
  </conditionalFormatting>
  <conditionalFormatting sqref="B654 B651 B648:B649 B632:B634 B641:B645">
    <cfRule type="cellIs" dxfId="5900" priority="437" operator="lessThan">
      <formula>0</formula>
    </cfRule>
  </conditionalFormatting>
  <conditionalFormatting sqref="C654 C651 C648:C649 C632:C634">
    <cfRule type="cellIs" dxfId="5899" priority="436" operator="lessThan">
      <formula>0</formula>
    </cfRule>
  </conditionalFormatting>
  <conditionalFormatting sqref="C654 C651 C648:C649 C632:C634">
    <cfRule type="expression" dxfId="5898" priority="434">
      <formula>C632/B632&gt;1</formula>
    </cfRule>
    <cfRule type="expression" dxfId="5897" priority="435">
      <formula>C632/B632&lt;1</formula>
    </cfRule>
  </conditionalFormatting>
  <conditionalFormatting sqref="D654:N654 D651:N651 D648:N649 D632:N634">
    <cfRule type="cellIs" dxfId="5896" priority="433" operator="lessThan">
      <formula>0</formula>
    </cfRule>
  </conditionalFormatting>
  <conditionalFormatting sqref="B504:N504 B537 B568 B597">
    <cfRule type="expression" dxfId="5895" priority="1193">
      <formula>B504/#REF!&gt;1</formula>
    </cfRule>
    <cfRule type="expression" dxfId="5894" priority="1194">
      <formula>B504/#REF!&lt;1</formula>
    </cfRule>
  </conditionalFormatting>
  <conditionalFormatting sqref="C465">
    <cfRule type="cellIs" dxfId="5893" priority="430" operator="lessThan">
      <formula>0</formula>
    </cfRule>
  </conditionalFormatting>
  <conditionalFormatting sqref="C465">
    <cfRule type="expression" dxfId="5892" priority="428">
      <formula>C465/B465&gt;1</formula>
    </cfRule>
    <cfRule type="expression" dxfId="5891" priority="429">
      <formula>C465/B465&lt;1</formula>
    </cfRule>
  </conditionalFormatting>
  <conditionalFormatting sqref="D465:N465">
    <cfRule type="cellIs" dxfId="5890" priority="427" operator="lessThan">
      <formula>0</formula>
    </cfRule>
  </conditionalFormatting>
  <conditionalFormatting sqref="D465:N465">
    <cfRule type="expression" dxfId="5889" priority="425">
      <formula>D465/C465&gt;1</formula>
    </cfRule>
    <cfRule type="expression" dxfId="5888" priority="426">
      <formula>D465/C465&lt;1</formula>
    </cfRule>
  </conditionalFormatting>
  <conditionalFormatting sqref="B465">
    <cfRule type="cellIs" dxfId="5887" priority="424" operator="lessThan">
      <formula>0</formula>
    </cfRule>
  </conditionalFormatting>
  <conditionalFormatting sqref="B465">
    <cfRule type="expression" dxfId="5886" priority="422">
      <formula>B465/#REF!&gt;1</formula>
    </cfRule>
    <cfRule type="expression" dxfId="5885" priority="423">
      <formula>B465/#REF!&lt;1</formula>
    </cfRule>
  </conditionalFormatting>
  <conditionalFormatting sqref="C511">
    <cfRule type="cellIs" dxfId="5884" priority="421" operator="lessThan">
      <formula>0</formula>
    </cfRule>
  </conditionalFormatting>
  <conditionalFormatting sqref="D511:N511">
    <cfRule type="cellIs" dxfId="5883" priority="418" operator="lessThan">
      <formula>0</formula>
    </cfRule>
  </conditionalFormatting>
  <conditionalFormatting sqref="C511">
    <cfRule type="expression" dxfId="5882" priority="419">
      <formula>C511/B511&gt;1</formula>
    </cfRule>
    <cfRule type="expression" dxfId="5881" priority="420">
      <formula>C511/B511&lt;1</formula>
    </cfRule>
  </conditionalFormatting>
  <conditionalFormatting sqref="D511:N511">
    <cfRule type="expression" dxfId="5880" priority="416">
      <formula>D511/C511&gt;1</formula>
    </cfRule>
    <cfRule type="expression" dxfId="5879" priority="417">
      <formula>D511/C511&lt;1</formula>
    </cfRule>
  </conditionalFormatting>
  <conditionalFormatting sqref="B511">
    <cfRule type="cellIs" dxfId="5878" priority="415" operator="lessThan">
      <formula>0</formula>
    </cfRule>
  </conditionalFormatting>
  <conditionalFormatting sqref="B511">
    <cfRule type="expression" dxfId="5877" priority="413">
      <formula>B511/#REF!&gt;1</formula>
    </cfRule>
    <cfRule type="expression" dxfId="5876" priority="414">
      <formula>B511/#REF!&lt;1</formula>
    </cfRule>
  </conditionalFormatting>
  <conditionalFormatting sqref="B529 B521">
    <cfRule type="cellIs" dxfId="5875" priority="412" operator="lessThan">
      <formula>0</formula>
    </cfRule>
  </conditionalFormatting>
  <conditionalFormatting sqref="B529 B521">
    <cfRule type="expression" dxfId="5874" priority="410">
      <formula>B521/#REF!&gt;1</formula>
    </cfRule>
    <cfRule type="expression" dxfId="5873" priority="411">
      <formula>B521/#REF!&lt;1</formula>
    </cfRule>
  </conditionalFormatting>
  <conditionalFormatting sqref="C521">
    <cfRule type="cellIs" dxfId="5872" priority="409" operator="lessThan">
      <formula>0</formula>
    </cfRule>
  </conditionalFormatting>
  <conditionalFormatting sqref="C521 B636:O637">
    <cfRule type="expression" dxfId="5871" priority="407">
      <formula>B521/A521&gt;1</formula>
    </cfRule>
    <cfRule type="expression" dxfId="5870" priority="408">
      <formula>B521/A521&lt;1</formula>
    </cfRule>
  </conditionalFormatting>
  <conditionalFormatting sqref="C603:N603">
    <cfRule type="expression" dxfId="5869" priority="368">
      <formula>C603/B603&gt;1</formula>
    </cfRule>
    <cfRule type="expression" dxfId="5868" priority="369">
      <formula>C603/B603&lt;1</formula>
    </cfRule>
  </conditionalFormatting>
  <conditionalFormatting sqref="I552:N552">
    <cfRule type="expression" dxfId="5867" priority="392">
      <formula>I552/H552&gt;1</formula>
    </cfRule>
    <cfRule type="expression" dxfId="5866" priority="393">
      <formula>I552/H552&lt;1</formula>
    </cfRule>
  </conditionalFormatting>
  <conditionalFormatting sqref="I560:N560">
    <cfRule type="expression" dxfId="5865" priority="389">
      <formula>I560/H560&gt;1</formula>
    </cfRule>
    <cfRule type="expression" dxfId="5864" priority="390">
      <formula>I560/H560&lt;1</formula>
    </cfRule>
  </conditionalFormatting>
  <conditionalFormatting sqref="B575:N575">
    <cfRule type="cellIs" dxfId="5863" priority="388" operator="lessThan">
      <formula>0</formula>
    </cfRule>
  </conditionalFormatting>
  <conditionalFormatting sqref="B575:N575">
    <cfRule type="expression" dxfId="5862" priority="386">
      <formula>B575/A575&gt;1</formula>
    </cfRule>
    <cfRule type="expression" dxfId="5861" priority="387">
      <formula>B575/A575&lt;1</formula>
    </cfRule>
  </conditionalFormatting>
  <conditionalFormatting sqref="B589:N589">
    <cfRule type="cellIs" dxfId="5860" priority="385" operator="lessThan">
      <formula>0</formula>
    </cfRule>
  </conditionalFormatting>
  <conditionalFormatting sqref="B589:N589">
    <cfRule type="expression" dxfId="5859" priority="383">
      <formula>B589/A589&gt;1</formula>
    </cfRule>
    <cfRule type="expression" dxfId="5858" priority="384">
      <formula>B589/A589&lt;1</formula>
    </cfRule>
  </conditionalFormatting>
  <conditionalFormatting sqref="N608">
    <cfRule type="cellIs" dxfId="5857" priority="361" operator="lessThan">
      <formula>0</formula>
    </cfRule>
  </conditionalFormatting>
  <conditionalFormatting sqref="D521:N521">
    <cfRule type="cellIs" dxfId="5856" priority="406" operator="lessThan">
      <formula>0</formula>
    </cfRule>
  </conditionalFormatting>
  <conditionalFormatting sqref="D521:N521">
    <cfRule type="expression" dxfId="5855" priority="404">
      <formula>D521/C521&gt;1</formula>
    </cfRule>
    <cfRule type="expression" dxfId="5854" priority="405">
      <formula>D521/C521&lt;1</formula>
    </cfRule>
  </conditionalFormatting>
  <conditionalFormatting sqref="C529:N529">
    <cfRule type="cellIs" dxfId="5853" priority="403" operator="lessThan">
      <formula>0</formula>
    </cfRule>
  </conditionalFormatting>
  <conditionalFormatting sqref="C529:N529">
    <cfRule type="expression" dxfId="5852" priority="401">
      <formula>C529/B529&gt;1</formula>
    </cfRule>
    <cfRule type="expression" dxfId="5851" priority="402">
      <formula>C529/B529&lt;1</formula>
    </cfRule>
  </conditionalFormatting>
  <conditionalFormatting sqref="C582:N582">
    <cfRule type="expression" dxfId="5850" priority="377">
      <formula>C582/B582&gt;1</formula>
    </cfRule>
    <cfRule type="expression" dxfId="5849" priority="378">
      <formula>C582/B582&lt;1</formula>
    </cfRule>
  </conditionalFormatting>
  <conditionalFormatting sqref="C537:N537">
    <cfRule type="expression" dxfId="5848" priority="398">
      <formula>C537/B537&gt;1</formula>
    </cfRule>
    <cfRule type="expression" dxfId="5847" priority="399">
      <formula>C537/B537&lt;1</formula>
    </cfRule>
  </conditionalFormatting>
  <conditionalFormatting sqref="C568:N568">
    <cfRule type="expression" dxfId="5846" priority="395">
      <formula>C568/B568&gt;1</formula>
    </cfRule>
    <cfRule type="expression" dxfId="5845" priority="396">
      <formula>C568/B568&lt;1</formula>
    </cfRule>
  </conditionalFormatting>
  <conditionalFormatting sqref="C608:M608">
    <cfRule type="expression" dxfId="5844" priority="363">
      <formula>C608/B608&gt;1</formula>
    </cfRule>
    <cfRule type="expression" dxfId="5843" priority="364">
      <formula>C608/B608&lt;1</formula>
    </cfRule>
  </conditionalFormatting>
  <conditionalFormatting sqref="N608">
    <cfRule type="expression" dxfId="5842" priority="358">
      <formula>N608/M608&gt;1</formula>
    </cfRule>
    <cfRule type="expression" dxfId="5841" priority="359">
      <formula>N608/M608&lt;1</formula>
    </cfRule>
  </conditionalFormatting>
  <conditionalFormatting sqref="C608:M608">
    <cfRule type="cellIs" dxfId="5840" priority="367" operator="lessThan">
      <formula>0</formula>
    </cfRule>
  </conditionalFormatting>
  <conditionalFormatting sqref="C608:M608">
    <cfRule type="cellIs" dxfId="5839" priority="366" operator="lessThan">
      <formula>0</formula>
    </cfRule>
  </conditionalFormatting>
  <conditionalFormatting sqref="B582">
    <cfRule type="cellIs" dxfId="5838" priority="380" operator="lessThan">
      <formula>0</formula>
    </cfRule>
  </conditionalFormatting>
  <conditionalFormatting sqref="B582">
    <cfRule type="expression" dxfId="5837" priority="381">
      <formula>B582/#REF!&gt;1</formula>
    </cfRule>
    <cfRule type="expression" dxfId="5836" priority="382">
      <formula>B582/#REF!&lt;1</formula>
    </cfRule>
  </conditionalFormatting>
  <conditionalFormatting sqref="C582:N582">
    <cfRule type="cellIs" dxfId="5835" priority="379" operator="lessThan">
      <formula>0</formula>
    </cfRule>
  </conditionalFormatting>
  <conditionalFormatting sqref="C597:N597">
    <cfRule type="expression" dxfId="5834" priority="373">
      <formula>C597/B597&gt;1</formula>
    </cfRule>
    <cfRule type="expression" dxfId="5833" priority="374">
      <formula>C597/B597&lt;1</formula>
    </cfRule>
  </conditionalFormatting>
  <conditionalFormatting sqref="N608">
    <cfRule type="cellIs" dxfId="5832" priority="362" operator="lessThan">
      <formula>0</formula>
    </cfRule>
  </conditionalFormatting>
  <conditionalFormatting sqref="C608:M608">
    <cfRule type="cellIs" dxfId="5831" priority="365" operator="lessThan">
      <formula>0</formula>
    </cfRule>
  </conditionalFormatting>
  <conditionalFormatting sqref="N608">
    <cfRule type="cellIs" dxfId="5830" priority="360" operator="lessThan">
      <formula>0</formula>
    </cfRule>
  </conditionalFormatting>
  <conditionalFormatting sqref="B676:N679">
    <cfRule type="cellIs" dxfId="5829" priority="357" operator="lessThan">
      <formula>0</formula>
    </cfRule>
  </conditionalFormatting>
  <conditionalFormatting sqref="I678:N678 P676:Q679">
    <cfRule type="cellIs" dxfId="5828" priority="356" operator="lessThan">
      <formula>0</formula>
    </cfRule>
  </conditionalFormatting>
  <conditionalFormatting sqref="B680:N683">
    <cfRule type="cellIs" dxfId="5827" priority="355" operator="lessThan">
      <formula>0</formula>
    </cfRule>
  </conditionalFormatting>
  <conditionalFormatting sqref="I682:N682 P680:Q683">
    <cfRule type="cellIs" dxfId="5826" priority="354" operator="lessThan">
      <formula>0</formula>
    </cfRule>
  </conditionalFormatting>
  <conditionalFormatting sqref="B684:N687">
    <cfRule type="cellIs" dxfId="5825" priority="353" operator="lessThan">
      <formula>0</formula>
    </cfRule>
  </conditionalFormatting>
  <conditionalFormatting sqref="I686:N686 P684:Q687">
    <cfRule type="cellIs" dxfId="5824" priority="352" operator="lessThan">
      <formula>0</formula>
    </cfRule>
  </conditionalFormatting>
  <conditionalFormatting sqref="B688:N691">
    <cfRule type="cellIs" dxfId="5823" priority="351" operator="lessThan">
      <formula>0</formula>
    </cfRule>
  </conditionalFormatting>
  <conditionalFormatting sqref="I690:N690 P688:Q691">
    <cfRule type="cellIs" dxfId="5822" priority="350" operator="lessThan">
      <formula>0</formula>
    </cfRule>
  </conditionalFormatting>
  <conditionalFormatting sqref="B692:N695 O694">
    <cfRule type="cellIs" dxfId="5821" priority="349" operator="lessThan">
      <formula>0</formula>
    </cfRule>
  </conditionalFormatting>
  <conditionalFormatting sqref="P692:Q695 I694:O694">
    <cfRule type="cellIs" dxfId="5820" priority="348" operator="lessThan">
      <formula>0</formula>
    </cfRule>
  </conditionalFormatting>
  <conditionalFormatting sqref="B696:N699">
    <cfRule type="cellIs" dxfId="5819" priority="347" operator="lessThan">
      <formula>0</formula>
    </cfRule>
  </conditionalFormatting>
  <conditionalFormatting sqref="I698:N698 P696:Q699">
    <cfRule type="cellIs" dxfId="5818" priority="346" operator="lessThan">
      <formula>0</formula>
    </cfRule>
  </conditionalFormatting>
  <conditionalFormatting sqref="B700:N703">
    <cfRule type="cellIs" dxfId="5817" priority="345" operator="lessThan">
      <formula>0</formula>
    </cfRule>
  </conditionalFormatting>
  <conditionalFormatting sqref="I702:N702 P700:Q703">
    <cfRule type="cellIs" dxfId="5816" priority="344" operator="lessThan">
      <formula>0</formula>
    </cfRule>
  </conditionalFormatting>
  <conditionalFormatting sqref="B704:N707">
    <cfRule type="cellIs" dxfId="5815" priority="343" operator="lessThan">
      <formula>0</formula>
    </cfRule>
  </conditionalFormatting>
  <conditionalFormatting sqref="I706:N706 P704:Q707">
    <cfRule type="cellIs" dxfId="5814" priority="342" operator="lessThan">
      <formula>0</formula>
    </cfRule>
  </conditionalFormatting>
  <conditionalFormatting sqref="B712:N715">
    <cfRule type="cellIs" dxfId="5813" priority="341" operator="lessThan">
      <formula>0</formula>
    </cfRule>
  </conditionalFormatting>
  <conditionalFormatting sqref="I714:N714 P712:Q715">
    <cfRule type="cellIs" dxfId="5812" priority="340" operator="lessThan">
      <formula>0</formula>
    </cfRule>
  </conditionalFormatting>
  <conditionalFormatting sqref="B716:N719">
    <cfRule type="cellIs" dxfId="5811" priority="339" operator="lessThan">
      <formula>0</formula>
    </cfRule>
  </conditionalFormatting>
  <conditionalFormatting sqref="I718:N718 P716:Q719">
    <cfRule type="cellIs" dxfId="5810" priority="338" operator="lessThan">
      <formula>0</formula>
    </cfRule>
  </conditionalFormatting>
  <conditionalFormatting sqref="P654">
    <cfRule type="cellIs" dxfId="5809" priority="337" operator="lessThan">
      <formula>0</formula>
    </cfRule>
  </conditionalFormatting>
  <conditionalFormatting sqref="Q466">
    <cfRule type="cellIs" dxfId="5808" priority="336" operator="lessThan">
      <formula>0</formula>
    </cfRule>
  </conditionalFormatting>
  <conditionalFormatting sqref="P466">
    <cfRule type="cellIs" dxfId="5807" priority="335" operator="lessThan">
      <formula>0</formula>
    </cfRule>
  </conditionalFormatting>
  <conditionalFormatting sqref="B466:N466">
    <cfRule type="cellIs" dxfId="5806" priority="334" operator="lessThan">
      <formula>0</formula>
    </cfRule>
  </conditionalFormatting>
  <conditionalFormatting sqref="B505:N505">
    <cfRule type="cellIs" dxfId="5805" priority="331" operator="lessThan">
      <formula>0</formula>
    </cfRule>
  </conditionalFormatting>
  <conditionalFormatting sqref="B513:N513">
    <cfRule type="cellIs" dxfId="5804" priority="328" operator="lessThan">
      <formula>0</formula>
    </cfRule>
  </conditionalFormatting>
  <conditionalFormatting sqref="B522:N522">
    <cfRule type="cellIs" dxfId="5803" priority="325" operator="lessThan">
      <formula>0</formula>
    </cfRule>
  </conditionalFormatting>
  <conditionalFormatting sqref="B530:N530">
    <cfRule type="cellIs" dxfId="5802" priority="322" operator="lessThan">
      <formula>0</formula>
    </cfRule>
  </conditionalFormatting>
  <conditionalFormatting sqref="B538:N538">
    <cfRule type="cellIs" dxfId="5801" priority="319" operator="lessThan">
      <formula>0</formula>
    </cfRule>
  </conditionalFormatting>
  <conditionalFormatting sqref="B553:N553">
    <cfRule type="cellIs" dxfId="5800" priority="316" operator="lessThan">
      <formula>0</formula>
    </cfRule>
  </conditionalFormatting>
  <conditionalFormatting sqref="B561:N561">
    <cfRule type="cellIs" dxfId="5799" priority="313" operator="lessThan">
      <formula>0</formula>
    </cfRule>
  </conditionalFormatting>
  <conditionalFormatting sqref="B590:N590">
    <cfRule type="cellIs" dxfId="5798" priority="310" operator="lessThan">
      <formula>0</formula>
    </cfRule>
  </conditionalFormatting>
  <conditionalFormatting sqref="O608">
    <cfRule type="cellIs" dxfId="5797" priority="51" operator="lessThan">
      <formula>0</formula>
    </cfRule>
  </conditionalFormatting>
  <conditionalFormatting sqref="O608">
    <cfRule type="cellIs" dxfId="5796" priority="52" operator="lessThan">
      <formula>0</formula>
    </cfRule>
  </conditionalFormatting>
  <conditionalFormatting sqref="O603">
    <cfRule type="cellIs" dxfId="5795" priority="55" operator="lessThan">
      <formula>0</formula>
    </cfRule>
  </conditionalFormatting>
  <conditionalFormatting sqref="O603">
    <cfRule type="cellIs" dxfId="5794" priority="56" operator="lessThan">
      <formula>0</formula>
    </cfRule>
  </conditionalFormatting>
  <conditionalFormatting sqref="O603">
    <cfRule type="cellIs" dxfId="5793" priority="57" operator="lessThan">
      <formula>0</formula>
    </cfRule>
  </conditionalFormatting>
  <conditionalFormatting sqref="O608">
    <cfRule type="cellIs" dxfId="5792" priority="50" operator="lessThan">
      <formula>0</formula>
    </cfRule>
  </conditionalFormatting>
  <conditionalFormatting sqref="P491:Q491">
    <cfRule type="cellIs" dxfId="5791" priority="309" operator="lessThan">
      <formula>0</formula>
    </cfRule>
  </conditionalFormatting>
  <conditionalFormatting sqref="Q492:Q496">
    <cfRule type="cellIs" dxfId="5790" priority="308" operator="lessThan">
      <formula>0</formula>
    </cfRule>
  </conditionalFormatting>
  <conditionalFormatting sqref="P492:P495">
    <cfRule type="cellIs" dxfId="5789" priority="307" operator="lessThan">
      <formula>0</formula>
    </cfRule>
  </conditionalFormatting>
  <conditionalFormatting sqref="P496">
    <cfRule type="cellIs" dxfId="5788" priority="306" operator="lessThan">
      <formula>0</formula>
    </cfRule>
  </conditionalFormatting>
  <conditionalFormatting sqref="P473:Q473 B473">
    <cfRule type="cellIs" dxfId="5787" priority="305" operator="lessThan">
      <formula>0</formula>
    </cfRule>
  </conditionalFormatting>
  <conditionalFormatting sqref="Q474:Q478">
    <cfRule type="cellIs" dxfId="5786" priority="304" operator="lessThan">
      <formula>0</formula>
    </cfRule>
  </conditionalFormatting>
  <conditionalFormatting sqref="P474:P477">
    <cfRule type="cellIs" dxfId="5785" priority="303" operator="lessThan">
      <formula>0</formula>
    </cfRule>
  </conditionalFormatting>
  <conditionalFormatting sqref="P478">
    <cfRule type="cellIs" dxfId="5784" priority="302" operator="lessThan">
      <formula>0</formula>
    </cfRule>
  </conditionalFormatting>
  <conditionalFormatting sqref="P479:Q479 B479">
    <cfRule type="cellIs" dxfId="5783" priority="301" operator="lessThan">
      <formula>0</formula>
    </cfRule>
  </conditionalFormatting>
  <conditionalFormatting sqref="Q480:Q484">
    <cfRule type="cellIs" dxfId="5782" priority="300" operator="lessThan">
      <formula>0</formula>
    </cfRule>
  </conditionalFormatting>
  <conditionalFormatting sqref="P480:P483">
    <cfRule type="cellIs" dxfId="5781" priority="299" operator="lessThan">
      <formula>0</formula>
    </cfRule>
  </conditionalFormatting>
  <conditionalFormatting sqref="P484">
    <cfRule type="cellIs" dxfId="5780" priority="298" operator="lessThan">
      <formula>0</formula>
    </cfRule>
  </conditionalFormatting>
  <conditionalFormatting sqref="P485:Q485 B485">
    <cfRule type="cellIs" dxfId="5779" priority="297" operator="lessThan">
      <formula>0</formula>
    </cfRule>
  </conditionalFormatting>
  <conditionalFormatting sqref="Q486:Q490">
    <cfRule type="cellIs" dxfId="5778" priority="296" operator="lessThan">
      <formula>0</formula>
    </cfRule>
  </conditionalFormatting>
  <conditionalFormatting sqref="P486:P489">
    <cfRule type="cellIs" dxfId="5777" priority="295" operator="lessThan">
      <formula>0</formula>
    </cfRule>
  </conditionalFormatting>
  <conditionalFormatting sqref="P490">
    <cfRule type="cellIs" dxfId="5776"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775" priority="291" operator="lessThan">
      <formula>0</formula>
    </cfRule>
  </conditionalFormatting>
  <conditionalFormatting sqref="O348">
    <cfRule type="cellIs" dxfId="5774" priority="290" operator="lessThan">
      <formula>0</formula>
    </cfRule>
  </conditionalFormatting>
  <conditionalFormatting sqref="O348">
    <cfRule type="cellIs" dxfId="5773" priority="289" operator="lessThan">
      <formula>0</formula>
    </cfRule>
  </conditionalFormatting>
  <conditionalFormatting sqref="O351:O354">
    <cfRule type="cellIs" dxfId="5772" priority="288" operator="lessThan">
      <formula>0</formula>
    </cfRule>
  </conditionalFormatting>
  <conditionalFormatting sqref="O363:O364">
    <cfRule type="cellIs" dxfId="5771" priority="287" operator="lessThan">
      <formula>0</formula>
    </cfRule>
  </conditionalFormatting>
  <conditionalFormatting sqref="O369:O370">
    <cfRule type="cellIs" dxfId="5770" priority="286" operator="lessThan">
      <formula>0</formula>
    </cfRule>
  </conditionalFormatting>
  <conditionalFormatting sqref="O375:O376">
    <cfRule type="cellIs" dxfId="5769" priority="285" operator="lessThan">
      <formula>0</formula>
    </cfRule>
  </conditionalFormatting>
  <conditionalFormatting sqref="O381:O383">
    <cfRule type="cellIs" dxfId="5768" priority="284" operator="lessThan">
      <formula>0</formula>
    </cfRule>
  </conditionalFormatting>
  <conditionalFormatting sqref="O355">
    <cfRule type="cellIs" dxfId="5767" priority="283" operator="lessThan">
      <formula>0</formula>
    </cfRule>
  </conditionalFormatting>
  <conditionalFormatting sqref="O593:O595">
    <cfRule type="cellIs" dxfId="5766" priority="281" operator="lessThan">
      <formula>0</formula>
    </cfRule>
  </conditionalFormatting>
  <conditionalFormatting sqref="O593:O595">
    <cfRule type="cellIs" dxfId="5765" priority="282" operator="lessThan">
      <formula>0</formula>
    </cfRule>
  </conditionalFormatting>
  <conditionalFormatting sqref="O601:O602 O599">
    <cfRule type="cellIs" dxfId="5764" priority="280" operator="lessThan">
      <formula>0</formula>
    </cfRule>
  </conditionalFormatting>
  <conditionalFormatting sqref="O621:O624">
    <cfRule type="cellIs" dxfId="5763" priority="275" operator="lessThan">
      <formula>0</formula>
    </cfRule>
  </conditionalFormatting>
  <conditionalFormatting sqref="O621:O624">
    <cfRule type="cellIs" dxfId="5762" priority="276" operator="lessThan">
      <formula>0</formula>
    </cfRule>
  </conditionalFormatting>
  <conditionalFormatting sqref="O626:O629">
    <cfRule type="cellIs" dxfId="5761" priority="274" operator="lessThan">
      <formula>0</formula>
    </cfRule>
  </conditionalFormatting>
  <conditionalFormatting sqref="O611:O614">
    <cfRule type="cellIs" dxfId="5760" priority="269" operator="lessThan">
      <formula>0</formula>
    </cfRule>
  </conditionalFormatting>
  <conditionalFormatting sqref="O611:O614">
    <cfRule type="cellIs" dxfId="5759" priority="270" operator="lessThan">
      <formula>0</formula>
    </cfRule>
  </conditionalFormatting>
  <conditionalFormatting sqref="O650 O663 O655:O661 O642:O645 O652:O653 O672:O675 O708:O711 O665:O670">
    <cfRule type="cellIs" dxfId="5758" priority="268" operator="lessThan">
      <formula>0</formula>
    </cfRule>
  </conditionalFormatting>
  <conditionalFormatting sqref="O674">
    <cfRule type="cellIs" dxfId="5757" priority="267" operator="lessThan">
      <formula>0</formula>
    </cfRule>
  </conditionalFormatting>
  <conditionalFormatting sqref="O647">
    <cfRule type="cellIs" dxfId="5756" priority="266" operator="lessThan">
      <formula>0</formula>
    </cfRule>
  </conditionalFormatting>
  <conditionalFormatting sqref="O393">
    <cfRule type="cellIs" dxfId="5755" priority="245" operator="lessThan">
      <formula>0</formula>
    </cfRule>
  </conditionalFormatting>
  <conditionalFormatting sqref="O390">
    <cfRule type="cellIs" dxfId="5754" priority="250" operator="lessThan">
      <formula>0</formula>
    </cfRule>
  </conditionalFormatting>
  <conditionalFormatting sqref="O393">
    <cfRule type="cellIs" dxfId="5753" priority="248" operator="lessThan">
      <formula>0</formula>
    </cfRule>
  </conditionalFormatting>
  <conditionalFormatting sqref="O378">
    <cfRule type="cellIs" dxfId="5752" priority="260" operator="lessThan">
      <formula>0</formula>
    </cfRule>
  </conditionalFormatting>
  <conditionalFormatting sqref="O372">
    <cfRule type="cellIs" dxfId="5751" priority="261" operator="lessThan">
      <formula>0</formula>
    </cfRule>
  </conditionalFormatting>
  <conditionalFormatting sqref="O384">
    <cfRule type="cellIs" dxfId="5750" priority="259" operator="lessThan">
      <formula>0</formula>
    </cfRule>
  </conditionalFormatting>
  <conditionalFormatting sqref="O387">
    <cfRule type="cellIs" dxfId="5749" priority="254" operator="lessThan">
      <formula>0</formula>
    </cfRule>
  </conditionalFormatting>
  <conditionalFormatting sqref="O387">
    <cfRule type="cellIs" dxfId="5748" priority="253" operator="lessThan">
      <formula>0</formula>
    </cfRule>
  </conditionalFormatting>
  <conditionalFormatting sqref="O387">
    <cfRule type="cellIs" dxfId="5747" priority="252" operator="lessThan">
      <formula>0</formula>
    </cfRule>
  </conditionalFormatting>
  <conditionalFormatting sqref="O387">
    <cfRule type="cellIs" dxfId="5746" priority="251" operator="lessThan">
      <formula>0</formula>
    </cfRule>
  </conditionalFormatting>
  <conditionalFormatting sqref="O393">
    <cfRule type="cellIs" dxfId="5745" priority="246" operator="lessThan">
      <formula>0</formula>
    </cfRule>
  </conditionalFormatting>
  <conditionalFormatting sqref="O393">
    <cfRule type="cellIs" dxfId="5744" priority="249" operator="lessThan">
      <formula>0</formula>
    </cfRule>
  </conditionalFormatting>
  <conditionalFormatting sqref="O393">
    <cfRule type="cellIs" dxfId="5743" priority="244" operator="lessThan">
      <formula>0</formula>
    </cfRule>
  </conditionalFormatting>
  <conditionalFormatting sqref="O393">
    <cfRule type="cellIs" dxfId="5742" priority="247" operator="lessThan">
      <formula>0</formula>
    </cfRule>
  </conditionalFormatting>
  <conditionalFormatting sqref="O393">
    <cfRule type="cellIs" dxfId="5741" priority="242" operator="lessThan">
      <formula>0</formula>
    </cfRule>
  </conditionalFormatting>
  <conditionalFormatting sqref="O393">
    <cfRule type="cellIs" dxfId="5740" priority="243" operator="lessThan">
      <formula>0</formula>
    </cfRule>
  </conditionalFormatting>
  <conditionalFormatting sqref="O399">
    <cfRule type="cellIs" dxfId="5739" priority="240" operator="lessThan">
      <formula>0</formula>
    </cfRule>
  </conditionalFormatting>
  <conditionalFormatting sqref="O396">
    <cfRule type="cellIs" dxfId="5738" priority="241" operator="lessThan">
      <formula>0</formula>
    </cfRule>
  </conditionalFormatting>
  <conditionalFormatting sqref="O399">
    <cfRule type="cellIs" dxfId="5737" priority="239" operator="lessThan">
      <formula>0</formula>
    </cfRule>
  </conditionalFormatting>
  <conditionalFormatting sqref="O399">
    <cfRule type="cellIs" dxfId="5736" priority="238" operator="lessThan">
      <formula>0</formula>
    </cfRule>
  </conditionalFormatting>
  <conditionalFormatting sqref="O399">
    <cfRule type="cellIs" dxfId="5735" priority="237" operator="lessThan">
      <formula>0</formula>
    </cfRule>
  </conditionalFormatting>
  <conditionalFormatting sqref="O399">
    <cfRule type="cellIs" dxfId="5734" priority="236" operator="lessThan">
      <formula>0</formula>
    </cfRule>
  </conditionalFormatting>
  <conditionalFormatting sqref="O399">
    <cfRule type="cellIs" dxfId="5733" priority="235" operator="lessThan">
      <formula>0</formula>
    </cfRule>
  </conditionalFormatting>
  <conditionalFormatting sqref="O399">
    <cfRule type="cellIs" dxfId="5732" priority="234" operator="lessThan">
      <formula>0</formula>
    </cfRule>
  </conditionalFormatting>
  <conditionalFormatting sqref="O399">
    <cfRule type="cellIs" dxfId="5731" priority="233" operator="lessThan">
      <formula>0</formula>
    </cfRule>
  </conditionalFormatting>
  <conditionalFormatting sqref="O402">
    <cfRule type="cellIs" dxfId="5730" priority="232" operator="lessThan">
      <formula>0</formula>
    </cfRule>
  </conditionalFormatting>
  <conditionalFormatting sqref="O355">
    <cfRule type="cellIs" dxfId="5729" priority="231" operator="lessThan">
      <formula>0</formula>
    </cfRule>
  </conditionalFormatting>
  <conditionalFormatting sqref="O361">
    <cfRule type="cellIs" dxfId="5728" priority="230" operator="lessThan">
      <formula>0</formula>
    </cfRule>
  </conditionalFormatting>
  <conditionalFormatting sqref="O361">
    <cfRule type="cellIs" dxfId="5727" priority="229" operator="lessThan">
      <formula>0</formula>
    </cfRule>
  </conditionalFormatting>
  <conditionalFormatting sqref="O367">
    <cfRule type="cellIs" dxfId="5726" priority="228" operator="lessThan">
      <formula>0</formula>
    </cfRule>
  </conditionalFormatting>
  <conditionalFormatting sqref="O367">
    <cfRule type="cellIs" dxfId="5725" priority="227" operator="lessThan">
      <formula>0</formula>
    </cfRule>
  </conditionalFormatting>
  <conditionalFormatting sqref="O373">
    <cfRule type="cellIs" dxfId="5724" priority="226" operator="lessThan">
      <formula>0</formula>
    </cfRule>
  </conditionalFormatting>
  <conditionalFormatting sqref="O373">
    <cfRule type="cellIs" dxfId="5723" priority="225" operator="lessThan">
      <formula>0</formula>
    </cfRule>
  </conditionalFormatting>
  <conditionalFormatting sqref="O379">
    <cfRule type="cellIs" dxfId="5722" priority="224" operator="lessThan">
      <formula>0</formula>
    </cfRule>
  </conditionalFormatting>
  <conditionalFormatting sqref="O379">
    <cfRule type="cellIs" dxfId="5721" priority="223" operator="lessThan">
      <formula>0</formula>
    </cfRule>
  </conditionalFormatting>
  <conditionalFormatting sqref="O385">
    <cfRule type="cellIs" dxfId="5720" priority="222" operator="lessThan">
      <formula>0</formula>
    </cfRule>
  </conditionalFormatting>
  <conditionalFormatting sqref="O385">
    <cfRule type="cellIs" dxfId="5719" priority="221" operator="lessThan">
      <formula>0</formula>
    </cfRule>
  </conditionalFormatting>
  <conditionalFormatting sqref="O391">
    <cfRule type="cellIs" dxfId="5718" priority="220" operator="lessThan">
      <formula>0</formula>
    </cfRule>
  </conditionalFormatting>
  <conditionalFormatting sqref="O391">
    <cfRule type="cellIs" dxfId="5717" priority="219" operator="lessThan">
      <formula>0</formula>
    </cfRule>
  </conditionalFormatting>
  <conditionalFormatting sqref="O397">
    <cfRule type="cellIs" dxfId="5716" priority="218" operator="lessThan">
      <formula>0</formula>
    </cfRule>
  </conditionalFormatting>
  <conditionalFormatting sqref="O397">
    <cfRule type="cellIs" dxfId="5715" priority="217" operator="lessThan">
      <formula>0</formula>
    </cfRule>
  </conditionalFormatting>
  <conditionalFormatting sqref="O405">
    <cfRule type="cellIs" dxfId="5714" priority="216" operator="lessThan">
      <formula>0</formula>
    </cfRule>
  </conditionalFormatting>
  <conditionalFormatting sqref="O405">
    <cfRule type="cellIs" dxfId="5713" priority="214" operator="lessThan">
      <formula>0</formula>
    </cfRule>
  </conditionalFormatting>
  <conditionalFormatting sqref="O405">
    <cfRule type="cellIs" dxfId="5712" priority="213" operator="lessThan">
      <formula>0</formula>
    </cfRule>
  </conditionalFormatting>
  <conditionalFormatting sqref="O405">
    <cfRule type="cellIs" dxfId="5711" priority="212" operator="lessThan">
      <formula>0</formula>
    </cfRule>
  </conditionalFormatting>
  <conditionalFormatting sqref="O405">
    <cfRule type="cellIs" dxfId="5710" priority="211" operator="lessThan">
      <formula>0</formula>
    </cfRule>
  </conditionalFormatting>
  <conditionalFormatting sqref="O405">
    <cfRule type="cellIs" dxfId="5709" priority="210" operator="lessThan">
      <formula>0</formula>
    </cfRule>
  </conditionalFormatting>
  <conditionalFormatting sqref="O405">
    <cfRule type="cellIs" dxfId="5708" priority="209" operator="lessThan">
      <formula>0</formula>
    </cfRule>
  </conditionalFormatting>
  <conditionalFormatting sqref="O408">
    <cfRule type="cellIs" dxfId="5707" priority="208" operator="lessThan">
      <formula>0</formula>
    </cfRule>
  </conditionalFormatting>
  <conditionalFormatting sqref="O409">
    <cfRule type="cellIs" dxfId="5706" priority="207" operator="lessThan">
      <formula>0</formula>
    </cfRule>
  </conditionalFormatting>
  <conditionalFormatting sqref="O409">
    <cfRule type="cellIs" dxfId="5705" priority="206" operator="lessThan">
      <formula>0</formula>
    </cfRule>
  </conditionalFormatting>
  <conditionalFormatting sqref="O411">
    <cfRule type="cellIs" dxfId="5704" priority="205" operator="lessThan">
      <formula>0</formula>
    </cfRule>
  </conditionalFormatting>
  <conditionalFormatting sqref="O411">
    <cfRule type="cellIs" dxfId="5703" priority="204" operator="lessThan">
      <formula>0</formula>
    </cfRule>
  </conditionalFormatting>
  <conditionalFormatting sqref="O411">
    <cfRule type="cellIs" dxfId="5702" priority="203" operator="lessThan">
      <formula>0</formula>
    </cfRule>
  </conditionalFormatting>
  <conditionalFormatting sqref="O411">
    <cfRule type="cellIs" dxfId="5701" priority="202" operator="lessThan">
      <formula>0</formula>
    </cfRule>
  </conditionalFormatting>
  <conditionalFormatting sqref="O411">
    <cfRule type="cellIs" dxfId="5700" priority="201" operator="lessThan">
      <formula>0</formula>
    </cfRule>
  </conditionalFormatting>
  <conditionalFormatting sqref="O411">
    <cfRule type="cellIs" dxfId="5699" priority="200" operator="lessThan">
      <formula>0</formula>
    </cfRule>
  </conditionalFormatting>
  <conditionalFormatting sqref="O411">
    <cfRule type="cellIs" dxfId="5698" priority="199" operator="lessThan">
      <formula>0</formula>
    </cfRule>
  </conditionalFormatting>
  <conditionalFormatting sqref="O411">
    <cfRule type="cellIs" dxfId="5697" priority="198" operator="lessThan">
      <formula>0</formula>
    </cfRule>
  </conditionalFormatting>
  <conditionalFormatting sqref="O414">
    <cfRule type="cellIs" dxfId="5696" priority="197" operator="lessThan">
      <formula>0</formula>
    </cfRule>
  </conditionalFormatting>
  <conditionalFormatting sqref="O415">
    <cfRule type="cellIs" dxfId="5695" priority="196" operator="lessThan">
      <formula>0</formula>
    </cfRule>
  </conditionalFormatting>
  <conditionalFormatting sqref="O415">
    <cfRule type="cellIs" dxfId="5694" priority="195" operator="lessThan">
      <formula>0</formula>
    </cfRule>
  </conditionalFormatting>
  <conditionalFormatting sqref="O417">
    <cfRule type="cellIs" dxfId="5693" priority="194" operator="lessThan">
      <formula>0</formula>
    </cfRule>
  </conditionalFormatting>
  <conditionalFormatting sqref="O417">
    <cfRule type="cellIs" dxfId="5692" priority="193" operator="lessThan">
      <formula>0</formula>
    </cfRule>
  </conditionalFormatting>
  <conditionalFormatting sqref="O417">
    <cfRule type="cellIs" dxfId="5691" priority="192" operator="lessThan">
      <formula>0</formula>
    </cfRule>
  </conditionalFormatting>
  <conditionalFormatting sqref="O417">
    <cfRule type="cellIs" dxfId="5690" priority="191" operator="lessThan">
      <formula>0</formula>
    </cfRule>
  </conditionalFormatting>
  <conditionalFormatting sqref="O417">
    <cfRule type="cellIs" dxfId="5689" priority="190" operator="lessThan">
      <formula>0</formula>
    </cfRule>
  </conditionalFormatting>
  <conditionalFormatting sqref="O417">
    <cfRule type="cellIs" dxfId="5688" priority="189" operator="lessThan">
      <formula>0</formula>
    </cfRule>
  </conditionalFormatting>
  <conditionalFormatting sqref="O417">
    <cfRule type="cellIs" dxfId="5687" priority="188" operator="lessThan">
      <formula>0</formula>
    </cfRule>
  </conditionalFormatting>
  <conditionalFormatting sqref="O417">
    <cfRule type="cellIs" dxfId="5686" priority="187" operator="lessThan">
      <formula>0</formula>
    </cfRule>
  </conditionalFormatting>
  <conditionalFormatting sqref="O420">
    <cfRule type="cellIs" dxfId="5685" priority="186" operator="lessThan">
      <formula>0</formula>
    </cfRule>
  </conditionalFormatting>
  <conditionalFormatting sqref="O421">
    <cfRule type="cellIs" dxfId="5684" priority="185" operator="lessThan">
      <formula>0</formula>
    </cfRule>
  </conditionalFormatting>
  <conditionalFormatting sqref="O421">
    <cfRule type="cellIs" dxfId="5683" priority="184" operator="lessThan">
      <formula>0</formula>
    </cfRule>
  </conditionalFormatting>
  <conditionalFormatting sqref="O423">
    <cfRule type="cellIs" dxfId="5682" priority="183" operator="lessThan">
      <formula>0</formula>
    </cfRule>
  </conditionalFormatting>
  <conditionalFormatting sqref="O423">
    <cfRule type="cellIs" dxfId="5681" priority="182" operator="lessThan">
      <formula>0</formula>
    </cfRule>
  </conditionalFormatting>
  <conditionalFormatting sqref="O423">
    <cfRule type="cellIs" dxfId="5680" priority="181" operator="lessThan">
      <formula>0</formula>
    </cfRule>
  </conditionalFormatting>
  <conditionalFormatting sqref="O423">
    <cfRule type="cellIs" dxfId="5679" priority="180" operator="lessThan">
      <formula>0</formula>
    </cfRule>
  </conditionalFormatting>
  <conditionalFormatting sqref="O423">
    <cfRule type="cellIs" dxfId="5678" priority="179" operator="lessThan">
      <formula>0</formula>
    </cfRule>
  </conditionalFormatting>
  <conditionalFormatting sqref="O423">
    <cfRule type="cellIs" dxfId="5677" priority="178" operator="lessThan">
      <formula>0</formula>
    </cfRule>
  </conditionalFormatting>
  <conditionalFormatting sqref="O423">
    <cfRule type="cellIs" dxfId="5676" priority="177" operator="lessThan">
      <formula>0</formula>
    </cfRule>
  </conditionalFormatting>
  <conditionalFormatting sqref="O423">
    <cfRule type="cellIs" dxfId="5675" priority="176" operator="lessThan">
      <formula>0</formula>
    </cfRule>
  </conditionalFormatting>
  <conditionalFormatting sqref="O426">
    <cfRule type="cellIs" dxfId="5674" priority="175" operator="lessThan">
      <formula>0</formula>
    </cfRule>
  </conditionalFormatting>
  <conditionalFormatting sqref="O427">
    <cfRule type="cellIs" dxfId="5673" priority="174" operator="lessThan">
      <formula>0</formula>
    </cfRule>
  </conditionalFormatting>
  <conditionalFormatting sqref="O427">
    <cfRule type="cellIs" dxfId="5672" priority="173" operator="lessThan">
      <formula>0</formula>
    </cfRule>
  </conditionalFormatting>
  <conditionalFormatting sqref="O429">
    <cfRule type="cellIs" dxfId="5671" priority="172" operator="lessThan">
      <formula>0</formula>
    </cfRule>
  </conditionalFormatting>
  <conditionalFormatting sqref="O429">
    <cfRule type="cellIs" dxfId="5670" priority="171" operator="lessThan">
      <formula>0</formula>
    </cfRule>
  </conditionalFormatting>
  <conditionalFormatting sqref="O429">
    <cfRule type="cellIs" dxfId="5669" priority="170" operator="lessThan">
      <formula>0</formula>
    </cfRule>
  </conditionalFormatting>
  <conditionalFormatting sqref="O429">
    <cfRule type="cellIs" dxfId="5668" priority="169" operator="lessThan">
      <formula>0</formula>
    </cfRule>
  </conditionalFormatting>
  <conditionalFormatting sqref="O429">
    <cfRule type="cellIs" dxfId="5667" priority="168" operator="lessThan">
      <formula>0</formula>
    </cfRule>
  </conditionalFormatting>
  <conditionalFormatting sqref="O429">
    <cfRule type="cellIs" dxfId="5666" priority="167" operator="lessThan">
      <formula>0</formula>
    </cfRule>
  </conditionalFormatting>
  <conditionalFormatting sqref="O429">
    <cfRule type="cellIs" dxfId="5665" priority="166" operator="lessThan">
      <formula>0</formula>
    </cfRule>
  </conditionalFormatting>
  <conditionalFormatting sqref="O429">
    <cfRule type="cellIs" dxfId="5664" priority="165" operator="lessThan">
      <formula>0</formula>
    </cfRule>
  </conditionalFormatting>
  <conditionalFormatting sqref="O432">
    <cfRule type="cellIs" dxfId="5663" priority="164" operator="lessThan">
      <formula>0</formula>
    </cfRule>
  </conditionalFormatting>
  <conditionalFormatting sqref="O435">
    <cfRule type="cellIs" dxfId="5662" priority="163" operator="lessThan">
      <formula>0</formula>
    </cfRule>
  </conditionalFormatting>
  <conditionalFormatting sqref="O435">
    <cfRule type="cellIs" dxfId="5661" priority="162" operator="lessThan">
      <formula>0</formula>
    </cfRule>
  </conditionalFormatting>
  <conditionalFormatting sqref="O435">
    <cfRule type="cellIs" dxfId="5660" priority="161" operator="lessThan">
      <formula>0</formula>
    </cfRule>
  </conditionalFormatting>
  <conditionalFormatting sqref="O435">
    <cfRule type="cellIs" dxfId="5659" priority="160" operator="lessThan">
      <formula>0</formula>
    </cfRule>
  </conditionalFormatting>
  <conditionalFormatting sqref="O435">
    <cfRule type="cellIs" dxfId="5658" priority="159" operator="lessThan">
      <formula>0</formula>
    </cfRule>
  </conditionalFormatting>
  <conditionalFormatting sqref="O435">
    <cfRule type="cellIs" dxfId="5657" priority="158" operator="lessThan">
      <formula>0</formula>
    </cfRule>
  </conditionalFormatting>
  <conditionalFormatting sqref="O435">
    <cfRule type="cellIs" dxfId="5656" priority="157" operator="lessThan">
      <formula>0</formula>
    </cfRule>
  </conditionalFormatting>
  <conditionalFormatting sqref="O435">
    <cfRule type="cellIs" dxfId="5655" priority="156" operator="lessThan">
      <formula>0</formula>
    </cfRule>
  </conditionalFormatting>
  <conditionalFormatting sqref="O438">
    <cfRule type="cellIs" dxfId="5654" priority="155" operator="lessThan">
      <formula>0</formula>
    </cfRule>
  </conditionalFormatting>
  <conditionalFormatting sqref="O439">
    <cfRule type="cellIs" dxfId="5653" priority="154" operator="lessThan">
      <formula>0</formula>
    </cfRule>
  </conditionalFormatting>
  <conditionalFormatting sqref="O439">
    <cfRule type="cellIs" dxfId="5652" priority="153" operator="lessThan">
      <formula>0</formula>
    </cfRule>
  </conditionalFormatting>
  <conditionalFormatting sqref="O441">
    <cfRule type="cellIs" dxfId="5651" priority="152" operator="lessThan">
      <formula>0</formula>
    </cfRule>
  </conditionalFormatting>
  <conditionalFormatting sqref="O441">
    <cfRule type="cellIs" dxfId="5650" priority="151" operator="lessThan">
      <formula>0</formula>
    </cfRule>
  </conditionalFormatting>
  <conditionalFormatting sqref="O441">
    <cfRule type="cellIs" dxfId="5649" priority="150" operator="lessThan">
      <formula>0</formula>
    </cfRule>
  </conditionalFormatting>
  <conditionalFormatting sqref="O441">
    <cfRule type="cellIs" dxfId="5648" priority="149" operator="lessThan">
      <formula>0</formula>
    </cfRule>
  </conditionalFormatting>
  <conditionalFormatting sqref="O441">
    <cfRule type="cellIs" dxfId="5647" priority="148" operator="lessThan">
      <formula>0</formula>
    </cfRule>
  </conditionalFormatting>
  <conditionalFormatting sqref="O441">
    <cfRule type="cellIs" dxfId="5646" priority="147" operator="lessThan">
      <formula>0</formula>
    </cfRule>
  </conditionalFormatting>
  <conditionalFormatting sqref="O441">
    <cfRule type="cellIs" dxfId="5645" priority="146" operator="lessThan">
      <formula>0</formula>
    </cfRule>
  </conditionalFormatting>
  <conditionalFormatting sqref="O441">
    <cfRule type="cellIs" dxfId="5644" priority="145" operator="lessThan">
      <formula>0</formula>
    </cfRule>
  </conditionalFormatting>
  <conditionalFormatting sqref="O444">
    <cfRule type="cellIs" dxfId="5643" priority="144" operator="lessThan">
      <formula>0</formula>
    </cfRule>
  </conditionalFormatting>
  <conditionalFormatting sqref="O445">
    <cfRule type="cellIs" dxfId="5642" priority="143" operator="lessThan">
      <formula>0</formula>
    </cfRule>
  </conditionalFormatting>
  <conditionalFormatting sqref="O445">
    <cfRule type="cellIs" dxfId="5641" priority="142" operator="lessThan">
      <formula>0</formula>
    </cfRule>
  </conditionalFormatting>
  <conditionalFormatting sqref="O448">
    <cfRule type="cellIs" dxfId="5640" priority="141" operator="lessThan">
      <formula>0</formula>
    </cfRule>
  </conditionalFormatting>
  <conditionalFormatting sqref="O448">
    <cfRule type="cellIs" dxfId="5639" priority="140" operator="lessThan">
      <formula>0</formula>
    </cfRule>
  </conditionalFormatting>
  <conditionalFormatting sqref="O448">
    <cfRule type="cellIs" dxfId="5638" priority="139" operator="lessThan">
      <formula>0</formula>
    </cfRule>
  </conditionalFormatting>
  <conditionalFormatting sqref="O448">
    <cfRule type="cellIs" dxfId="5637" priority="138" operator="lessThan">
      <formula>0</formula>
    </cfRule>
  </conditionalFormatting>
  <conditionalFormatting sqref="O448">
    <cfRule type="cellIs" dxfId="5636" priority="137" operator="lessThan">
      <formula>0</formula>
    </cfRule>
  </conditionalFormatting>
  <conditionalFormatting sqref="O448">
    <cfRule type="cellIs" dxfId="5635" priority="136" operator="lessThan">
      <formula>0</formula>
    </cfRule>
  </conditionalFormatting>
  <conditionalFormatting sqref="O448">
    <cfRule type="cellIs" dxfId="5634" priority="135" operator="lessThan">
      <formula>0</formula>
    </cfRule>
  </conditionalFormatting>
  <conditionalFormatting sqref="O448">
    <cfRule type="cellIs" dxfId="5633" priority="134" operator="lessThan">
      <formula>0</formula>
    </cfRule>
  </conditionalFormatting>
  <conditionalFormatting sqref="O451">
    <cfRule type="cellIs" dxfId="5632" priority="133" operator="lessThan">
      <formula>0</formula>
    </cfRule>
  </conditionalFormatting>
  <conditionalFormatting sqref="O452">
    <cfRule type="cellIs" dxfId="5631" priority="132" operator="lessThan">
      <formula>0</formula>
    </cfRule>
  </conditionalFormatting>
  <conditionalFormatting sqref="O452">
    <cfRule type="cellIs" dxfId="5630" priority="131" operator="lessThan">
      <formula>0</formula>
    </cfRule>
  </conditionalFormatting>
  <conditionalFormatting sqref="O454">
    <cfRule type="cellIs" dxfId="5629" priority="130" operator="lessThan">
      <formula>0</formula>
    </cfRule>
  </conditionalFormatting>
  <conditionalFormatting sqref="O454">
    <cfRule type="cellIs" dxfId="5628" priority="129" operator="lessThan">
      <formula>0</formula>
    </cfRule>
  </conditionalFormatting>
  <conditionalFormatting sqref="O454">
    <cfRule type="cellIs" dxfId="5627" priority="128" operator="lessThan">
      <formula>0</formula>
    </cfRule>
  </conditionalFormatting>
  <conditionalFormatting sqref="O454">
    <cfRule type="cellIs" dxfId="5626" priority="127" operator="lessThan">
      <formula>0</formula>
    </cfRule>
  </conditionalFormatting>
  <conditionalFormatting sqref="O454">
    <cfRule type="cellIs" dxfId="5625" priority="126" operator="lessThan">
      <formula>0</formula>
    </cfRule>
  </conditionalFormatting>
  <conditionalFormatting sqref="O454">
    <cfRule type="cellIs" dxfId="5624" priority="125" operator="lessThan">
      <formula>0</formula>
    </cfRule>
  </conditionalFormatting>
  <conditionalFormatting sqref="O454">
    <cfRule type="cellIs" dxfId="5623" priority="124" operator="lessThan">
      <formula>0</formula>
    </cfRule>
  </conditionalFormatting>
  <conditionalFormatting sqref="O454">
    <cfRule type="cellIs" dxfId="5622" priority="123" operator="lessThan">
      <formula>0</formula>
    </cfRule>
  </conditionalFormatting>
  <conditionalFormatting sqref="O457">
    <cfRule type="cellIs" dxfId="5621" priority="122" operator="lessThan">
      <formula>0</formula>
    </cfRule>
  </conditionalFormatting>
  <conditionalFormatting sqref="O458">
    <cfRule type="cellIs" dxfId="5620" priority="121" operator="lessThan">
      <formula>0</formula>
    </cfRule>
  </conditionalFormatting>
  <conditionalFormatting sqref="O458">
    <cfRule type="cellIs" dxfId="5619" priority="120" operator="lessThan">
      <formula>0</formula>
    </cfRule>
  </conditionalFormatting>
  <conditionalFormatting sqref="O461:O464">
    <cfRule type="cellIs" dxfId="5618" priority="119" operator="lessThan">
      <formula>0</formula>
    </cfRule>
  </conditionalFormatting>
  <conditionalFormatting sqref="O461:O464">
    <cfRule type="expression" dxfId="5617" priority="117">
      <formula>O461/N461&gt;1</formula>
    </cfRule>
    <cfRule type="expression" dxfId="5616" priority="118">
      <formula>O461/N461&lt;1</formula>
    </cfRule>
  </conditionalFormatting>
  <conditionalFormatting sqref="O552 O560 O575 O589">
    <cfRule type="expression" dxfId="5615" priority="115">
      <formula>O552/#REF!&gt;1</formula>
    </cfRule>
    <cfRule type="expression" dxfId="5614" priority="116">
      <formula>O552/#REF!&lt;1</formula>
    </cfRule>
  </conditionalFormatting>
  <conditionalFormatting sqref="O512">
    <cfRule type="cellIs" dxfId="5613" priority="114" operator="lessThan">
      <formula>0</formula>
    </cfRule>
  </conditionalFormatting>
  <conditionalFormatting sqref="O512">
    <cfRule type="expression" dxfId="5612" priority="112">
      <formula>O512/N512&gt;1</formula>
    </cfRule>
    <cfRule type="expression" dxfId="5611" priority="113">
      <formula>O512/N512&lt;1</formula>
    </cfRule>
  </conditionalFormatting>
  <conditionalFormatting sqref="O596">
    <cfRule type="cellIs" dxfId="5610" priority="111" operator="lessThan">
      <formula>0</formula>
    </cfRule>
  </conditionalFormatting>
  <conditionalFormatting sqref="O600">
    <cfRule type="cellIs" dxfId="5609" priority="110" operator="lessThan">
      <formula>0</formula>
    </cfRule>
  </conditionalFormatting>
  <conditionalFormatting sqref="O600">
    <cfRule type="cellIs" dxfId="5608" priority="109" operator="lessThan">
      <formula>0</formula>
    </cfRule>
  </conditionalFormatting>
  <conditionalFormatting sqref="O710">
    <cfRule type="cellIs" dxfId="5607" priority="108" operator="lessThan">
      <formula>0</formula>
    </cfRule>
  </conditionalFormatting>
  <conditionalFormatting sqref="O654 O651 O648:O649 O632:O634">
    <cfRule type="expression" dxfId="5606" priority="95">
      <formula>O632/N632&gt;1</formula>
    </cfRule>
    <cfRule type="expression" dxfId="5605" priority="96">
      <formula>O632/N632&lt;1</formula>
    </cfRule>
  </conditionalFormatting>
  <conditionalFormatting sqref="O507:O510">
    <cfRule type="cellIs" dxfId="5604" priority="107" operator="lessThan">
      <formula>0</formula>
    </cfRule>
  </conditionalFormatting>
  <conditionalFormatting sqref="O507:O510">
    <cfRule type="expression" dxfId="5603" priority="105">
      <formula>O507/N507&gt;1</formula>
    </cfRule>
    <cfRule type="expression" dxfId="5602" priority="106">
      <formula>O507/N507&lt;1</formula>
    </cfRule>
  </conditionalFormatting>
  <conditionalFormatting sqref="O588 O574 O559 O551">
    <cfRule type="cellIs" dxfId="5601" priority="104" operator="lessThan">
      <formula>0</formula>
    </cfRule>
  </conditionalFormatting>
  <conditionalFormatting sqref="O584:O587 O570:O573 O555:O558 O547:O550">
    <cfRule type="cellIs" dxfId="5600" priority="103" operator="lessThan">
      <formula>0</formula>
    </cfRule>
  </conditionalFormatting>
  <conditionalFormatting sqref="O584:O587 O570:O573 O555:O558 O547:O550">
    <cfRule type="expression" dxfId="5599" priority="101">
      <formula>O547/N547&gt;1</formula>
    </cfRule>
    <cfRule type="expression" dxfId="5598" priority="102">
      <formula>O547/N547&lt;1</formula>
    </cfRule>
  </conditionalFormatting>
  <conditionalFormatting sqref="O588 O574 O559 O551">
    <cfRule type="cellIs" dxfId="5597" priority="100" operator="lessThan">
      <formula>0</formula>
    </cfRule>
  </conditionalFormatting>
  <conditionalFormatting sqref="O588 O574 O559 O551">
    <cfRule type="expression" dxfId="5596" priority="98">
      <formula>O551/N551&gt;1</formula>
    </cfRule>
    <cfRule type="expression" dxfId="5595" priority="99">
      <formula>O551/N551&lt;1</formula>
    </cfRule>
  </conditionalFormatting>
  <conditionalFormatting sqref="O654 O651 O648:O649 O632:O634">
    <cfRule type="cellIs" dxfId="5594" priority="97" operator="lessThan">
      <formula>0</formula>
    </cfRule>
  </conditionalFormatting>
  <conditionalFormatting sqref="O504">
    <cfRule type="expression" dxfId="5593" priority="292">
      <formula>O504/#REF!&gt;1</formula>
    </cfRule>
    <cfRule type="expression" dxfId="5592" priority="293">
      <formula>O504/#REF!&lt;1</formula>
    </cfRule>
  </conditionalFormatting>
  <conditionalFormatting sqref="O465">
    <cfRule type="cellIs" dxfId="5591" priority="94" operator="lessThan">
      <formula>0</formula>
    </cfRule>
  </conditionalFormatting>
  <conditionalFormatting sqref="O465">
    <cfRule type="expression" dxfId="5590" priority="92">
      <formula>O465/N465&gt;1</formula>
    </cfRule>
    <cfRule type="expression" dxfId="5589" priority="93">
      <formula>O465/N465&lt;1</formula>
    </cfRule>
  </conditionalFormatting>
  <conditionalFormatting sqref="O511">
    <cfRule type="cellIs" dxfId="5588" priority="91" operator="lessThan">
      <formula>0</formula>
    </cfRule>
  </conditionalFormatting>
  <conditionalFormatting sqref="O511">
    <cfRule type="expression" dxfId="5587" priority="89">
      <formula>O511/N511&gt;1</formula>
    </cfRule>
    <cfRule type="expression" dxfId="5586" priority="90">
      <formula>O511/N511&lt;1</formula>
    </cfRule>
  </conditionalFormatting>
  <conditionalFormatting sqref="O568">
    <cfRule type="cellIs" dxfId="5585" priority="79" operator="lessThan">
      <formula>0</formula>
    </cfRule>
  </conditionalFormatting>
  <conditionalFormatting sqref="O603">
    <cfRule type="expression" dxfId="5584" priority="53">
      <formula>O603/N603&gt;1</formula>
    </cfRule>
    <cfRule type="expression" dxfId="5583" priority="54">
      <formula>O603/N603&lt;1</formula>
    </cfRule>
  </conditionalFormatting>
  <conditionalFormatting sqref="O552">
    <cfRule type="cellIs" dxfId="5582" priority="76" operator="lessThan">
      <formula>0</formula>
    </cfRule>
  </conditionalFormatting>
  <conditionalFormatting sqref="O552">
    <cfRule type="expression" dxfId="5581" priority="74">
      <formula>O552/N552&gt;1</formula>
    </cfRule>
    <cfRule type="expression" dxfId="5580" priority="75">
      <formula>O552/N552&lt;1</formula>
    </cfRule>
  </conditionalFormatting>
  <conditionalFormatting sqref="O560">
    <cfRule type="cellIs" dxfId="5579" priority="73" operator="lessThan">
      <formula>0</formula>
    </cfRule>
  </conditionalFormatting>
  <conditionalFormatting sqref="O560">
    <cfRule type="expression" dxfId="5578" priority="71">
      <formula>O560/N560&gt;1</formula>
    </cfRule>
    <cfRule type="expression" dxfId="5577" priority="72">
      <formula>O560/N560&lt;1</formula>
    </cfRule>
  </conditionalFormatting>
  <conditionalFormatting sqref="O575">
    <cfRule type="cellIs" dxfId="5576" priority="70" operator="lessThan">
      <formula>0</formula>
    </cfRule>
  </conditionalFormatting>
  <conditionalFormatting sqref="O575">
    <cfRule type="expression" dxfId="5575" priority="68">
      <formula>O575/N575&gt;1</formula>
    </cfRule>
    <cfRule type="expression" dxfId="5574" priority="69">
      <formula>O575/N575&lt;1</formula>
    </cfRule>
  </conditionalFormatting>
  <conditionalFormatting sqref="O589">
    <cfRule type="cellIs" dxfId="5573" priority="67" operator="lessThan">
      <formula>0</formula>
    </cfRule>
  </conditionalFormatting>
  <conditionalFormatting sqref="O589">
    <cfRule type="expression" dxfId="5572" priority="65">
      <formula>O589/N589&gt;1</formula>
    </cfRule>
    <cfRule type="expression" dxfId="5571" priority="66">
      <formula>O589/N589&lt;1</formula>
    </cfRule>
  </conditionalFormatting>
  <conditionalFormatting sqref="O521">
    <cfRule type="cellIs" dxfId="5570" priority="88" operator="lessThan">
      <formula>0</formula>
    </cfRule>
  </conditionalFormatting>
  <conditionalFormatting sqref="O521">
    <cfRule type="expression" dxfId="5569" priority="86">
      <formula>O521/N521&gt;1</formula>
    </cfRule>
    <cfRule type="expression" dxfId="5568" priority="87">
      <formula>O521/N521&lt;1</formula>
    </cfRule>
  </conditionalFormatting>
  <conditionalFormatting sqref="O529">
    <cfRule type="cellIs" dxfId="5567" priority="85" operator="lessThan">
      <formula>0</formula>
    </cfRule>
  </conditionalFormatting>
  <conditionalFormatting sqref="O529">
    <cfRule type="expression" dxfId="5566" priority="83">
      <formula>O529/N529&gt;1</formula>
    </cfRule>
    <cfRule type="expression" dxfId="5565" priority="84">
      <formula>O529/N529&lt;1</formula>
    </cfRule>
  </conditionalFormatting>
  <conditionalFormatting sqref="O582">
    <cfRule type="expression" dxfId="5564" priority="62">
      <formula>O582/N582&gt;1</formula>
    </cfRule>
    <cfRule type="expression" dxfId="5563" priority="63">
      <formula>O582/N582&lt;1</formula>
    </cfRule>
  </conditionalFormatting>
  <conditionalFormatting sqref="O537">
    <cfRule type="cellIs" dxfId="5562" priority="82" operator="lessThan">
      <formula>0</formula>
    </cfRule>
  </conditionalFormatting>
  <conditionalFormatting sqref="O537">
    <cfRule type="expression" dxfId="5561" priority="80">
      <formula>O537/N537&gt;1</formula>
    </cfRule>
    <cfRule type="expression" dxfId="5560" priority="81">
      <formula>O537/N537&lt;1</formula>
    </cfRule>
  </conditionalFormatting>
  <conditionalFormatting sqref="O641:O645 B636:O637">
    <cfRule type="cellIs" dxfId="5559" priority="61" operator="lessThan">
      <formula>0</formula>
    </cfRule>
  </conditionalFormatting>
  <conditionalFormatting sqref="O568">
    <cfRule type="expression" dxfId="5558" priority="77">
      <formula>O568/N568&gt;1</formula>
    </cfRule>
    <cfRule type="expression" dxfId="5557" priority="78">
      <formula>O568/N568&lt;1</formula>
    </cfRule>
  </conditionalFormatting>
  <conditionalFormatting sqref="O597">
    <cfRule type="cellIs" dxfId="5556" priority="60" operator="lessThan">
      <formula>0</formula>
    </cfRule>
  </conditionalFormatting>
  <conditionalFormatting sqref="O608">
    <cfRule type="expression" dxfId="5555" priority="48">
      <formula>O608/N608&gt;1</formula>
    </cfRule>
    <cfRule type="expression" dxfId="5554" priority="49">
      <formula>O608/N608&lt;1</formula>
    </cfRule>
  </conditionalFormatting>
  <conditionalFormatting sqref="O582">
    <cfRule type="cellIs" dxfId="5553" priority="64" operator="lessThan">
      <formula>0</formula>
    </cfRule>
  </conditionalFormatting>
  <conditionalFormatting sqref="O597">
    <cfRule type="expression" dxfId="5552" priority="58">
      <formula>O597/N597&gt;1</formula>
    </cfRule>
    <cfRule type="expression" dxfId="5551" priority="59">
      <formula>O597/N597&lt;1</formula>
    </cfRule>
  </conditionalFormatting>
  <conditionalFormatting sqref="O676:O679">
    <cfRule type="cellIs" dxfId="5550" priority="47" operator="lessThan">
      <formula>0</formula>
    </cfRule>
  </conditionalFormatting>
  <conditionalFormatting sqref="O678">
    <cfRule type="cellIs" dxfId="5549" priority="46" operator="lessThan">
      <formula>0</formula>
    </cfRule>
  </conditionalFormatting>
  <conditionalFormatting sqref="O680:O683">
    <cfRule type="cellIs" dxfId="5548" priority="45" operator="lessThan">
      <formula>0</formula>
    </cfRule>
  </conditionalFormatting>
  <conditionalFormatting sqref="O682">
    <cfRule type="cellIs" dxfId="5547" priority="44" operator="lessThan">
      <formula>0</formula>
    </cfRule>
  </conditionalFormatting>
  <conditionalFormatting sqref="O684:O687">
    <cfRule type="cellIs" dxfId="5546" priority="43" operator="lessThan">
      <formula>0</formula>
    </cfRule>
  </conditionalFormatting>
  <conditionalFormatting sqref="O686">
    <cfRule type="cellIs" dxfId="5545" priority="42" operator="lessThan">
      <formula>0</formula>
    </cfRule>
  </conditionalFormatting>
  <conditionalFormatting sqref="O688:O691">
    <cfRule type="cellIs" dxfId="5544" priority="41" operator="lessThan">
      <formula>0</formula>
    </cfRule>
  </conditionalFormatting>
  <conditionalFormatting sqref="O690">
    <cfRule type="cellIs" dxfId="5543" priority="40" operator="lessThan">
      <formula>0</formula>
    </cfRule>
  </conditionalFormatting>
  <conditionalFormatting sqref="O692:O693 O695">
    <cfRule type="cellIs" dxfId="5542" priority="39" operator="lessThan">
      <formula>0</formula>
    </cfRule>
  </conditionalFormatting>
  <conditionalFormatting sqref="O696:O699">
    <cfRule type="cellIs" dxfId="5541" priority="38" operator="lessThan">
      <formula>0</formula>
    </cfRule>
  </conditionalFormatting>
  <conditionalFormatting sqref="O698">
    <cfRule type="cellIs" dxfId="5540" priority="37" operator="lessThan">
      <formula>0</formula>
    </cfRule>
  </conditionalFormatting>
  <conditionalFormatting sqref="O700:O703">
    <cfRule type="cellIs" dxfId="5539" priority="36" operator="lessThan">
      <formula>0</formula>
    </cfRule>
  </conditionalFormatting>
  <conditionalFormatting sqref="O702">
    <cfRule type="cellIs" dxfId="5538" priority="35" operator="lessThan">
      <formula>0</formula>
    </cfRule>
  </conditionalFormatting>
  <conditionalFormatting sqref="O704:O707">
    <cfRule type="cellIs" dxfId="5537" priority="34" operator="lessThan">
      <formula>0</formula>
    </cfRule>
  </conditionalFormatting>
  <conditionalFormatting sqref="O706">
    <cfRule type="cellIs" dxfId="5536" priority="33" operator="lessThan">
      <formula>0</formula>
    </cfRule>
  </conditionalFormatting>
  <conditionalFormatting sqref="O712:O715">
    <cfRule type="cellIs" dxfId="5535" priority="32" operator="lessThan">
      <formula>0</formula>
    </cfRule>
  </conditionalFormatting>
  <conditionalFormatting sqref="O714">
    <cfRule type="cellIs" dxfId="5534" priority="31" operator="lessThan">
      <formula>0</formula>
    </cfRule>
  </conditionalFormatting>
  <conditionalFormatting sqref="O716:O719">
    <cfRule type="cellIs" dxfId="5533" priority="30" operator="lessThan">
      <formula>0</formula>
    </cfRule>
  </conditionalFormatting>
  <conditionalFormatting sqref="O718">
    <cfRule type="cellIs" dxfId="5532" priority="29" operator="lessThan">
      <formula>0</formula>
    </cfRule>
  </conditionalFormatting>
  <conditionalFormatting sqref="O466">
    <cfRule type="cellIs" dxfId="5531" priority="28" operator="lessThan">
      <formula>0</formula>
    </cfRule>
  </conditionalFormatting>
  <conditionalFormatting sqref="O505">
    <cfRule type="cellIs" dxfId="5530" priority="27" operator="lessThan">
      <formula>0</formula>
    </cfRule>
  </conditionalFormatting>
  <conditionalFormatting sqref="O513">
    <cfRule type="cellIs" dxfId="5529" priority="26" operator="lessThan">
      <formula>0</formula>
    </cfRule>
  </conditionalFormatting>
  <conditionalFormatting sqref="O522">
    <cfRule type="cellIs" dxfId="5528" priority="25" operator="lessThan">
      <formula>0</formula>
    </cfRule>
  </conditionalFormatting>
  <conditionalFormatting sqref="O530">
    <cfRule type="cellIs" dxfId="5527" priority="24" operator="lessThan">
      <formula>0</formula>
    </cfRule>
  </conditionalFormatting>
  <conditionalFormatting sqref="O538">
    <cfRule type="cellIs" dxfId="5526" priority="23" operator="lessThan">
      <formula>0</formula>
    </cfRule>
  </conditionalFormatting>
  <conditionalFormatting sqref="O553">
    <cfRule type="cellIs" dxfId="5525" priority="22" operator="lessThan">
      <formula>0</formula>
    </cfRule>
  </conditionalFormatting>
  <conditionalFormatting sqref="O561">
    <cfRule type="cellIs" dxfId="5524" priority="21" operator="lessThan">
      <formula>0</formula>
    </cfRule>
  </conditionalFormatting>
  <conditionalFormatting sqref="O590">
    <cfRule type="cellIs" dxfId="5523" priority="20" operator="lessThan">
      <formula>0</formula>
    </cfRule>
  </conditionalFormatting>
  <conditionalFormatting sqref="B720:N723">
    <cfRule type="cellIs" dxfId="5522" priority="19" operator="lessThan">
      <formula>0</formula>
    </cfRule>
  </conditionalFormatting>
  <conditionalFormatting sqref="I722:N722 P720:Q723">
    <cfRule type="cellIs" dxfId="5521" priority="18" operator="lessThan">
      <formula>0</formula>
    </cfRule>
  </conditionalFormatting>
  <conditionalFormatting sqref="O720:O723">
    <cfRule type="cellIs" dxfId="5520" priority="17" operator="lessThan">
      <formula>0</formula>
    </cfRule>
  </conditionalFormatting>
  <conditionalFormatting sqref="O722">
    <cfRule type="cellIs" dxfId="5519" priority="16" operator="lessThan">
      <formula>0</formula>
    </cfRule>
  </conditionalFormatting>
  <conditionalFormatting sqref="P655:P658">
    <cfRule type="cellIs" dxfId="5518" priority="15" operator="lessThan">
      <formula>0</formula>
    </cfRule>
  </conditionalFormatting>
  <conditionalFormatting sqref="P638:Q638 Q639:Q640">
    <cfRule type="cellIs" dxfId="5517" priority="14" operator="lessThan">
      <formula>0</formula>
    </cfRule>
  </conditionalFormatting>
  <conditionalFormatting sqref="B638">
    <cfRule type="cellIs" dxfId="5516" priority="13" operator="lessThan">
      <formula>0</formula>
    </cfRule>
  </conditionalFormatting>
  <conditionalFormatting sqref="P639:P640">
    <cfRule type="cellIs" dxfId="5515" priority="12" operator="lessThan">
      <formula>0</formula>
    </cfRule>
  </conditionalFormatting>
  <conditionalFormatting sqref="B639:O640">
    <cfRule type="expression" dxfId="5514" priority="10">
      <formula>B639/A639&gt;1</formula>
    </cfRule>
    <cfRule type="expression" dxfId="5513" priority="11">
      <formula>B639/A639&lt;1</formula>
    </cfRule>
  </conditionalFormatting>
  <conditionalFormatting sqref="B639:O640">
    <cfRule type="cellIs" dxfId="5512" priority="9" operator="lessThan">
      <formula>0</formula>
    </cfRule>
  </conditionalFormatting>
  <conditionalFormatting sqref="B491">
    <cfRule type="cellIs" dxfId="5511" priority="8" operator="lessThan">
      <formula>0</formula>
    </cfRule>
  </conditionalFormatting>
  <conditionalFormatting sqref="B492:N496">
    <cfRule type="cellIs" dxfId="5510" priority="7" operator="lessThan">
      <formula>0</formula>
    </cfRule>
  </conditionalFormatting>
  <conditionalFormatting sqref="B492:N496">
    <cfRule type="expression" dxfId="5509" priority="5">
      <formula>B492/A492&gt;1</formula>
    </cfRule>
    <cfRule type="expression" dxfId="5508" priority="6">
      <formula>B492/A492&lt;1</formula>
    </cfRule>
  </conditionalFormatting>
  <conditionalFormatting sqref="O492:O496">
    <cfRule type="cellIs" dxfId="5507" priority="4" operator="lessThan">
      <formula>0</formula>
    </cfRule>
  </conditionalFormatting>
  <conditionalFormatting sqref="O492:O496">
    <cfRule type="expression" dxfId="5506" priority="2">
      <formula>O492/N492&gt;1</formula>
    </cfRule>
    <cfRule type="expression" dxfId="5505" priority="3">
      <formula>O492/N492&lt;1</formula>
    </cfRule>
  </conditionalFormatting>
  <conditionalFormatting sqref="B357:O360">
    <cfRule type="cellIs" dxfId="5504"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J Y g 1 V Q I M S V e j A A A A 9 Q A A A B I A H A B D b 2 5 m a W c v U G F j a 2 F n Z S 5 4 b W w g o h g A K K A U A A A A A A A A A A A A A A A A A A A A A A A A A A A A h Y 8 x D o I w G I W v Q r r T l u K g 5 K c M r p K Y E I 1 r U y o 0 Q j G 0 W O 7 m 4 J G 8 g h h F 3 R z f 9 7 7 h v f v 1 B t n Y N s F F 9 V Z 3 J k U R p i h Q R n a l N l W K B n c M l y j j s B X y J C o V T L K x y W j L F N X O n R N C v P f Y x 7 j r K 8 I o j c g h 3 x S y V q 1 A H 1 n / l 0 N t r B N G K s R h / x r D G V 7 F e M E Y p k B m B r k 2 3 5 5 N c 5 / t D 4 T 1 0 L i h V 1 y Z c F c A m S O Q 9 w X + A F B L A w Q U A A I A C A A l i D 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Y g 1 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J Y g 1 V Q I M S V e j A A A A 9 Q A A A B I A A A A A A A A A A A A A A A A A A A A A A E N v b m Z p Z y 9 Q Y W N r Y W d l L n h t b F B L A Q I t A B Q A A g A I A C W I N V U P y u m r p A A A A O k A A A A T A A A A A A A A A A A A A A A A A O 8 A A A B b Q 2 9 u d G V u d F 9 U e X B l c 1 0 u e G 1 s U E s B A i 0 A F A A C A A g A J Y g 1 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f A C A A A A A A A P 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F c n J v c k N v d W 5 0 I i B W Y W x 1 Z T 0 i b D E i I C 8 + P E V u d H J 5 I F R 5 c G U 9 I k Z p b G x M Y X N 0 V X B k Y X R l Z C I g V m F s d W U 9 I m Q y M D I y L T A 5 L T I x V D E w O j A x O j E w L j A 1 M j Y y N D R a I i A v P j x F b n R y e S B U e X B l P S J G a W x s Q 2 9 s d W 1 u V H l w Z X M i I F Z h b H V l P S J z Q m d B Q U F B Q U F B Q T 0 9 I i A v P j x F b n R y e S B U e X B l P S J G a W x s V G F y Z 2 V 0 I i B W Y W x 1 Z T 0 i c 1 N 0 b 2 N r X 1 B y a W N l 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E N v d W 5 0 I i B W Y W x 1 Z T 0 i b D g 3 M y 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B w Z W 5 k Z W Q g U X V l c n k u e + C 4 q + C 4 p e C 4 s e C 4 g e C 4 l + C 4 o + C 4 s e C 4 n u C 4 o u C 5 j C w w f S Z x d W 9 0 O y w m c X V v d D t T Z W N 0 a W 9 u M S 9 T d G 9 j a y B Q c m l j Z S A o M i k v Q X B w Z W 5 k Z W Q g U X V l c n k u e + C 5 g O C 4 m + C 4 t O C 4 l C w x f S Z x d W 9 0 O y w m c X V v d D t T Z W N 0 a W 9 u M S 9 T d G 9 j a y B Q c m l j Z S A o M i k v Q X B w Z W 5 k Z W Q g U X V l c n k u e + C 4 q u C 4 u e C 4 h + C 4 q u C 4 u O C 4 l C w y f S Z x d W 9 0 O y w m c X V v d D t T Z W N 0 a W 9 u M S 9 T d G 9 j a y B Q c m l j Z S A o M i k v Q X B w Z W 5 k Z W Q g U X V l c n k u e + C 4 l e C 5 i O C 4 s + C 4 q u C 4 u O C 4 l C w z f S Z x d W 9 0 O y w m c X V v d D t T Z W N 0 a W 9 u M S 9 T d G 9 j a y B Q c m l j Z S A o M i k v Q X B w Z W 5 k Z W Q g U X V l c n k u e + C 4 p e C 5 i O C 4 s u C 4 q u C 4 u O C 4 l C w 0 f S Z x d W 9 0 O y w m c X V v d D t T Z W N 0 a W 9 u M S 9 T d G 9 j a y B Q c m l j Z S A o M i k v Q X B w Z W 5 k Z W Q g U X V l c n k u e + C 5 g O C 4 m + C 4 p e C 4 t e C 5 i O C 4 o u C 4 m S D g u Y H g u J v g u K X g u I c s N X 0 m c X V v d D s s J n F 1 b 3 Q 7 U 2 V j d G l v b j E v U 3 R v Y 2 s g U H J p Y 2 U g K D I p L 0 F w c G V u Z G V k I F F 1 Z X J 5 L n s l 4 L m A 4 L i b 4 L i l 4 L i 1 4 L m I 4 L i i 4 L i Z I O C 5 g e C 4 m + C 4 p e C 4 h y w 2 f S Z x d W 9 0 O 1 0 s J n F 1 b 3 Q 7 Q 2 9 s d W 1 u Q 2 9 1 b n Q m c X V v d D s 6 N y w m c X V v d D t L Z X l D b 2 x 1 b W 5 O Y W 1 l c y Z x d W 9 0 O z p b X S w m c X V v d D t D b 2 x 1 b W 5 J Z G V u d G l 0 a W V z J n F 1 b 3 Q 7 O l s m c X V v d D t T Z W N 0 a W 9 u M S 9 T d G 9 j a y B Q c m l j Z S A o M i k v Q X B w Z W 5 k Z W Q g U X V l c n k u e + C 4 q + C 4 p e C 4 s e C 4 g e C 4 l + C 4 o + C 4 s e C 4 n u C 4 o u C 5 j C w w f S Z x d W 9 0 O y w m c X V v d D t T Z W N 0 a W 9 u M S 9 T d G 9 j a y B Q c m l j Z S A o M i k v Q X B w Z W 5 k Z W Q g U X V l c n k u e + C 5 g O C 4 m + C 4 t O C 4 l C w x f S Z x d W 9 0 O y w m c X V v d D t T Z W N 0 a W 9 u M S 9 T d G 9 j a y B Q c m l j Z S A o M i k v Q X B w Z W 5 k Z W Q g U X V l c n k u e + C 4 q u C 4 u e C 4 h + C 4 q u C 4 u O C 4 l C w y f S Z x d W 9 0 O y w m c X V v d D t T Z W N 0 a W 9 u M S 9 T d G 9 j a y B Q c m l j Z S A o M i k v Q X B w Z W 5 k Z W Q g U X V l c n k u e + C 4 l e C 5 i O C 4 s + C 4 q u C 4 u O C 4 l C w z f S Z x d W 9 0 O y w m c X V v d D t T Z W N 0 a W 9 u M S 9 T d G 9 j a y B Q c m l j Z S A o M i k v Q X B w Z W 5 k Z W Q g U X V l c n k u e + C 4 p e C 5 i O C 4 s u C 4 q u C 4 u O C 4 l C w 0 f S Z x d W 9 0 O y w m c X V v d D t T Z W N 0 a W 9 u M S 9 T d G 9 j a y B Q c m l j Z S A o M i k v Q X B w Z W 5 k Z W Q g U X V l c n k u e + C 5 g O C 4 m + C 4 p e C 4 t e C 5 i O C 4 o u C 4 m S D g u Y H g u J v g u K X g u I c s N X 0 m c X V v d D s s J n F 1 b 3 Q 7 U 2 V j d G l v b j E v U 3 R v Y 2 s g U H J p Y 2 U g K D I p L 0 F w c G V u Z G V k I F F 1 Z X J 5 L n s l 4 L m A 4 L i b 4 L i l 4 L i 1 4 L m I 4 L i i 4 L i Z I O C 5 g e C 4 m + C 4 p e C 4 h y w 2 f S Z x d W 9 0 O 1 0 s J n F 1 b 3 Q 7 U m V s Y X R p b 2 5 z a G l w S W 5 m b y Z x d W 9 0 O z p b X X 0 i I C 8 + P C 9 T d G F i b G V F b n R y a W V z P j w v S X R l b T 4 8 S X R l b T 4 8 S X R l b U x v Y 2 F 0 a W 9 u P j x J d G V t V H l w Z T 5 G b 3 J t d W x h P C 9 J d G V t V H l w Z T 4 8 S X R l b V B h d G g + U 2 V j d G l v b j E v U 3 R v Y 2 s l M j B Q c m l j Z S U y M C g y K S 9 T b 3 V y Y 2 U 8 L 0 l 0 Z W 1 Q Y X R o P j w v S X R l b U x v Y 2 F 0 a W 9 u P j x T d G F i b G V F b n R y a W V z I C 8 + P C 9 J d G V t P j x J d G V t P j x J d G V t T G 9 j Y X R p b 2 4 + P E l 0 Z W 1 U e X B l P k Z v c m 1 1 b G E 8 L 0 l 0 Z W 1 U e X B l P j x J d G V t U G F 0 a D 5 T Z W N 0 a W 9 u M S 9 T d G 9 j a y U y M F B y a W N l J T I w K D I p L 0 R h d G E y P C 9 J d G V t U G F 0 a D 4 8 L 0 l 0 Z W 1 M b 2 N h d G l v b j 4 8 U 3 R h Y m x l R W 5 0 c m l l c y A v P j w v S X R l b T 4 8 S X R l b T 4 8 S X R l b U x v Y 2 F 0 a W 9 u P j x J d G V t V H l w Z T 5 G b 3 J t d W x h P C 9 J d G V t V H l w Z T 4 8 S X R l b V B h d G g + U 2 V j d G l v b j E v U 3 R v Y 2 s l M j B Q c m l j Z S U y M C g y K S 9 B c H B l b m R l Z C U y M F F 1 Z X J 5 P C 9 J d G V t U G F 0 a D 4 8 L 0 l 0 Z W 1 M b 2 N h d G l v b j 4 8 U 3 R h Y m x l R W 5 0 c m l l c y A v P j w v S X R l b T 4 8 S X R l b T 4 8 S X R l b U x v Y 2 F 0 a W 9 u P j x J d G V t V H l w Z T 5 G b 3 J t d W x h P C 9 J d G V t V H l w Z T 4 8 S X R l b V B h d G g + U 2 V j d G l v b j E v U 3 R v Y 2 s l M j B Q c m l j Z S U y M C g y K 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N z M z M T Y 3 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M z M x N T g y 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y N z g 3 N D Z 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D I 4 N j I 3 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z c 3 N D E 2 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5 M j c z M z R 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y N j Y x N z 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Q z N T c x M V 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4 M D Q 5 O T F 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M z I 2 N D M y 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Y 3 N T U 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D E 1 M T M 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E 0 N D I 0 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M w N D A 5 N 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U 5 M z M y O F 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g 5 M j I 1 M l 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Y 1 M D U y N 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y M D U 5 M T M 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D a G F u Z 2 V k J T I w V H l w Z T w v S X R l b V B h d G g + P C 9 J d G V t T G 9 j Y X R p b 2 4 + P F N 0 Y W J s Z U V u d H J p Z X M g L z 4 8 L 0 l 0 Z W 0 + P E l 0 Z W 0 + P E l 0 Z W 1 M b 2 N h d G l v b j 4 8 S X R l b V R 5 c G U + R m 9 y b X V s Y T w v S X R l b V R 5 c G U + P E l 0 Z W 1 Q Y X R o P l N l Y 3 R p b 2 4 x L 1 R h Y m x l J T I w M T A 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I 6 M D I 6 M D g u M j M w O D c z 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I p L 1 N v d X J j Z T w v S X R l b V B h d G g + P C 9 J d G V t T G 9 j Y X R p b 2 4 + P F N 0 Y W J s Z U V u d H J p Z X M g L z 4 8 L 0 l 0 Z W 0 + P E l 0 Z W 0 + P E l 0 Z W 1 M b 2 N h d G l v b j 4 8 S X R l b V R 5 c G U + R m 9 y b X V s Y T w v S X R l b V R 5 c G U + P E l 0 Z W 1 Q Y X R o P l N l Y 3 R p b 2 4 x L 1 R h Y m x l J T I w M T A l M j A o M i k v R G F 0 Y T E w P C 9 J d G V t U G F 0 a D 4 8 L 0 l 0 Z W 1 M b 2 N h d G l v b j 4 8 U 3 R h Y m x l R W 5 0 c m l l c y A v P j w v S X R l b T 4 8 S X R l b T 4 8 S X R l b U x v Y 2 F 0 a W 9 u P j x J d G V t V H l w Z T 5 G b 3 J t d W x h P C 9 J d G V t V H l w Z T 4 8 S X R l b V B h d G g + U 2 V j d G l v b j E v V G F i b G U l M j A x M C U y M C g y K S 9 D a G F u Z 2 V k J T I w V H l w Z T w v S X R l b V B h d G g + P C 9 J d G V t T G 9 j Y X R p b 2 4 + P F N 0 Y W J s Z U V u d H J p Z X M g L z 4 8 L 0 l 0 Z W 0 + P E l 0 Z W 0 + P E l 0 Z W 1 M b 2 N h d G l v b j 4 8 S X R l b V R 5 c G U + R m 9 y b X V s Y T w v S X R l b V R 5 c G U + P E l 0 Z W 1 Q Y X R o P l N l Y 3 R p b 2 4 x L 1 R h Y m x l J T I 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o M i k v U 2 9 1 c m N l P C 9 J d G V t U G F 0 a D 4 8 L 0 l 0 Z W 1 M b 2 N h d G l v b j 4 8 U 3 R h Y m x l R W 5 0 c m l l c y A v P j w v S X R l b T 4 8 S X R l b T 4 8 S X R l b U x v Y 2 F 0 a W 9 u P j x J d G V t V H l w Z T 5 G b 3 J t d W x h P C 9 J d G V t V H l w Z T 4 8 S X R l b V B h d G g + U 2 V j d G l v b j E v V G F i b G U l M j A x M S U y M C g y K S 9 E Y X R h M T E 8 L 0 l 0 Z W 1 Q Y X R o P j w v S X R l b U x v Y 2 F 0 a W 9 u P j x T d G F i b G V F b n R y a W V z I C 8 + P C 9 J d G V t P j x J d G V t P j x J d G V t T G 9 j Y X R p b 2 4 + P E l 0 Z W 1 U e X B l P k Z v c m 1 1 b G E 8 L 0 l 0 Z W 1 U e X B l P j x J d G V t U G F 0 a D 5 T Z W N 0 a W 9 u M S 9 U Y W J s Z S U y M D 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O D U 2 O T g 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U y M C g y K S 9 T b 3 V y Y 2 U 8 L 0 l 0 Z W 1 Q Y X R o P j w v S X R l b U x v Y 2 F 0 a W 9 u P j x T d G F i b G V F b n R y a W V z I C 8 + P C 9 J d G V t P j x J d G V t P j x J d G V t T G 9 j Y X R p b 2 4 + P E l 0 Z W 1 U e X B l P k Z v c m 1 1 b G E 8 L 0 l 0 Z W 1 U e X B l P j x J d G V t U G F 0 a D 5 T Z W N 0 a W 9 u M S 9 U Y W J s Z S U y M D I l M j A o M i k v R G F 0 Y T I 8 L 0 l 0 Z W 1 Q Y X R o P j w v S X R l b U x v Y 2 F 0 a W 9 u P j x T d G F i b G V F b n R y a W V z I C 8 + P C 9 J d G V t P j x J d G V t P j x J d G V t T G 9 j Y X R p b 2 4 + P E l 0 Z W 1 U e X B l P k Z v c m 1 1 b G E 8 L 0 l 0 Z W 1 U e X B l P j x J d G V t U G F 0 a D 5 T Z W N 0 a W 9 u M S 9 U Y W J s Z S U y 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D M 2 N T A 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I p L 1 N v d X J j Z T w v S X R l b V B h d G g + P C 9 J d G V t T G 9 j Y X R p b 2 4 + P F N 0 Y W J s Z U V u d H J p Z X M g L z 4 8 L 0 l 0 Z W 0 + P E l 0 Z W 0 + P E l 0 Z W 1 M b 2 N h d G l v b j 4 8 S X R l b V R 5 c G U + R m 9 y b X V s Y T w v S X R l b V R 5 c G U + P E l 0 Z W 1 Q Y X R o P l N l Y 3 R p b 2 4 x L 1 R h Y m x l J T I w M y U y M C g y K S 9 E Y X R h M z w v S X R l b V B h d G g + P C 9 J d G V t T G 9 j Y X R p b 2 4 + P F N 0 Y W J s Z U V u d H J p Z X M g L z 4 8 L 0 l 0 Z W 0 + P E l 0 Z W 0 + P E l 0 Z W 1 M b 2 N h d G l v b j 4 8 S X R l b V R 5 c G U + R m 9 y b X V s Y T w v S X R l b V R 5 c G U + P E l 0 Z W 1 Q Y X R o P l N l Y 3 R p b 2 4 x L 1 R h Y m x l J T I w N 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i k v U 2 9 1 c m N l P C 9 J d G V t U G F 0 a D 4 8 L 0 l 0 Z W 1 M b 2 N h d G l v b j 4 8 U 3 R h Y m x l R W 5 0 c m l l c y A v P j w v S X R l b T 4 8 S X R l b T 4 8 S X R l b U x v Y 2 F 0 a W 9 u P j x J d G V t V H l w Z T 5 G b 3 J t d W x h P C 9 J d G V t V H l w Z T 4 8 S X R l b V B h d G g + U 2 V j d G l v b j E v V G F i b G U l M j A 0 J T I w K D I p L 0 R h d G E 0 P C 9 J d G V t U G F 0 a D 4 8 L 0 l 0 Z W 1 M b 2 N h d G l v b j 4 8 U 3 R h Y m x l R W 5 0 c m l l c y A v P j w v S X R l b T 4 8 S X R l b T 4 8 S X R l b U x v Y 2 F 0 a W 9 u P j x J d G V t V H l w Z T 5 G b 3 J t d W x h P C 9 J d G V t V H l w Z T 4 8 S X R l b V B h d G g + U 2 V j d G l v b j E v V G F i b G U l M j A 1 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Q x N T U w 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y K S 9 T b 3 V y Y 2 U 8 L 0 l 0 Z W 1 Q Y X R o P j w v S X R l b U x v Y 2 F 0 a W 9 u P j x T d G F i b G V F b n R y a W V z I C 8 + P C 9 J d G V t P j x J d G V t P j x J d G V t T G 9 j Y X R p b 2 4 + P E l 0 Z W 1 U e X B l P k Z v c m 1 1 b G E 8 L 0 l 0 Z W 1 U e X B l P j x J d G V t U G F 0 a D 5 T Z W N 0 a W 9 u M S 9 U Y W J s Z S U y M D U l M j A o M i k v R G F 0 Y T U 8 L 0 l 0 Z W 1 Q Y X R o P j w v S X R l b U x v Y 2 F 0 a W 9 u P j x T d G F i b G V F b n R y a W V z I C 8 + P C 9 J d G V t P j x J d G V t P j x J d G V t T G 9 j Y X R p b 2 4 + P E l 0 Z W 1 U e X B l P k Z v c m 1 1 b G E 8 L 0 l 0 Z W 1 U e X B l P j x J d G V t U G F 0 a D 5 T Z W N 0 a W 9 u M S 9 U Y W J s Z S U y M D U l M j A o M i k v Q 2 h h b m d l Z C U y M F R 5 c G U 8 L 0 l 0 Z W 1 Q Y X R o P j w v S X R l b U x v Y 2 F 0 a W 9 u P j x T d G F i b G V F b n R y a W V z I C 8 + P C 9 J d G V t P j x J d G V t P j x J d G V t T G 9 j Y X R p b 2 4 + P E l 0 Z W 1 U e X B l P k Z v c m 1 1 b G E 8 L 0 l 0 Z W 1 U e X B l P j x J d G V t U G F 0 a D 5 T Z W N 0 a W 9 u M S 9 U Y W J s Z S U y M D Y 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I p L 1 N v d X J j Z T w v S X R l b V B h d G g + P C 9 J d G V t T G 9 j Y X R p b 2 4 + P F N 0 Y W J s Z U V u d H J p Z X M g L z 4 8 L 0 l 0 Z W 0 + P E l 0 Z W 0 + P E l 0 Z W 1 M b 2 N h d G l v b j 4 8 S X R l b V R 5 c G U + R m 9 y b X V s Y T w v S X R l b V R 5 c G U + P E l 0 Z W 1 Q Y X R o P l N l Y 3 R p b 2 4 x L 1 R h Y m x l J T I w N i U y M C g y K S 9 E Y X R h N j w v S X R l b V B h d G g + P C 9 J d G V t T G 9 j Y X R p b 2 4 + P F N 0 Y W J s Z U V u d H J p Z X M g L z 4 8 L 0 l 0 Z W 0 + P E l 0 Z W 0 + P E l 0 Z W 1 M b 2 N h d G l v b j 4 8 S X R l b V R 5 c G U + R m 9 y b X V s Y T w v S X R l b V R 5 c G U + P E l 0 Z W 1 Q Y X R o P l N l Y 3 R p b 2 4 x L 1 R h Y m x l J T I w N i U y M C g y K S 9 D a G F u Z 2 V k J T I w V H l w Z T w v S X R l b V B h d G g + P C 9 J d G V t T G 9 j Y X R p b 2 4 + P F N 0 Y W J s Z U V u d H J p Z X M g L z 4 8 L 0 l 0 Z W 0 + P E l 0 Z W 0 + P E l 0 Z W 1 M b 2 N h d G l v b j 4 8 S X R l b V R 5 c G U + R m 9 y b X V s Y T w v S X R l b V R 5 c G U + P E l 0 Z W 1 Q Y X R o P l N l Y 3 R p b 2 4 x L 1 R h Y m x l J T I w 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4 N z Q y N j 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i k v U 2 9 1 c m N l P C 9 J d G V t U G F 0 a D 4 8 L 0 l 0 Z W 1 M b 2 N h d G l v b j 4 8 U 3 R h Y m x l R W 5 0 c m l l c y A v P j w v S X R l b T 4 8 S X R l b T 4 8 S X R l b U x v Y 2 F 0 a W 9 u P j x J d G V t V H l w Z T 5 G b 3 J t d W x h P C 9 J d G V t V H l w Z T 4 8 S X R l b V B h d G g + U 2 V j d G l v b j E v V G F i b G U l M j A 3 J T I w K D I p L 0 R h d G E 3 P C 9 J d G V t U G F 0 a D 4 8 L 0 l 0 Z W 1 M b 2 N h d G l v b j 4 8 U 3 R h Y m x l R W 5 0 c m l l c y A v P j w v S X R l b T 4 8 S X R l b T 4 8 S X R l b U x v Y 2 F 0 a W 9 u P j x J d G V t V H l w Z T 5 G b 3 J t d W x h P C 9 J d G V t V H l w Z T 4 8 S X R l b V B h d G g + U 2 V j d G l v b j E v V G F i b G U l M j A 3 J T I w K D I p L 0 N o Y W 5 n Z W Q l M j B U e X B l P C 9 J d G V t U G F 0 a D 4 8 L 0 l 0 Z W 1 M b 2 N h d G l v b j 4 8 U 3 R h Y m x l R W 5 0 c m l l c y A v P j w v S X R l b T 4 8 S X R l b T 4 8 S X R l b U x v Y 2 F 0 a W 9 u P j x J d G V t V H l w Z T 5 G b 3 J t d W x h P C 9 J d G V t V H l w Z T 4 8 S X R l b V B h d G g + U 2 V j d G l v b j E v V G F i b G U l M j A 4 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D g z M T c x 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y K S 9 T b 3 V y Y 2 U 8 L 0 l 0 Z W 1 Q Y X R o P j w v S X R l b U x v Y 2 F 0 a W 9 u P j x T d G F i b G V F b n R y a W V z I C 8 + P C 9 J d G V t P j x J d G V t P j x J d G V t T G 9 j Y X R p b 2 4 + P E l 0 Z W 1 U e X B l P k Z v c m 1 1 b G E 8 L 0 l 0 Z W 1 U e X B l P j x J d G V t U G F 0 a D 5 T Z W N 0 a W 9 u M S 9 U Y W J s Z S U y M D g l M j A o M i k v R G F 0 Y T g 8 L 0 l 0 Z W 1 Q Y X R o P j w v S X R l b U x v Y 2 F 0 a W 9 u P j x T d G F i b G V F b n R y a W V z I C 8 + P C 9 J d G V t P j x J d G V t P j x J d G V t T G 9 j Y X R p b 2 4 + P E l 0 Z W 1 U e X B l P k Z v c m 1 1 b G E 8 L 0 l 0 Z W 1 U e X B l P j x J d G V t U G F 0 a D 5 T Z W N 0 a W 9 u M S 9 U Y W J s Z S U y M D g l M j A o M i k v Q 2 h h b m d l Z C U y M F R 5 c G U 8 L 0 l 0 Z W 1 Q Y X R o P j w v S X R l b U x v Y 2 F 0 a W 9 u P j x T d G F i b G V F b n R y a W V z I C 8 + P C 9 J d G V t P j x J d G V t P j x J d G V t T G 9 j Y X R p b 2 4 + P E l 0 Z W 1 U e X B l P k Z v c m 1 1 b G E 8 L 0 l 0 Z W 1 U e X B l P j x J d G V t U G F 0 a D 5 T Z W N 0 a W 9 u M S 9 U Y W J s Z S U y M D 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I p L 1 N v d X J j Z T w v S X R l b V B h d G g + P C 9 J d G V t T G 9 j Y X R p b 2 4 + P F N 0 Y W J s Z U V u d H J p Z X M g L z 4 8 L 0 l 0 Z W 0 + P E l 0 Z W 0 + P E l 0 Z W 1 M b 2 N h d G l v b j 4 8 S X R l b V R 5 c G U + R m 9 y b X V s Y T w v S X R l b V R 5 c G U + P E l 0 Z W 1 Q Y X R o P l N l Y 3 R p b 2 4 x L 1 R h Y m x l J T I w O S U y M C g y K S 9 E Y X R h O T w v S X R l b V B h d G g + P C 9 J d G V t T G 9 j Y X R p b 2 4 + P F N 0 Y W J s Z U V u d H J p Z X M g L z 4 8 L 0 l 0 Z W 0 + P E l 0 Z W 0 + P E l 0 Z W 1 M b 2 N h d G l v b j 4 8 S X R l b V R 5 c G U + R m 9 y b X V s Y T w v S X R l b V R 5 c G U + P E l 0 Z W 1 Q Y X R o P l N l Y 3 R p b 2 4 x L 1 R h Y m x l J T I w O S U y M C g y K S 9 D a G F u Z 2 V k J T I w V H l w Z T w v S X R l b V B h d G g + P C 9 J d G V t T G 9 j Y X R p b 2 4 + P F N 0 Y W J s Z U V u d H J p Z X M g L z 4 8 L 0 l 0 Z W 0 + P C 9 J d G V t c z 4 8 L 0 x v Y 2 F s U G F j a 2 F n Z U 1 l d G F k Y X R h R m l s Z T 4 W A A A A U E s F B g A A A A A A A A A A A A A A A A A A A A A A A C Y B A A A B A A A A 0 I y d 3 w E V 0 R G M e g D A T 8 K X 6 w E A A A A x D 9 7 m 5 d j I Q q q N u V i c 8 t 3 0 A A A A A A I A A A A A A B B m A A A A A Q A A I A A A A A A b 8 Z U M 0 Q Q 4 Z V u Y c l i u m M o j v e J Q i Q q b 9 b O P w l A D f u P S A A A A A A 6 A A A A A A g A A I A A A A P 6 e O o 4 B d W R 1 p G c W C q W I 4 E 8 O Z j 9 f N 8 u R D e T V s U O X C 6 z W U A A A A O Z 3 6 K U N f I I a k v S A z 4 s 3 8 N 1 z J L f e s Y g R Z b d r b w T G T + n 2 8 k C K p B b 5 c y W J K 2 d Z e t j B 6 G 5 4 z m T s s s o v w X Y v w M 6 h A p h g L 6 s A 3 + W N 0 B r S v 3 a 8 0 J q A Q A A A A J 6 P D c K Q p u P a 1 T X U O l w s H C n n P B a z L C a Q G 2 f 0 G p v v C o X 8 1 D N R 4 n J G Q i g W 3 Q u f n 1 S G E A 0 v T a R 3 8 h g 7 D o i H 3 q P w O D 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Price</vt:lpstr>
      <vt:lpstr>Form - Financial</vt:lpstr>
      <vt:lpstr>Form-Normal</vt:lpstr>
      <vt:lpstr>RBF</vt:lpstr>
      <vt:lpstr>RAM</vt:lpstr>
      <vt:lpstr>NSL</vt:lpstr>
      <vt:lpstr>COM7</vt:lpstr>
      <vt:lpstr>SORKON</vt:lpstr>
      <vt:lpstr>CHG</vt:lpstr>
      <vt:lpstr>SABINA</vt:lpstr>
      <vt:lpstr>CPALL</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User</cp:lastModifiedBy>
  <dcterms:created xsi:type="dcterms:W3CDTF">2020-09-21T15:20:24Z</dcterms:created>
  <dcterms:modified xsi:type="dcterms:W3CDTF">2022-09-21T11:48:57Z</dcterms:modified>
</cp:coreProperties>
</file>