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ทุกธนาคาร\หุ้นสามัญ\ลงทุนกล้วยๆ\คอร์สเรียนอ.ประพาส\HW\Day4\RPH\"/>
    </mc:Choice>
  </mc:AlternateContent>
  <xr:revisionPtr revIDLastSave="0" documentId="13_ncr:1_{5806414F-38B0-41E1-9A0E-900DC06A8A33}" xr6:coauthVersionLast="47" xr6:coauthVersionMax="47" xr10:uidLastSave="{00000000-0000-0000-0000-000000000000}"/>
  <bookViews>
    <workbookView xWindow="-120" yWindow="-120" windowWidth="20730" windowHeight="11160" xr2:uid="{C0FEACF5-D422-428E-B623-E3FBBCC598A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D26" i="1"/>
  <c r="C26" i="1"/>
  <c r="C13" i="1" l="1"/>
  <c r="C20" i="1" l="1"/>
  <c r="D14" i="1"/>
  <c r="E14" i="1" s="1"/>
  <c r="D12" i="1"/>
  <c r="E12" i="1" s="1"/>
  <c r="E10" i="1"/>
  <c r="D10" i="1"/>
  <c r="D9" i="1"/>
  <c r="E9" i="1" s="1"/>
  <c r="D6" i="1"/>
  <c r="E6" i="1" s="1"/>
  <c r="C16" i="1" l="1"/>
  <c r="D16" i="1" l="1"/>
  <c r="C17" i="1"/>
  <c r="C18" i="1" s="1"/>
  <c r="C19" i="1" l="1"/>
  <c r="D17" i="1"/>
  <c r="D18" i="1" s="1"/>
  <c r="D19" i="1" s="1"/>
  <c r="E16" i="1"/>
  <c r="E17" i="1" l="1"/>
  <c r="E18" i="1" s="1"/>
  <c r="E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Windows10</author>
  </authors>
  <commentList>
    <comment ref="C6" authorId="0" shapeId="0" xr:uid="{F7E2D54B-4E2F-41C0-A85C-6EF7705E5740}">
      <text>
        <r>
          <rPr>
            <b/>
            <sz val="9"/>
            <color indexed="81"/>
            <rFont val="Tahoma"/>
            <family val="2"/>
          </rPr>
          <t>ลดลงจากปี 2565 ประมาณ 12.5%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 xr:uid="{26D02170-5E0D-4C61-9410-9F6B711140BA}">
      <text>
        <r>
          <rPr>
            <b/>
            <sz val="9"/>
            <color indexed="81"/>
            <rFont val="Tahoma"/>
            <family val="2"/>
          </rPr>
          <t xml:space="preserve"> ลดลงจากปี 2565 ประมาณ 20%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0" shapeId="0" xr:uid="{41725E84-B4F5-4D31-8DBA-6CAA9CE9735F}">
      <text>
        <r>
          <rPr>
            <b/>
            <sz val="9"/>
            <color indexed="81"/>
            <rFont val="Tahoma"/>
            <family val="2"/>
          </rPr>
          <t>ลดลงจากปี 2565 ประมาณ 30%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 shapeId="0" xr:uid="{44F44564-A7C2-4F24-8629-2AFD33E22976}">
      <text>
        <r>
          <rPr>
            <b/>
            <sz val="9"/>
            <color indexed="81"/>
            <rFont val="Tahoma"/>
            <family val="2"/>
          </rPr>
          <t>ลดลงจากปี 2565 ประมาณ 15%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1E87F1AE-7C86-4C12-AD16-1508EAEAA862}">
      <text>
        <r>
          <rPr>
            <b/>
            <sz val="9"/>
            <color indexed="81"/>
            <rFont val="Tahoma"/>
            <family val="2"/>
          </rPr>
          <t xml:space="preserve"> เพิ่มขึ้นจากปี 2565 ประมาณ 20%</t>
        </r>
      </text>
    </comment>
    <comment ref="C21" authorId="0" shapeId="0" xr:uid="{42723EC6-E34E-411F-93BF-23089CE4CD00}">
      <text>
        <r>
          <rPr>
            <b/>
            <sz val="9"/>
            <color indexed="81"/>
            <rFont val="Tahoma"/>
            <family val="2"/>
          </rPr>
          <t>ราคา ณ วันที่ 15-3-66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<sst xmlns="http://schemas.openxmlformats.org/spreadsheetml/2006/main" count="27" uniqueCount="27">
  <si>
    <t>Forecast</t>
  </si>
  <si>
    <t>Rev. Growth</t>
  </si>
  <si>
    <t>Revenue</t>
  </si>
  <si>
    <t>Other Rev.</t>
  </si>
  <si>
    <t>GPM</t>
  </si>
  <si>
    <t>Gross Profit</t>
  </si>
  <si>
    <t>Selling Expense</t>
  </si>
  <si>
    <t>Selling Expense / Revenue</t>
  </si>
  <si>
    <t>Admins Expense</t>
  </si>
  <si>
    <t>Admins Expense / Revenue</t>
  </si>
  <si>
    <t>EBIT</t>
  </si>
  <si>
    <t>Financial Cost</t>
  </si>
  <si>
    <t>EBT</t>
  </si>
  <si>
    <t>Tax</t>
  </si>
  <si>
    <t>Net Profit</t>
  </si>
  <si>
    <t>NPM</t>
  </si>
  <si>
    <t>NP Growth</t>
  </si>
  <si>
    <t>Price</t>
  </si>
  <si>
    <t>FWD P/E</t>
  </si>
  <si>
    <t>Fair P/E</t>
  </si>
  <si>
    <t>MOS</t>
  </si>
  <si>
    <t>Fair Price</t>
  </si>
  <si>
    <t>Expected Growth</t>
  </si>
  <si>
    <t>Expected Return</t>
  </si>
  <si>
    <t>Upside</t>
  </si>
  <si>
    <t>RPH</t>
  </si>
  <si>
    <t>&lt;&lt; เป้าปี2566 ผบห.ให้ 12-15 % ผมปรับแล้วคับ ยิ่งปรับยิ่งเพี้ยน ได้แค่ใกล้เคียง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</si>
</sst>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0" borderId="1" xfId="0" applyBorder="1"/>
    <xf numFmtId="9" fontId="0" fillId="0" borderId="1" xfId="0" applyNumberFormat="1" applyBorder="1"/>
    <xf numFmtId="10" fontId="0" fillId="0" borderId="1" xfId="0" applyNumberFormat="1" applyBorder="1"/>
    <xf numFmtId="0" fontId="1" fillId="0" borderId="0" xfId="0" applyFont="1"/>
    <xf numFmtId="164" fontId="0" fillId="0" borderId="1" xfId="0" applyNumberFormat="1" applyBorder="1"/>
    <xf numFmtId="165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" fontId="0" fillId="0" borderId="1" xfId="0" applyNumberFormat="1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2774-3CE7-4261-A6DF-285DFA29B72D}">
  <dimension ref="B2:F30"/>
  <sheetViews>
    <sheetView tabSelected="1" topLeftCell="A13" workbookViewId="0">
      <selection activeCell="J25" sqref="J25"/>
    </sheetView>
  </sheetViews>
  <sheetFormatPr defaultRowHeight="15" x14ac:dyDescent="0.25"/>
  <cols>
    <col min="2" max="2" width="26.28515625" customWidth="1"/>
  </cols>
  <sheetData>
    <row r="2" spans="2:5" ht="15.75" x14ac:dyDescent="0.25">
      <c r="B2" s="1" t="s">
        <v>25</v>
      </c>
    </row>
    <row r="4" spans="2:5" x14ac:dyDescent="0.25">
      <c r="B4" s="2" t="s">
        <v>0</v>
      </c>
      <c r="C4" s="2">
        <v>2566</v>
      </c>
      <c r="D4" s="2">
        <v>2567</v>
      </c>
      <c r="E4" s="2">
        <v>2568</v>
      </c>
    </row>
    <row r="5" spans="2:5" x14ac:dyDescent="0.25">
      <c r="B5" s="2" t="s">
        <v>1</v>
      </c>
      <c r="C5" s="3">
        <v>0.15</v>
      </c>
      <c r="D5" s="3">
        <v>0.15</v>
      </c>
      <c r="E5" s="3">
        <v>0.15</v>
      </c>
    </row>
    <row r="6" spans="2:5" x14ac:dyDescent="0.25">
      <c r="B6" s="2" t="s">
        <v>2</v>
      </c>
      <c r="C6" s="11">
        <v>1160.4100000000001</v>
      </c>
      <c r="D6" s="8">
        <f>C6*1.15</f>
        <v>1334.4714999999999</v>
      </c>
      <c r="E6" s="8">
        <f>D6*1.15</f>
        <v>1534.6422249999998</v>
      </c>
    </row>
    <row r="7" spans="2:5" x14ac:dyDescent="0.25">
      <c r="B7" s="2" t="s">
        <v>3</v>
      </c>
      <c r="C7" s="2">
        <v>10</v>
      </c>
      <c r="D7" s="2">
        <v>10</v>
      </c>
      <c r="E7" s="2">
        <v>10</v>
      </c>
    </row>
    <row r="8" spans="2:5" x14ac:dyDescent="0.25">
      <c r="B8" s="2" t="s">
        <v>4</v>
      </c>
      <c r="C8" s="3">
        <v>0.3</v>
      </c>
      <c r="D8" s="3">
        <v>0.3</v>
      </c>
      <c r="E8" s="3">
        <v>0.3</v>
      </c>
    </row>
    <row r="9" spans="2:5" x14ac:dyDescent="0.25">
      <c r="B9" s="2" t="s">
        <v>5</v>
      </c>
      <c r="C9" s="2">
        <v>349.42</v>
      </c>
      <c r="D9" s="8">
        <f>C9*1.15</f>
        <v>401.83299999999997</v>
      </c>
      <c r="E9" s="8">
        <f>D9*1.15</f>
        <v>462.1079499999999</v>
      </c>
    </row>
    <row r="10" spans="2:5" x14ac:dyDescent="0.25">
      <c r="B10" s="2" t="s">
        <v>6</v>
      </c>
      <c r="C10" s="2">
        <v>8.23</v>
      </c>
      <c r="D10" s="8">
        <f>C10*1.15</f>
        <v>9.4644999999999992</v>
      </c>
      <c r="E10" s="8">
        <f>D10*1.15</f>
        <v>10.884174999999999</v>
      </c>
    </row>
    <row r="11" spans="2:5" x14ac:dyDescent="0.25">
      <c r="B11" s="2" t="s">
        <v>7</v>
      </c>
      <c r="C11" s="4">
        <v>7.1999999999999998E-3</v>
      </c>
      <c r="D11" s="4">
        <v>7.1999999999999998E-3</v>
      </c>
      <c r="E11" s="4">
        <v>7.1999999999999998E-3</v>
      </c>
    </row>
    <row r="12" spans="2:5" x14ac:dyDescent="0.25">
      <c r="B12" s="2" t="s">
        <v>8</v>
      </c>
      <c r="C12" s="2">
        <v>167.8</v>
      </c>
      <c r="D12" s="2">
        <f>C12*1.15</f>
        <v>192.97</v>
      </c>
      <c r="E12" s="8">
        <f>D12*1.15</f>
        <v>221.91549999999998</v>
      </c>
    </row>
    <row r="13" spans="2:5" x14ac:dyDescent="0.25">
      <c r="B13" s="2" t="s">
        <v>9</v>
      </c>
      <c r="C13" s="4">
        <f>C12/(C6+C7)</f>
        <v>0.14336856315308311</v>
      </c>
      <c r="D13" s="4">
        <v>0.1434</v>
      </c>
      <c r="E13" s="4">
        <v>0.1434</v>
      </c>
    </row>
    <row r="14" spans="2:5" x14ac:dyDescent="0.25">
      <c r="B14" s="2" t="s">
        <v>10</v>
      </c>
      <c r="C14" s="2">
        <v>175</v>
      </c>
      <c r="D14" s="2">
        <f>C14*1.15</f>
        <v>201.24999999999997</v>
      </c>
      <c r="E14" s="8">
        <f>D14*1.15</f>
        <v>231.43749999999994</v>
      </c>
    </row>
    <row r="15" spans="2:5" x14ac:dyDescent="0.25">
      <c r="B15" s="2" t="s">
        <v>11</v>
      </c>
      <c r="C15" s="2">
        <v>5.5</v>
      </c>
      <c r="D15" s="2">
        <v>5.5</v>
      </c>
      <c r="E15" s="2">
        <v>5.5</v>
      </c>
    </row>
    <row r="16" spans="2:5" x14ac:dyDescent="0.25">
      <c r="B16" s="2" t="s">
        <v>12</v>
      </c>
      <c r="C16" s="6">
        <f>C14-C15</f>
        <v>169.5</v>
      </c>
      <c r="D16" s="8">
        <f>C16*1.15</f>
        <v>194.92499999999998</v>
      </c>
      <c r="E16" s="8">
        <f>D16*1.15</f>
        <v>224.16374999999996</v>
      </c>
    </row>
    <row r="17" spans="2:6" x14ac:dyDescent="0.25">
      <c r="B17" s="2" t="s">
        <v>13</v>
      </c>
      <c r="C17" s="2">
        <f>C16*0.2</f>
        <v>33.9</v>
      </c>
      <c r="D17" s="8">
        <f t="shared" ref="D17:E17" si="0">D16*0.2</f>
        <v>38.984999999999999</v>
      </c>
      <c r="E17" s="8">
        <f t="shared" si="0"/>
        <v>44.832749999999997</v>
      </c>
    </row>
    <row r="18" spans="2:6" x14ac:dyDescent="0.25">
      <c r="B18" s="2" t="s">
        <v>14</v>
      </c>
      <c r="C18" s="6">
        <f>C16-C17</f>
        <v>135.6</v>
      </c>
      <c r="D18" s="6">
        <f t="shared" ref="D18:E18" si="1">D16-D17</f>
        <v>155.94</v>
      </c>
      <c r="E18" s="10">
        <f t="shared" si="1"/>
        <v>179.33099999999996</v>
      </c>
    </row>
    <row r="19" spans="2:6" x14ac:dyDescent="0.25">
      <c r="B19" s="2" t="s">
        <v>15</v>
      </c>
      <c r="C19" s="4">
        <f>C18/(C6+C7)</f>
        <v>0.11585683649319468</v>
      </c>
      <c r="D19" s="4">
        <f t="shared" ref="D19:E19" si="2">D18/(D6+D7)</f>
        <v>0.11598609565171147</v>
      </c>
      <c r="E19" s="4">
        <f t="shared" si="2"/>
        <v>0.11609872959416216</v>
      </c>
      <c r="F19" s="5" t="s">
        <v>26</v>
      </c>
    </row>
    <row r="20" spans="2:6" x14ac:dyDescent="0.25">
      <c r="B20" s="2" t="s">
        <v>16</v>
      </c>
      <c r="C20" s="4">
        <f>(131.6-286.47)/286.47</f>
        <v>-0.54061507313156709</v>
      </c>
      <c r="D20" s="4">
        <v>0.1497</v>
      </c>
      <c r="E20" s="4">
        <v>0.1482</v>
      </c>
    </row>
    <row r="21" spans="2:6" x14ac:dyDescent="0.25">
      <c r="B21" s="2" t="s">
        <v>17</v>
      </c>
      <c r="C21" s="7">
        <v>3221.4</v>
      </c>
      <c r="D21" s="7">
        <v>3221.4</v>
      </c>
      <c r="E21" s="7">
        <v>3221.4</v>
      </c>
    </row>
    <row r="22" spans="2:6" x14ac:dyDescent="0.25">
      <c r="B22" s="2" t="s">
        <v>18</v>
      </c>
      <c r="C22" s="2">
        <v>23.76</v>
      </c>
      <c r="D22" s="2">
        <v>20.66</v>
      </c>
      <c r="E22" s="2">
        <v>18</v>
      </c>
    </row>
    <row r="23" spans="2:6" x14ac:dyDescent="0.25">
      <c r="B23" s="2" t="s">
        <v>19</v>
      </c>
      <c r="C23" s="2">
        <v>30</v>
      </c>
      <c r="D23" s="2">
        <v>30</v>
      </c>
      <c r="E23" s="2">
        <v>30</v>
      </c>
    </row>
    <row r="24" spans="2:6" x14ac:dyDescent="0.25">
      <c r="B24" s="2" t="s">
        <v>20</v>
      </c>
      <c r="C24" s="9">
        <v>0.20799999999999999</v>
      </c>
      <c r="D24" s="4">
        <v>0.31130000000000002</v>
      </c>
      <c r="E24" s="3">
        <v>0.4</v>
      </c>
    </row>
    <row r="25" spans="2:6" x14ac:dyDescent="0.25">
      <c r="B25" s="2" t="s">
        <v>22</v>
      </c>
      <c r="C25" s="3">
        <v>0.15</v>
      </c>
      <c r="D25" s="3">
        <v>0.15</v>
      </c>
      <c r="E25" s="3">
        <v>0.15</v>
      </c>
    </row>
    <row r="26" spans="2:6" x14ac:dyDescent="0.25">
      <c r="B26" s="2" t="s">
        <v>23</v>
      </c>
      <c r="C26" s="9">
        <f>_xlfn.RRI(3,(1-C24),(1+C25)^3)</f>
        <v>0.24295702472538672</v>
      </c>
      <c r="D26" s="4">
        <f>_xlfn.RRI(3,(1-D24),(1+D25)^3)</f>
        <v>0.30223034946813532</v>
      </c>
      <c r="E26" s="4">
        <f>_xlfn.RRI(3,(1-E24),(1+E25)^3)</f>
        <v>0.36347576672119053</v>
      </c>
    </row>
    <row r="27" spans="2:6" x14ac:dyDescent="0.25">
      <c r="B27" s="2" t="s">
        <v>21</v>
      </c>
      <c r="C27" s="2">
        <v>7.5</v>
      </c>
      <c r="D27" s="2">
        <v>8.6999999999999993</v>
      </c>
      <c r="E27" s="2">
        <v>9.9</v>
      </c>
    </row>
    <row r="28" spans="2:6" x14ac:dyDescent="0.25">
      <c r="B28" s="2" t="s">
        <v>24</v>
      </c>
      <c r="C28" s="4">
        <v>0.2712</v>
      </c>
      <c r="D28" s="4">
        <v>0.47460000000000002</v>
      </c>
      <c r="E28" s="9">
        <v>0.67800000000000005</v>
      </c>
    </row>
    <row r="30" spans="2:6" x14ac:dyDescent="0.25">
      <c r="B30" s="5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Windows10</cp:lastModifiedBy>
  <dcterms:created xsi:type="dcterms:W3CDTF">2023-03-02T10:30:05Z</dcterms:created>
  <dcterms:modified xsi:type="dcterms:W3CDTF">2023-03-16T08:11:31Z</dcterms:modified>
</cp:coreProperties>
</file>